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3"/>
  </bookViews>
  <sheets>
    <sheet name="Supermarkets" sheetId="5" r:id="rId1"/>
    <sheet name="stores" sheetId="7" r:id="rId2"/>
    <sheet name="Comp" sheetId="8" r:id="rId3"/>
    <sheet name="23-03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'23-03-2026'!$12:$14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11" l="1"/>
  <c r="G86" i="11"/>
  <c r="I85" i="11"/>
  <c r="G85" i="11"/>
  <c r="I84" i="11"/>
  <c r="G84" i="11"/>
  <c r="I83" i="11"/>
  <c r="G83" i="11"/>
  <c r="I87" i="11"/>
  <c r="G87" i="11"/>
  <c r="I82" i="11"/>
  <c r="G82" i="11"/>
  <c r="I88" i="11"/>
  <c r="G88" i="11"/>
  <c r="I78" i="11"/>
  <c r="G78" i="11"/>
  <c r="I77" i="11"/>
  <c r="G77" i="11"/>
  <c r="I76" i="11"/>
  <c r="G76" i="11"/>
  <c r="I79" i="11"/>
  <c r="G79" i="11"/>
  <c r="I75" i="11"/>
  <c r="G75" i="11"/>
  <c r="I69" i="11"/>
  <c r="G69" i="11"/>
  <c r="I71" i="11"/>
  <c r="G71" i="11"/>
  <c r="I68" i="11"/>
  <c r="G68" i="11"/>
  <c r="I72" i="11"/>
  <c r="G72" i="11"/>
  <c r="I70" i="11"/>
  <c r="G70" i="11"/>
  <c r="I67" i="11"/>
  <c r="G67" i="11"/>
  <c r="I58" i="11"/>
  <c r="G58" i="11"/>
  <c r="I59" i="11"/>
  <c r="G59" i="11"/>
  <c r="I57" i="11"/>
  <c r="G57" i="11"/>
  <c r="I61" i="11"/>
  <c r="G61" i="11"/>
  <c r="I62" i="11"/>
  <c r="G62" i="11"/>
  <c r="I60" i="11"/>
  <c r="G60" i="11"/>
  <c r="I56" i="11"/>
  <c r="G56" i="11"/>
  <c r="I63" i="11"/>
  <c r="G63" i="11"/>
  <c r="I64" i="11"/>
  <c r="G64" i="11"/>
  <c r="I51" i="11"/>
  <c r="G51" i="11"/>
  <c r="I52" i="11"/>
  <c r="G52" i="11"/>
  <c r="I53" i="11"/>
  <c r="G53" i="11"/>
  <c r="I50" i="11"/>
  <c r="G50" i="11"/>
  <c r="I48" i="11"/>
  <c r="G48" i="11"/>
  <c r="I49" i="11"/>
  <c r="G49" i="11"/>
  <c r="I44" i="11"/>
  <c r="G44" i="11"/>
  <c r="I45" i="11"/>
  <c r="G45" i="11"/>
  <c r="I41" i="11"/>
  <c r="G41" i="11"/>
  <c r="I42" i="11"/>
  <c r="G42" i="11"/>
  <c r="I40" i="11"/>
  <c r="G40" i="11"/>
  <c r="I43" i="11"/>
  <c r="G43" i="11"/>
  <c r="I37" i="11"/>
  <c r="G37" i="11"/>
  <c r="I36" i="11"/>
  <c r="G36" i="11"/>
  <c r="I35" i="11"/>
  <c r="G35" i="11"/>
  <c r="I34" i="11"/>
  <c r="G34" i="11"/>
  <c r="I33" i="11"/>
  <c r="G33" i="11"/>
  <c r="I25" i="11"/>
  <c r="G25" i="11"/>
  <c r="I24" i="11"/>
  <c r="G24" i="11"/>
  <c r="I30" i="11"/>
  <c r="G30" i="11"/>
  <c r="I19" i="11"/>
  <c r="G19" i="11"/>
  <c r="I27" i="11"/>
  <c r="G27" i="11"/>
  <c r="I28" i="11"/>
  <c r="G28" i="11"/>
  <c r="I18" i="11"/>
  <c r="G18" i="11"/>
  <c r="I21" i="11"/>
  <c r="G21" i="11"/>
  <c r="I23" i="11"/>
  <c r="G23" i="11"/>
  <c r="I26" i="11"/>
  <c r="G26" i="11"/>
  <c r="I16" i="11"/>
  <c r="G16" i="11"/>
  <c r="I22" i="11"/>
  <c r="G22" i="11"/>
  <c r="I20" i="11"/>
  <c r="G20" i="11"/>
  <c r="I29" i="11"/>
  <c r="G29" i="11"/>
  <c r="I15" i="11"/>
  <c r="G15" i="11"/>
  <c r="I17" i="11"/>
  <c r="G17" i="11"/>
  <c r="G41" i="12" l="1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<sst xmlns="http://schemas.openxmlformats.org/spreadsheetml/2006/main" count="852" uniqueCount="229">
  <si>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</si>
  <si>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</si>
  <si>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</si>
  <si>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</si>
  <si>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</si>
  <si>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</si>
  <si>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</si>
  <si>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</si>
  <si>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</si>
  <si>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</si>
  <si>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</si>
  <si>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</si>
  <si>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</si>
  <si>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</si>
  <si>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</si>
  <si>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</si>
  <si>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</si>
  <si>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</si>
  <si>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</si>
  <si>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</si>
  <si>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</si>
  <si>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</si>
  <si>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</si>
  <si>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</si>
  <si>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</si>
  <si>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</si>
  <si>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</si>
  <si>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</si>
  <si>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</si>
  <si>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</si>
  <si>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</si>
  <si>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</si>
  <si>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</si>
  <si>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</si>
  <si>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</si>
  <si>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</si>
  <si>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</si>
  <si>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</si>
  <si>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</si>
  <si>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</si>
  <si>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</si>
  <si>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</si>
  <si>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</si>
  <si>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</si>
  <si>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</si>
  <si>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</si>
  <si>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</si>
  <si>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</si>
  <si>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</si>
  <si>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</si>
  <si>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</si>
  <si>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</si>
  <si>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</si>
  <si>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</si>
  <si>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</si>
  <si>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</si>
  <si>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</si>
  <si>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</si>
  <si>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</si>
  <si>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</si>
  <si>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</si>
  <si>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</si>
  <si>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</si>
  <si>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</si>
  <si>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</si>
  <si>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</si>
  <si>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</si>
  <si>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</si>
  <si>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</si>
  <si>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</si>
  <si>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</si>
  <si>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</si>
  <si>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</si>
  <si>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</si>
  <si>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</si>
  <si>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</si>
  <si>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</si>
  <si>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</si>
  <si>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</si>
  <si>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</si>
  <si>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</si>
  <si>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</si>
  <si>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</si>
  <si>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</si>
  <si>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</si>
  <si>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</si>
  <si>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</si>
  <si>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</si>
  <si>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</si>
  <si>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</si>
  <si>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</si>
  <si>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</si>
  <si>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</si>
  <si>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</si>
  <si>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</si>
  <si>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</si>
  <si>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</si>
  <si>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</si>
  <si>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</si>
  <si>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</si>
  <si>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</si>
  <si>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</si>
  <si>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</si>
  <si>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</si>
  <si>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</si>
  <si>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</si>
  <si>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</si>
  <si>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</si>
  <si>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</si>
  <si>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</si>
  <si>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</si>
  <si>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</si>
  <si>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</si>
  <si>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</si>
  <si>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</si>
  <si>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</si>
  <si>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</si>
  <si>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</si>
  <si>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</si>
  <si>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</si>
  <si>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</si>
  <si>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</si>
  <si>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</si>
  <si>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</si>
  <si>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</si>
  <si>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</si>
  <si>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</si>
  <si>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</si>
  <si>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</si>
  <si>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</si>
  <si>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</si>
  <si>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</si>
  <si>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</si>
  <si>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</si>
  <si>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</si>
  <si>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</si>
  <si>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</si>
  <si>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</si>
  <si>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</si>
  <si>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</si>
  <si>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</si>
  <si>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</si>
  <si>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</si>
  <si>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</si>
  <si>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</si>
  <si>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</si>
  <si>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</si>
  <si>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</si>
  <si>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</si>
  <si>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</si>
  <si>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</si>
  <si>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</si>
  <si>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</si>
  <si>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</si>
  <si>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</si>
  <si>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</si>
  <si>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</si>
  <si>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</si>
  <si>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</si>
  <si>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</si>
  <si>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</si>
  <si>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</si>
  <si>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</si>
  <si>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</si>
  <si>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</si>
  <si>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</si>
  <si>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</si>
  <si>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</si>
  <si>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</si>
  <si>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</si>
  <si>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</si>
  <si>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</si>
  <si>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</si>
  <si>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</si>
  <si>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</si>
  <si>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</si>
  <si>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</si>
  <si>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</si>
  <si>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</si>
  <si>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</si>
  <si>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</si>
  <si>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</si>
  <si>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</si>
  <si>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</si>
  <si>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</si>
  <si>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</si>
  <si>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</si>
  <si>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</si>
  <si>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</si>
  <si>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</si>
  <si>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</si>
  <si>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</si>
  <si>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</si>
  <si>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</si>
  <si>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</si>
  <si>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</si>
  <si>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</si>
  <si>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</si>
  <si>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</si>
  <si>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</si>
  <si>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</si>
  <si>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</si>
  <si>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</si>
  <si>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</si>
  <si>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</si>
  <si>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</si>
  <si>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</si>
  <si>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</si>
  <si>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</si>
  <si>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</si>
  <si>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</si>
  <si>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</si>
  <si>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</si>
  <si>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</si>
  <si>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</si>
  <si>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</si>
  <si>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</si>
  <si>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</si>
  <si>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</si>
  <si>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آذار 2025 (ل.ل.)</t>
  </si>
  <si>
    <t>المجموع</t>
  </si>
  <si>
    <t>معدل أسعار  السوبرماركات في 16-03-2026(ل.ل.)</t>
  </si>
  <si>
    <t>معدل أسعار المحلات والملاحم في 16-03-2026 (ل.ل.)</t>
  </si>
  <si>
    <t>المعدل العام للأسعار في 16-03-2026 (ل.ل.)</t>
  </si>
  <si>
    <t xml:space="preserve"> التاريخ23آذار 2026 </t>
  </si>
  <si>
    <t xml:space="preserve"> التاريخ 23آذار 2026</t>
  </si>
  <si>
    <t>معدل أسعار  السوبرماركات في 23-03-2026(ل.ل.)</t>
  </si>
  <si>
    <t>معدل أسعار المحلات والملاحم في 23-03-2026 (ل.ل.)</t>
  </si>
  <si>
    <t>المعدل العام للأسعار في 23-03-2026 (ل.ل.)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</si>
</sst>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22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horizontal="justify" readingOrder="2"/>
    </xf>
    <xf numFmtId="0" fontId="8" fillId="0" borderId="0" xfId="0" applyFont="1"/>
    <xf numFmtId="0" fontId="5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11" xfId="0" applyFont="1" applyBorder="1"/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12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0" fontId="9" fillId="0" borderId="0" xfId="0" applyFont="1" applyAlignment="1"/>
    <xf numFmtId="0" fontId="10" fillId="0" borderId="12" xfId="0" applyFont="1" applyBorder="1"/>
    <xf numFmtId="0" fontId="0" fillId="0" borderId="0" xfId="0" applyFill="1"/>
    <xf numFmtId="9" fontId="2" fillId="2" borderId="4" xfId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1" fontId="2" fillId="2" borderId="24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right" vertical="center" indent="1"/>
    </xf>
    <xf numFmtId="0" fontId="10" fillId="0" borderId="26" xfId="0" applyFont="1" applyBorder="1"/>
    <xf numFmtId="0" fontId="7" fillId="2" borderId="9" xfId="0" applyFont="1" applyFill="1" applyBorder="1" applyAlignment="1">
      <alignment horizontal="right" vertical="center" indent="1"/>
    </xf>
    <xf numFmtId="0" fontId="10" fillId="0" borderId="27" xfId="0" applyFont="1" applyBorder="1"/>
    <xf numFmtId="0" fontId="5" fillId="0" borderId="14" xfId="0" applyFont="1" applyBorder="1" applyAlignment="1">
      <alignment horizontal="right" vertical="center" indent="1"/>
    </xf>
    <xf numFmtId="0" fontId="5" fillId="0" borderId="9" xfId="0" applyFont="1" applyBorder="1" applyAlignment="1">
      <alignment horizontal="right" vertical="center" indent="1"/>
    </xf>
    <xf numFmtId="0" fontId="10" fillId="0" borderId="25" xfId="0" applyFont="1" applyBorder="1"/>
    <xf numFmtId="0" fontId="10" fillId="0" borderId="29" xfId="0" applyFont="1" applyBorder="1"/>
    <xf numFmtId="1" fontId="16" fillId="0" borderId="16" xfId="0" applyNumberFormat="1" applyFont="1" applyBorder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2" xfId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0" fontId="16" fillId="0" borderId="1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9" fontId="15" fillId="2" borderId="9" xfId="1" applyFont="1" applyFill="1" applyBorder="1" applyAlignment="1">
      <alignment horizontal="center"/>
    </xf>
    <xf numFmtId="9" fontId="15" fillId="2" borderId="14" xfId="1" applyFont="1" applyFill="1" applyBorder="1" applyAlignment="1">
      <alignment horizontal="center"/>
    </xf>
    <xf numFmtId="9" fontId="16" fillId="0" borderId="15" xfId="1" applyFont="1" applyBorder="1" applyAlignment="1">
      <alignment horizontal="center" vertical="center" wrapText="1"/>
    </xf>
    <xf numFmtId="1" fontId="15" fillId="2" borderId="28" xfId="0" applyNumberFormat="1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1" fontId="15" fillId="0" borderId="17" xfId="0" applyNumberFormat="1" applyFont="1" applyFill="1" applyBorder="1" applyAlignment="1">
      <alignment horizontal="center"/>
    </xf>
    <xf numFmtId="9" fontId="15" fillId="0" borderId="17" xfId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/>
    </xf>
    <xf numFmtId="9" fontId="15" fillId="0" borderId="3" xfId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1" fontId="15" fillId="0" borderId="4" xfId="0" applyNumberFormat="1" applyFont="1" applyFill="1" applyBorder="1" applyAlignment="1">
      <alignment horizontal="center"/>
    </xf>
    <xf numFmtId="9" fontId="15" fillId="0" borderId="4" xfId="1" applyFont="1" applyFill="1" applyBorder="1" applyAlignment="1">
      <alignment horizontal="center"/>
    </xf>
    <xf numFmtId="1" fontId="17" fillId="0" borderId="16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9" fontId="15" fillId="0" borderId="2" xfId="1" applyFont="1" applyFill="1" applyBorder="1" applyAlignment="1">
      <alignment horizontal="center"/>
    </xf>
    <xf numFmtId="1" fontId="15" fillId="0" borderId="3" xfId="0" applyNumberFormat="1" applyFont="1" applyFill="1" applyBorder="1" applyAlignment="1">
      <alignment horizontal="center"/>
    </xf>
    <xf numFmtId="9" fontId="15" fillId="0" borderId="10" xfId="1" applyFont="1" applyFill="1" applyBorder="1" applyAlignment="1">
      <alignment horizontal="center"/>
    </xf>
    <xf numFmtId="1" fontId="15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5" fillId="0" borderId="11" xfId="0" applyNumberFormat="1" applyFont="1" applyFill="1" applyBorder="1" applyAlignment="1">
      <alignment horizontal="center"/>
    </xf>
    <xf numFmtId="9" fontId="15" fillId="2" borderId="2" xfId="1" applyNumberFormat="1" applyFont="1" applyFill="1" applyBorder="1" applyAlignment="1">
      <alignment horizontal="center"/>
    </xf>
    <xf numFmtId="9" fontId="15" fillId="2" borderId="14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right" vertical="center" indent="1"/>
    </xf>
    <xf numFmtId="0" fontId="10" fillId="0" borderId="1" xfId="0" applyFont="1" applyBorder="1" applyAlignment="1">
      <alignment horizontal="right" vertical="center" indent="1"/>
    </xf>
    <xf numFmtId="0" fontId="10" fillId="0" borderId="14" xfId="0" applyFont="1" applyBorder="1" applyAlignment="1">
      <alignment horizontal="right" vertical="center" indent="1"/>
    </xf>
    <xf numFmtId="0" fontId="10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2" xfId="0" applyFont="1" applyBorder="1"/>
    <xf numFmtId="0" fontId="10" fillId="0" borderId="33" xfId="0" applyFont="1" applyBorder="1"/>
    <xf numFmtId="0" fontId="6" fillId="2" borderId="34" xfId="0" applyFont="1" applyFill="1" applyBorder="1" applyAlignment="1">
      <alignment horizontal="right" indent="1"/>
    </xf>
    <xf numFmtId="0" fontId="12" fillId="2" borderId="14" xfId="0" applyFont="1" applyFill="1" applyBorder="1" applyAlignment="1">
      <alignment horizontal="right" indent="1"/>
    </xf>
    <xf numFmtId="1" fontId="15" fillId="0" borderId="9" xfId="0" applyNumberFormat="1" applyFont="1" applyFill="1" applyBorder="1" applyAlignment="1">
      <alignment horizontal="center"/>
    </xf>
    <xf numFmtId="1" fontId="15" fillId="0" borderId="30" xfId="0" applyNumberFormat="1" applyFont="1" applyFill="1" applyBorder="1" applyAlignment="1">
      <alignment horizontal="center"/>
    </xf>
    <xf numFmtId="9" fontId="15" fillId="0" borderId="9" xfId="1" applyFont="1" applyFill="1" applyBorder="1" applyAlignment="1">
      <alignment horizontal="center"/>
    </xf>
    <xf numFmtId="1" fontId="15" fillId="0" borderId="12" xfId="0" applyNumberFormat="1" applyFont="1" applyFill="1" applyBorder="1" applyAlignment="1">
      <alignment horizontal="center"/>
    </xf>
    <xf numFmtId="9" fontId="15" fillId="0" borderId="11" xfId="1" applyFont="1" applyFill="1" applyBorder="1" applyAlignment="1">
      <alignment horizontal="center"/>
    </xf>
    <xf numFmtId="164" fontId="15" fillId="2" borderId="11" xfId="1" applyNumberFormat="1" applyFont="1" applyFill="1" applyBorder="1" applyAlignment="1">
      <alignment horizontal="center"/>
    </xf>
    <xf numFmtId="0" fontId="1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vertical="center" indent="1"/>
    </xf>
    <xf numFmtId="0" fontId="5" fillId="0" borderId="20" xfId="0" applyFont="1" applyBorder="1" applyAlignment="1">
      <alignment horizontal="right" vertical="center" indent="1"/>
    </xf>
    <xf numFmtId="0" fontId="5" fillId="0" borderId="30" xfId="0" applyFont="1" applyBorder="1" applyAlignment="1">
      <alignment horizontal="right" vertical="center" indent="1"/>
    </xf>
    <xf numFmtId="9" fontId="2" fillId="2" borderId="11" xfId="1" applyFont="1" applyFill="1" applyBorder="1" applyAlignment="1">
      <alignment horizontal="center"/>
    </xf>
    <xf numFmtId="164" fontId="2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7" fillId="0" borderId="0" xfId="0" applyFont="1" applyFill="1"/>
    <xf numFmtId="10" fontId="0" fillId="0" borderId="0" xfId="1" applyNumberFormat="1" applyFont="1"/>
    <xf numFmtId="9" fontId="15" fillId="2" borderId="17" xfId="1" applyNumberFormat="1" applyFont="1" applyFill="1" applyBorder="1" applyAlignment="1">
      <alignment horizontal="center"/>
    </xf>
    <xf numFmtId="9" fontId="15" fillId="2" borderId="4" xfId="1" applyNumberFormat="1" applyFont="1" applyFill="1" applyBorder="1" applyAlignment="1">
      <alignment horizontal="center"/>
    </xf>
    <xf numFmtId="9" fontId="15" fillId="2" borderId="1" xfId="1" applyFont="1" applyFill="1" applyBorder="1" applyAlignment="1">
      <alignment horizontal="center"/>
    </xf>
    <xf numFmtId="0" fontId="16" fillId="0" borderId="3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right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0" fillId="0" borderId="0" xfId="0"/>
    <xf numFmtId="0" fontId="5" fillId="0" borderId="16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right" indent="1"/>
    </xf>
    <xf numFmtId="0" fontId="5" fillId="0" borderId="1" xfId="0" applyFont="1" applyBorder="1" applyAlignment="1">
      <alignment horizontal="right" vertical="center" indent="1"/>
    </xf>
    <xf numFmtId="0" fontId="5" fillId="0" borderId="14" xfId="0" applyFont="1" applyBorder="1" applyAlignment="1">
      <alignment horizontal="right" vertical="center" indent="1"/>
    </xf>
    <xf numFmtId="0" fontId="16" fillId="0" borderId="16" xfId="0" applyFont="1" applyBorder="1" applyAlignment="1">
      <alignment horizontal="center" vertical="center" wrapText="1"/>
    </xf>
    <xf numFmtId="1" fontId="15" fillId="0" borderId="2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right" vertical="center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15" fillId="2" borderId="9" xfId="1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1" fontId="16" fillId="0" borderId="16" xfId="0" applyNumberFormat="1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15" fillId="2" borderId="16" xfId="0" applyNumberFormat="1" applyFont="1" applyFill="1" applyBorder="1" applyAlignment="1">
      <alignment horizontal="center"/>
    </xf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9" fontId="2" fillId="2" borderId="9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9" fontId="2" fillId="2" borderId="4" xfId="1" applyFont="1" applyFill="1" applyBorder="1" applyAlignment="1">
      <alignment horizontal="center"/>
    </xf>
    <xf numFmtId="9" fontId="2" fillId="2" borderId="14" xfId="1" applyFont="1" applyFill="1" applyBorder="1" applyAlignment="1">
      <alignment horizontal="center"/>
    </xf>
    <xf numFmtId="1" fontId="2" fillId="2" borderId="24" xfId="0" applyNumberFormat="1" applyFont="1" applyFill="1" applyBorder="1" applyAlignment="1">
      <alignment horizontal="center"/>
    </xf>
    <xf numFmtId="0" fontId="10" fillId="0" borderId="26" xfId="0" applyFont="1" applyBorder="1"/>
    <xf numFmtId="0" fontId="10" fillId="0" borderId="27" xfId="0" applyFont="1" applyBorder="1"/>
    <xf numFmtId="0" fontId="10" fillId="0" borderId="25" xfId="0" applyFont="1" applyBorder="1"/>
    <xf numFmtId="0" fontId="10" fillId="0" borderId="29" xfId="0" applyFont="1" applyBorder="1"/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4" xfId="0" applyNumberFormat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1" fontId="15" fillId="2" borderId="22" xfId="0" applyNumberFormat="1" applyFont="1" applyFill="1" applyBorder="1" applyAlignment="1">
      <alignment horizontal="center"/>
    </xf>
    <xf numFmtId="1" fontId="15" fillId="2" borderId="10" xfId="0" applyNumberFormat="1" applyFont="1" applyFill="1" applyBorder="1" applyAlignment="1">
      <alignment horizontal="center"/>
    </xf>
    <xf numFmtId="1" fontId="15" fillId="2" borderId="28" xfId="0" applyNumberFormat="1" applyFont="1" applyFill="1" applyBorder="1" applyAlignment="1">
      <alignment horizontal="center"/>
    </xf>
    <xf numFmtId="1" fontId="15" fillId="0" borderId="22" xfId="0" applyNumberFormat="1" applyFont="1" applyFill="1" applyBorder="1" applyAlignment="1">
      <alignment horizontal="center"/>
    </xf>
    <xf numFmtId="1" fontId="15" fillId="0" borderId="24" xfId="0" applyNumberFormat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1" fontId="15" fillId="0" borderId="28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" fontId="15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0" borderId="25" xfId="0" applyFont="1" applyBorder="1" applyAlignment="1">
      <alignment horizontal="right" indent="1"/>
    </xf>
    <xf numFmtId="0" fontId="10" fillId="0" borderId="26" xfId="0" applyFont="1" applyBorder="1" applyAlignment="1">
      <alignment horizontal="right" indent="1"/>
    </xf>
    <xf numFmtId="0" fontId="10" fillId="0" borderId="27" xfId="0" applyFont="1" applyBorder="1" applyAlignment="1">
      <alignment horizontal="right" indent="1"/>
    </xf>
    <xf numFmtId="0" fontId="10" fillId="0" borderId="29" xfId="0" applyFont="1" applyBorder="1" applyAlignment="1">
      <alignment horizontal="right" indent="1"/>
    </xf>
    <xf numFmtId="0" fontId="18" fillId="0" borderId="0" xfId="0" applyFont="1"/>
    <xf numFmtId="1" fontId="15" fillId="2" borderId="17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 wrapText="1" readingOrder="2"/>
    </xf>
    <xf numFmtId="0" fontId="9" fillId="0" borderId="0" xfId="0" applyFont="1" applyAlignment="1">
      <alignment horizontal="center"/>
    </xf>
    <xf numFmtId="0" fontId="0" fillId="0" borderId="0" xfId="0" applyBorder="1"/>
    <xf numFmtId="1" fontId="2" fillId="2" borderId="21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0" xfId="0" applyBorder="1"/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5" fillId="0" borderId="14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0" name="Picture 9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1" name="Picture 9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2" name="Picture 9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3" name="Picture 9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4" name="Picture 9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5" name="Picture 9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6" name="Picture 9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7" name="Picture 9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8" name="Picture 9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9" name="Picture 9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0" name="Picture 9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1" name="Picture 9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2" name="Picture 9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3" name="Picture 9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4" name="Picture 9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5" name="Picture 9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6" name="Picture 9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7" name="Picture 9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8" name="Picture 9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9" name="Picture 9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0" name="Picture 9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1" name="Picture 9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2" name="Picture 9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3" name="Picture 9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4" name="Picture 9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5" name="Picture 9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6" name="Picture 9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7" name="Picture 9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8" name="Picture 9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9" name="Picture 9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0" name="Picture 9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1" name="Picture 9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2" name="Picture 9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3" name="Picture 9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4" name="Picture 9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5" name="Picture 9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6" name="Picture 9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7" name="Picture 9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8" name="Picture 9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9" name="Picture 9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0" name="Picture 9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1" name="Picture 9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2" name="Picture 9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3" name="Picture 9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4" name="Picture 9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5" name="Picture 9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6" name="Picture 9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7" name="Picture 9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8" name="Picture 9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9" name="Picture 9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0" name="Picture 9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1" name="Picture 9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2" name="Picture 9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3" name="Picture 9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4" name="Picture 9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5" name="Picture 9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6" name="Picture 9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7" name="Picture 9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8" name="Picture 9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9" name="Picture 9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0" name="Picture 9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1" name="Picture 9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2" name="Picture 9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3" name="Picture 9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4" name="Picture 9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5" name="Picture 9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6" name="Picture 9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7" name="Picture 9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8" name="Picture 9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9" name="Picture 9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0" name="Picture 9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1" name="Picture 9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2" name="Picture 9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3" name="Picture 9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4" name="Picture 9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5" name="Picture 9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6" name="Picture 9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7" name="Picture 9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8" name="Picture 9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9" name="Picture 9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0" name="Picture 9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1" name="Picture 9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2" name="Picture 9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3" name="Picture 9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4" name="Picture 9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5" name="Picture 9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6" name="Picture 9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7" name="Picture 9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8" name="Picture 9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9" name="Picture 9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0" name="Picture 9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1" name="Picture 9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2" name="Picture 9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3" name="Picture 9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4" name="Picture 9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5" name="Picture 9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6" name="Picture 9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7" name="Picture 9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8" name="Picture 9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9" name="Picture 9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0" name="Picture 9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1" name="Picture 9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2" name="Picture 9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3" name="Picture 9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4" name="Picture 9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5" name="Picture 9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6" name="Picture 9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7" name="Picture 9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8" name="Picture 9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9" name="Picture 9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0" name="Picture 9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1" name="Picture 9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2" name="Picture 9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3" name="Picture 9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4" name="Picture 9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5" name="Picture 9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6" name="Picture 9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7" name="Picture 9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8" name="Picture 9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9" name="Picture 9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0" name="Picture 9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1" name="Picture 9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2" name="Picture 9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3" name="Picture 9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4" name="Picture 9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5" name="Picture 9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6" name="Picture 9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7" name="Picture 9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8" name="Picture 9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9" name="Picture 9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0" name="Picture 9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1" name="Picture 9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2" name="Picture 9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3" name="Picture 9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4" name="Picture 9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5" name="Picture 9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6" name="Picture 9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7" name="Picture 9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8" name="Picture 9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9" name="Picture 9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0" name="Picture 9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1" name="Picture 9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2" name="Picture 9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3" name="Picture 9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4" name="Picture 9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5" name="Picture 9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6" name="Picture 9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7" name="Picture 9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8" name="Picture 9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9" name="Picture 9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0" name="Picture 9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1" name="Picture 9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2" name="Picture 9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3" name="Picture 9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4" name="Picture 9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5" name="Picture 9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6" name="Picture 9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7" name="Picture 9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8" name="Picture 9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9" name="Picture 9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0" name="Picture 9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1" name="Picture 9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2" name="Picture 9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3" name="Picture 9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4" name="Picture 9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5" name="Picture 9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6" name="Picture 9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7" name="Picture 9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8" name="Picture 9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9" name="Picture 9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0" name="Picture 9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1" name="Picture 9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2" name="Picture 9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3" name="Picture 9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4" name="Picture 9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5" name="Picture 9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6" name="Picture 9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7" name="Picture 9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8" name="Picture 9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9" name="Picture 9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0" name="Picture 9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1" name="Picture 9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2" name="Picture 9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3" name="Picture 9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4" name="Picture 9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5" name="Picture 9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6" name="Picture 9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7" name="Picture 9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8" name="Picture 9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9" name="Picture 9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0" name="Picture 9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1" name="Picture 9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2" name="Picture 9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3" name="Picture 9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4" name="Picture 9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5" name="Picture 9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6" name="Picture 9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7" name="Picture 9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8" name="Picture 9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9" name="Picture 9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0" name="Picture 9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1" name="Picture 9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2" name="Picture 9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3" name="Picture 9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4" name="Picture 9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5" name="Picture 9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6" name="Picture 9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7" name="Picture 9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8" name="Picture 9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9" name="Picture 9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0" name="Picture 9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1" name="Picture 9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2" name="Picture 9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3" name="Picture 9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4" name="Picture 9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5" name="Picture 9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6" name="Picture 9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7" name="Picture 9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8" name="Picture 9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9" name="Picture 9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0" name="Picture 9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1" name="Picture 9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2" name="Picture 9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3" name="Picture 9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4" name="Picture 9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5" name="Picture 9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6" name="Picture 9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7" name="Picture 9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8" name="Picture 9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9" name="Picture 9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0" name="Picture 9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1" name="Picture 9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2" name="Picture 9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3" name="Picture 9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4" name="Picture 9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5" name="Picture 9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6" name="Picture 9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7" name="Picture 9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8" name="Picture 9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9" name="Picture 9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0" name="Picture 9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1" name="Picture 9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2" name="Picture 9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3" name="Picture 9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4" name="Picture 9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5" name="Picture 9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6" name="Picture 9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7" name="Picture 9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8" name="Picture 9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9" name="Picture 9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0" name="Picture 9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1" name="Picture 9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2" name="Picture 9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3" name="Picture 9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4" name="Picture 9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5" name="Picture 9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6" name="Picture 9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7" name="Picture 9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8" name="Picture 9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9" name="Picture 9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0" name="Picture 9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1" name="Picture 9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2" name="Picture 9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3" name="Picture 9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4" name="Picture 9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5" name="Picture 9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6" name="Picture 9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7" name="Picture 9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8" name="Picture 9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9" name="Picture 9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0" name="Picture 9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1" name="Picture 9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2" name="Picture 9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3" name="Picture 9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4" name="Picture 9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5" name="Picture 9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6" name="Picture 9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7" name="Picture 9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8" name="Picture 9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9" name="Picture 9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0" name="Picture 9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1" name="Picture 9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2" name="Picture 9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3" name="Picture 9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4" name="Picture 9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5" name="Picture 9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6" name="Picture 9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7" name="Picture 9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8" name="Picture 9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9" name="Picture 9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0" name="Picture 9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1" name="Picture 9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2" name="Picture 9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3" name="Picture 9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4" name="Picture 9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5" name="Picture 9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6" name="Picture 9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7" name="Picture 9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8" name="Picture 9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9" name="Picture 9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0" name="Picture 9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1" name="Picture 9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2" name="Picture 9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3" name="Picture 9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4" name="Picture 9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5" name="Picture 9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6" name="Picture 9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7" name="Picture 9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8" name="Picture 9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9" name="Picture 9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0" name="Picture 9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1" name="Picture 9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2" name="Picture 9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3" name="Picture 9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4" name="Picture 9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5" name="Picture 9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6" name="Picture 9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7" name="Picture 9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8" name="Picture 9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9" name="Picture 9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0" name="Picture 9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1" name="Picture 9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2" name="Picture 9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3" name="Picture 9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4" name="Picture 9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5" name="Picture 9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6" name="Picture 9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7" name="Picture 9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8" name="Picture 9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9" name="Picture 9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0" name="Picture 9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1" name="Picture 9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2" name="Picture 9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3" name="Picture 9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4" name="Picture 9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5" name="Picture 9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6" name="Picture 9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7" name="Picture 9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8" name="Picture 9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9" name="Picture 9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0" name="Picture 9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1" name="Picture 9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2" name="Picture 9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3" name="Picture 9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4" name="Picture 9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5" name="Picture 9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6" name="Picture 9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7" name="Picture 9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8" name="Picture 9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9" name="Picture 9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0" name="Picture 9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1" name="Picture 9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2" name="Picture 9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3" name="Picture 9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4" name="Picture 9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5" name="Picture 9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6" name="Picture 9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7" name="Picture 9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8" name="Picture 9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9" name="Picture 9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0" name="Picture 9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1" name="Picture 9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2" name="Picture 9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3" name="Picture 9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4" name="Picture 9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5" name="Picture 9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6" name="Picture 9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7" name="Picture 9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8" name="Picture 9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9" name="Picture 9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0" name="Picture 9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1" name="Picture 9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2" name="Picture 9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3" name="Picture 9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4" name="Picture 9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5" name="Picture 9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6" name="Picture 9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7" name="Picture 9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8" name="Picture 9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9" name="Picture 9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0" name="Picture 9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1" name="Picture 9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2" name="Picture 9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3" name="Picture 9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4" name="Picture 9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5" name="Picture 9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6" name="Picture 9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7" name="Picture 9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8" name="Picture 9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9" name="Picture 9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0" name="Picture 9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1" name="Picture 9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2" name="Picture 9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3" name="Picture 9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4" name="Picture 9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5" name="Picture 9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6" name="Picture 9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7" name="Picture 9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8" name="Picture 9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9" name="Picture 9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0" name="Picture 9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1" name="Picture 9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2" name="Picture 9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3" name="Picture 9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4" name="Picture 9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5" name="Picture 9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6" name="Picture 9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7" name="Picture 9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8" name="Picture 9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9" name="Picture 9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0" name="Picture 9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1" name="Picture 9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2" name="Picture 9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3" name="Picture 9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4" name="Picture 9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5" name="Picture 9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6" name="Picture 9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7" name="Picture 9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8" name="Picture 9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9" name="Picture 9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0" name="Picture 9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1" name="Picture 9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2" name="Picture 9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3" name="Picture 9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4" name="Picture 9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5" name="Picture 9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6" name="Picture 9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7" name="Picture 9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8" name="Picture 9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9" name="Picture 9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0" name="Picture 9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1" name="Picture 9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2" name="Picture 9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3" name="Picture 9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4" name="Picture 9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5" name="Picture 9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6" name="Picture 9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7" name="Picture 9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8" name="Picture 9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9" name="Picture 9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0" name="Picture 9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1" name="Picture 9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2" name="Picture 9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3" name="Picture 9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4" name="Picture 9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5" name="Picture 9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6" name="Picture 9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7" name="Picture 9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8" name="Picture 9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9" name="Picture 9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0" name="Picture 9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1" name="Picture 9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2" name="Picture 9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3" name="Picture 9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4" name="Picture 9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5" name="Picture 9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6" name="Picture 9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7" name="Picture 9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8" name="Picture 9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9" name="Picture 9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0" name="Picture 9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1" name="Picture 9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2" name="Picture 9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3" name="Picture 9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4" name="Picture 9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5" name="Picture 9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6" name="Picture 9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7" name="Picture 9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8" name="Picture 9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9" name="Picture 9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0" name="Picture 9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1" name="Picture 9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2" name="Picture 9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3" name="Picture 9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4" name="Picture 9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5" name="Picture 9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6" name="Picture 9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7" name="Picture 9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8" name="Picture 9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9" name="Picture 9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0" name="Picture 9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1" name="Picture 9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2" name="Picture 9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3" name="Picture 9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4" name="Picture 9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5" name="Picture 9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6" name="Picture 9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7" name="Picture 9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8" name="Picture 9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9" name="Picture 9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0" name="Picture 9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1" name="Picture 9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2" name="Picture 9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3" name="Picture 9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4" name="Picture 9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5" name="Picture 9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6" name="Picture 9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7" name="Picture 9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8" name="Picture 9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9" name="Picture 9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0" name="Picture 9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1" name="Picture 9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2" name="Picture 9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3" name="Picture 9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4" name="Picture 9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5" name="Picture 9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6" name="Picture 9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7" name="Picture 9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8" name="Picture 9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9" name="Picture 9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0" name="Picture 9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1" name="Picture 9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2" name="Picture 9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3" name="Picture 9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4" name="Picture 9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5" name="Picture 9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6" name="Picture 9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7" name="Picture 9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8" name="Picture 9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9" name="Picture 9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0" name="Picture 9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1" name="Picture 9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2" name="Picture 9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3" name="Picture 9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4" name="Picture 9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5" name="Picture 9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6" name="Picture 9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7" name="Picture 9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8" name="Picture 9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9" name="Picture 9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0" name="Picture 9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1" name="Picture 9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2" name="Picture 9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3" name="Picture 9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4" name="Picture 9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5" name="Picture 9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6" name="Picture 9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7" name="Picture 9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8" name="Picture 9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9" name="Picture 9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0" name="Picture 9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1" name="Picture 9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2" name="Picture 9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3" name="Picture 9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4" name="Picture 9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5" name="Picture 9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6" name="Picture 9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7" name="Picture 9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8" name="Picture 9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9" name="Picture 9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0" name="Picture 9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1" name="Picture 9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2" name="Picture 9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3" name="Picture 9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4" name="Picture 9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5" name="Picture 9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6" name="Picture 9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7" name="Picture 9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8" name="Picture 9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9" name="Picture 9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0" name="Picture 9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1" name="Picture 9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2" name="Picture 9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3" name="Picture 9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4" name="Picture 9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5" name="Picture 9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6" name="Picture 9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7" name="Picture 9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8" name="Picture 9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9" name="Picture 9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0" name="Picture 9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1" name="Picture 9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2" name="Picture 9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3" name="Picture 9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4" name="Picture 9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5" name="Picture 9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6" name="Picture 9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7" name="Picture 9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8" name="Picture 9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9" name="Picture 9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0" name="Picture 9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1" name="Picture 9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2" name="Picture 9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3" name="Picture 9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4" name="Picture 9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5" name="Picture 9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6" name="Picture 9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7" name="Picture 9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8" name="Picture 9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9" name="Picture 9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0" name="Picture 9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1" name="Picture 9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2" name="Picture 9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3" name="Picture 9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4" name="Picture 9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5" name="Picture 9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6" name="Picture 9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7" name="Picture 9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8" name="Picture 9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9" name="Picture 9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0" name="Picture 9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1" name="Picture 9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2" name="Picture 9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3" name="Picture 9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4" name="Picture 9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5" name="Picture 9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6" name="Picture 9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7" name="Picture 9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8" name="Picture 9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9" name="Picture 9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0" name="Picture 9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1" name="Picture 9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2" name="Picture 9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3" name="Picture 9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4" name="Picture 9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5" name="Picture 9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6" name="Picture 9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7" name="Picture 9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8" name="Picture 9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9" name="Picture 9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0" name="Picture 9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1" name="Picture 9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2" name="Picture 9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3" name="Picture 9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4" name="Picture 9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5" name="Picture 9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6" name="Picture 9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7" name="Picture 9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8" name="Picture 9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9" name="Picture 9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0" name="Picture 9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1" name="Picture 9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2" name="Picture 9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3" name="Picture 9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4" name="Picture 9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5" name="Picture 9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6" name="Picture 9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7" name="Picture 9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8" name="Picture 9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9" name="Picture 9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0" name="Picture 9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1" name="Picture 9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2" name="Picture 9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3" name="Picture 9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4" name="Picture 9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5" name="Picture 9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6" name="Picture 9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7" name="Picture 9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8" name="Picture 9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9" name="Picture 9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0" name="Picture 9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1" name="Picture 9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2" name="Picture 9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3" name="Picture 9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4" name="Picture 9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5" name="Picture 9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6" name="Picture 9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7" name="Picture 9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8" name="Picture 9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9" name="Picture 9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0" name="Picture 9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1" name="Picture 9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2" name="Picture 9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3" name="Picture 9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4" name="Picture 9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5" name="Picture 9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6" name="Picture 9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7" name="Picture 9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8" name="Picture 9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9" name="Picture 9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0" name="Picture 9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1" name="Picture 9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2" name="Picture 9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3" name="Picture 9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4" name="Picture 9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5" name="Picture 9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6" name="Picture 9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7" name="Picture 9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8" name="Picture 9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9" name="Picture 9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0" name="Picture 9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1" name="Picture 9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2" name="Picture 9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3" name="Picture 9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4" name="Picture 9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5" name="Picture 9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6" name="Picture 9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7" name="Picture 9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8" name="Picture 9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9" name="Picture 9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0" name="Picture 9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1" name="Picture 9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2" name="Picture 9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3" name="Picture 9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4" name="Picture 9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5" name="Picture 9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6" name="Picture 9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7" name="Picture 9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8" name="Picture 9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9" name="Picture 9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0" name="Picture 9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1" name="Picture 9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2" name="Picture 9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3" name="Picture 9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4" name="Picture 9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5" name="Picture 9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6" name="Picture 9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7" name="Picture 9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8" name="Picture 9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9" name="Picture 9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0" name="Picture 9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1" name="Picture 9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2" name="Picture 9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3" name="Picture 9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4" name="Picture 9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5" name="Picture 9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6" name="Picture 9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7" name="Picture 9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8" name="Picture 9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9" name="Picture 9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0" name="Picture 9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1" name="Picture 9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2" name="Picture 9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3" name="Picture 9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4" name="Picture 9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5" name="Picture 9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6" name="Picture 9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7" name="Picture 9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8" name="Picture 9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9" name="Picture 9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0" name="Picture 9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1" name="Picture 9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2" name="Picture 9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3" name="Picture 9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4" name="Picture 9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5" name="Picture 9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6" name="Picture 9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7" name="Picture 9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8" name="Picture 9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9" name="Picture 9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0" name="Picture 9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1" name="Picture 10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2" name="Picture 10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3" name="Picture 10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4" name="Picture 10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5" name="Picture 10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6" name="Picture 10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7" name="Picture 10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8" name="Picture 10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9" name="Picture 10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0" name="Picture 10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1" name="Picture 10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2" name="Picture 10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3" name="Picture 10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4" name="Picture 10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5" name="Picture 10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6" name="Picture 10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7" name="Picture 10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8" name="Picture 10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9" name="Picture 10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0" name="Picture 10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1" name="Picture 10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2" name="Picture 10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3" name="Picture 10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4" name="Picture 10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5" name="Picture 10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6" name="Picture 10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7" name="Picture 10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8" name="Picture 10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9" name="Picture 10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0" name="Picture 10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1" name="Picture 10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2" name="Picture 10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3" name="Picture 10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4" name="Picture 10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5" name="Picture 10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6" name="Picture 10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7" name="Picture 10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8" name="Picture 10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9" name="Picture 10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0" name="Picture 10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1" name="Picture 10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2" name="Picture 10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3" name="Picture 10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4" name="Picture 10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5" name="Picture 10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6" name="Picture 10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7" name="Picture 10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8" name="Picture 10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9" name="Picture 10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0" name="Picture 10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1" name="Picture 10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2" name="Picture 10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3" name="Picture 10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4" name="Picture 10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5" name="Picture 10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6" name="Picture 10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7" name="Picture 10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8" name="Picture 10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9" name="Picture 10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0" name="Picture 10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1" name="Picture 10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2" name="Picture 10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3" name="Picture 10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4" name="Picture 10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5" name="Picture 10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6" name="Picture 10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7" name="Picture 10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8" name="Picture 10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9" name="Picture 10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0" name="Picture 10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1" name="Picture 10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2" name="Picture 10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3" name="Picture 10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4" name="Picture 10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5" name="Picture 10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6" name="Picture 10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7" name="Picture 10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8" name="Picture 10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9" name="Picture 10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0" name="Picture 10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1" name="Picture 10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2" name="Picture 10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3" name="Picture 10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4" name="Picture 10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5" name="Picture 10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6" name="Picture 10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7" name="Picture 10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8" name="Picture 10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9" name="Picture 10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0" name="Picture 10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1" name="Picture 10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2" name="Picture 10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3" name="Picture 10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4" name="Picture 10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5" name="Picture 10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6" name="Picture 10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7" name="Picture 10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8" name="Picture 10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9" name="Picture 10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0" name="Picture 10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1" name="Picture 10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2" name="Picture 10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3" name="Picture 10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4" name="Picture 10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5" name="Picture 10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6" name="Picture 10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7" name="Picture 10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8" name="Picture 10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9" name="Picture 10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0" name="Picture 10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1" name="Picture 10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2" name="Picture 10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3" name="Picture 10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4" name="Picture 10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5" name="Picture 10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6" name="Picture 10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7" name="Picture 10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8" name="Picture 10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9" name="Picture 10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0" name="Picture 10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1" name="Picture 10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2" name="Picture 10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3" name="Picture 10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4" name="Picture 10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5" name="Picture 10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6" name="Picture 10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7" name="Picture 10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8" name="Picture 10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9" name="Picture 10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0" name="Picture 10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1" name="Picture 10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2" name="Picture 10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3" name="Picture 10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4" name="Picture 10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5" name="Picture 10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6" name="Picture 10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7" name="Picture 10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8" name="Picture 10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9" name="Picture 10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0" name="Picture 10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1" name="Picture 10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2" name="Picture 10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3" name="Picture 10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4" name="Picture 10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5" name="Picture 10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6" name="Picture 10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7" name="Picture 10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8" name="Picture 10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9" name="Picture 10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0" name="Picture 10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1" name="Picture 10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2" name="Picture 10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3" name="Picture 10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4" name="Picture 10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5" name="Picture 10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6" name="Picture 10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7" name="Picture 10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8" name="Picture 10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9" name="Picture 10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0" name="Picture 10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1" name="Picture 10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2" name="Picture 10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3" name="Picture 10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4" name="Picture 10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5" name="Picture 10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6" name="Picture 10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7" name="Picture 10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8" name="Picture 10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9" name="Picture 10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0" name="Picture 10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1" name="Picture 10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2" name="Picture 10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3" name="Picture 10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4" name="Picture 10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5" name="Picture 10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6" name="Picture 10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7" name="Picture 10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8" name="Picture 10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9" name="Picture 10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0" name="Picture 10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1" name="Picture 10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2" name="Picture 10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3" name="Picture 10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4" name="Picture 10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5" name="Picture 10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6" name="Picture 10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7" name="Picture 10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8" name="Picture 10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9" name="Picture 10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0" name="Picture 10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1" name="Picture 10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2" name="Picture 10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3" name="Picture 10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4" name="Picture 10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5" name="Picture 10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6" name="Picture 10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7" name="Picture 10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8" name="Picture 10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9" name="Picture 10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0" name="Picture 10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1" name="Picture 10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2" name="Picture 10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3" name="Picture 10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4" name="Picture 10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5" name="Picture 10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6" name="Picture 10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7" name="Picture 10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8" name="Picture 10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9" name="Picture 10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0" name="Picture 10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1" name="Picture 10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2" name="Picture 10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3" name="Picture 10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4" name="Picture 10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5" name="Picture 10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6" name="Picture 10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7" name="Picture 10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8" name="Picture 10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9" name="Picture 10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0" name="Picture 10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1" name="Picture 10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2" name="Picture 10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3" name="Picture 10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4" name="Picture 10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5" name="Picture 10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6" name="Picture 10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7" name="Picture 10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8" name="Picture 10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9" name="Picture 10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0" name="Picture 10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1" name="Picture 10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2" name="Picture 10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3" name="Picture 10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4" name="Picture 10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5" name="Picture 10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6" name="Picture 10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7" name="Picture 10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8" name="Picture 10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9" name="Picture 10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0" name="Picture 10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1" name="Picture 10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2" name="Picture 10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3" name="Picture 10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4" name="Picture 10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5" name="Picture 10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6" name="Picture 10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7" name="Picture 10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8" name="Picture 10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9" name="Picture 10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0" name="Picture 10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1" name="Picture 10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2" name="Picture 10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3" name="Picture 10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4" name="Picture 10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5" name="Picture 10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6" name="Picture 10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7" name="Picture 10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8" name="Picture 10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9" name="Picture 10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0" name="Picture 10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1" name="Picture 10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2" name="Picture 10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3" name="Picture 10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4" name="Picture 10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5" name="Picture 10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6" name="Picture 10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7" name="Picture 10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8" name="Picture 10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9" name="Picture 10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0" name="Picture 10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1" name="Picture 10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2" name="Picture 10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3" name="Picture 10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4" name="Picture 10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5" name="Picture 10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6" name="Picture 10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7" name="Picture 10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8" name="Picture 10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9" name="Picture 10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0" name="Picture 10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1" name="Picture 10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2" name="Picture 10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3" name="Picture 10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4" name="Picture 10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5" name="Picture 10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6" name="Picture 10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7" name="Picture 10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8" name="Picture 10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9" name="Picture 10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0" name="Picture 10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1" name="Picture 10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2" name="Picture 10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3" name="Picture 10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4" name="Picture 10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5" name="Picture 10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6" name="Picture 10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7" name="Picture 10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8" name="Picture 10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9" name="Picture 10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0" name="Picture 10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1" name="Picture 10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2" name="Picture 10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3" name="Picture 10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4" name="Picture 10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5" name="Picture 10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6" name="Picture 10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7" name="Picture 10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8" name="Picture 10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9" name="Picture 10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0" name="Picture 10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1" name="Picture 10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2" name="Picture 10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3" name="Picture 10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4" name="Picture 10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5" name="Picture 10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6" name="Picture 10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7" name="Picture 10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8" name="Picture 10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9" name="Picture 10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0" name="Picture 10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1" name="Picture 10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2" name="Picture 10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3" name="Picture 10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4" name="Picture 10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5" name="Picture 10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6" name="Picture 10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7" name="Picture 10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8" name="Picture 10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9" name="Picture 10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0" name="Picture 10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1" name="Picture 10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2" name="Picture 10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3" name="Picture 10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4" name="Picture 10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5" name="Picture 10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6" name="Picture 10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7" name="Picture 10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8" name="Picture 10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9" name="Picture 10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0" name="Picture 10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1" name="Picture 10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2" name="Picture 10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3" name="Picture 10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4" name="Picture 10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5" name="Picture 10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6" name="Picture 10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7" name="Picture 10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8" name="Picture 10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9" name="Picture 10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0" name="Picture 10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1" name="Picture 10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2" name="Picture 10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3" name="Picture 10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4" name="Picture 10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5" name="Picture 10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6" name="Picture 10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7" name="Picture 10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8" name="Picture 10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9" name="Picture 10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0" name="Picture 10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1" name="Picture 10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2" name="Picture 10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3" name="Picture 10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4" name="Picture 10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5" name="Picture 10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6" name="Picture 10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7" name="Picture 10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8" name="Picture 10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9" name="Picture 10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0" name="Picture 10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1" name="Picture 10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2" name="Picture 10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3" name="Picture 10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4" name="Picture 10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5" name="Picture 10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6" name="Picture 10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7" name="Picture 10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8" name="Picture 10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9" name="Picture 10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0" name="Picture 10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1" name="Picture 10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2" name="Picture 10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3" name="Picture 10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4" name="Picture 10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5" name="Picture 10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6" name="Picture 10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7" name="Picture 10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8" name="Picture 10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9" name="Picture 10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0" name="Picture 10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1" name="Picture 10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2" name="Picture 10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3" name="Picture 10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4" name="Picture 10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5" name="Picture 10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6" name="Picture 10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7" name="Picture 10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8" name="Picture 10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9" name="Picture 10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0" name="Picture 10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1" name="Picture 10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2" name="Picture 10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3" name="Picture 10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4" name="Picture 10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5" name="Picture 10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6" name="Picture 10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7" name="Picture 10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8" name="Picture 10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9" name="Picture 10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0" name="Picture 10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1" name="Picture 10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2" name="Picture 10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3" name="Picture 10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4" name="Picture 10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5" name="Picture 10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6" name="Picture 10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7" name="Picture 10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8" name="Picture 10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9" name="Picture 10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0" name="Picture 10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1" name="Picture 10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2" name="Picture 10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3" name="Picture 10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4" name="Picture 10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5" name="Picture 10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6" name="Picture 10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7" name="Picture 10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8" name="Picture 10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9" name="Picture 10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0" name="Picture 10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1" name="Picture 10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2" name="Picture 10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3" name="Picture 10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4" name="Picture 10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5" name="Picture 10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6" name="Picture 10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7" name="Picture 10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8" name="Picture 10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9" name="Picture 10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0" name="Picture 10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1" name="Picture 10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2" name="Picture 10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3" name="Picture 10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4" name="Picture 10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5" name="Picture 10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6" name="Picture 10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7" name="Picture 10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8" name="Picture 10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9" name="Picture 10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0" name="Picture 10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1" name="Picture 10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2" name="Picture 10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3" name="Picture 10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4" name="Picture 10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5" name="Picture 10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6" name="Picture 10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7" name="Picture 10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8" name="Picture 10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9" name="Picture 10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0" name="Picture 10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1" name="Picture 10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2" name="Picture 10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3" name="Picture 10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4" name="Picture 10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5" name="Picture 10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6" name="Picture 10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7" name="Picture 10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8" name="Picture 10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9" name="Picture 10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0" name="Picture 10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1" name="Picture 10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2" name="Picture 10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3" name="Picture 10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4" name="Picture 10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5" name="Picture 10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6" name="Picture 10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7" name="Picture 10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8" name="Picture 10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9" name="Picture 10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0" name="Picture 10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1" name="Picture 10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2" name="Picture 10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3" name="Picture 10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4" name="Picture 10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5" name="Picture 10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6" name="Picture 10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7" name="Picture 10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8" name="Picture 10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9" name="Picture 10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0" name="Picture 10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1" name="Picture 10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2" name="Picture 10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3" name="Picture 10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4" name="Picture 10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5" name="Picture 10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6" name="Picture 10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7" name="Picture 10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8" name="Picture 10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9" name="Picture 10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0" name="Picture 10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1" name="Picture 10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2" name="Picture 10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3" name="Picture 10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4" name="Picture 10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5" name="Picture 10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6" name="Picture 10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7" name="Picture 10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8" name="Picture 10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9" name="Picture 10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0" name="Picture 10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1" name="Picture 10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2" name="Picture 10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3" name="Picture 10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4" name="Picture 10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5" name="Picture 10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6" name="Picture 10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7" name="Picture 10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8" name="Picture 10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9" name="Picture 10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0" name="Picture 10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1" name="Picture 10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2" name="Picture 10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3" name="Picture 10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4" name="Picture 10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5" name="Picture 10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6" name="Picture 10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7" name="Picture 10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8" name="Picture 10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9" name="Picture 10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0" name="Picture 10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1" name="Picture 10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2" name="Picture 10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3" name="Picture 10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4" name="Picture 10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5" name="Picture 10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6" name="Picture 10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7" name="Picture 10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8" name="Picture 10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9" name="Picture 10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0" name="Picture 10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1" name="Picture 10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2" name="Picture 10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3" name="Picture 10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4" name="Picture 10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5" name="Picture 10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6" name="Picture 10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7" name="Picture 10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8" name="Picture 10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9" name="Picture 10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0" name="Picture 10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1" name="Picture 10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2" name="Picture 10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3" name="Picture 10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4" name="Picture 10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5" name="Picture 10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6" name="Picture 10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7" name="Picture 10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8" name="Picture 10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9" name="Picture 10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0" name="Picture 10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1" name="Picture 10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2" name="Picture 10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3" name="Picture 10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4" name="Picture 10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5" name="Picture 10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6" name="Picture 10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7" name="Picture 10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8" name="Picture 10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9" name="Picture 10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0" name="Picture 10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1" name="Picture 10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2" name="Picture 10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3" name="Picture 10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4" name="Picture 10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5" name="Picture 10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6" name="Picture 10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7" name="Picture 10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8" name="Picture 10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9" name="Picture 10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0" name="Picture 10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1" name="Picture 10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2" name="Picture 10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3" name="Picture 10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4" name="Picture 10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5" name="Picture 10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6" name="Picture 10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7" name="Picture 10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8" name="Picture 10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9" name="Picture 10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0" name="Picture 10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1" name="Picture 10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2" name="Picture 10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3" name="Picture 10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4" name="Picture 10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5" name="Picture 10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6" name="Picture 10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7" name="Picture 10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8" name="Picture 10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9" name="Picture 10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0" name="Picture 10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1" name="Picture 10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2" name="Picture 10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3" name="Picture 10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4" name="Picture 10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5" name="Picture 10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6" name="Picture 10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7" name="Picture 10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8" name="Picture 10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9" name="Picture 10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0" name="Picture 10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1" name="Picture 10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2" name="Picture 10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3" name="Picture 10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4" name="Picture 10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5" name="Picture 10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6" name="Picture 10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7" name="Picture 10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8" name="Picture 10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9" name="Picture 10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0" name="Picture 10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1" name="Picture 10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2" name="Picture 10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3" name="Picture 10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4" name="Picture 10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5" name="Picture 10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6" name="Picture 10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7" name="Picture 10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8" name="Picture 10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9" name="Picture 10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0" name="Picture 10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1" name="Picture 10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2" name="Picture 10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3" name="Picture 10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4" name="Picture 10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5" name="Picture 10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6" name="Picture 10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7" name="Picture 10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8" name="Picture 10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9" name="Picture 10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0" name="Picture 10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1" name="Picture 10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2" name="Picture 10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3" name="Picture 10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4" name="Picture 10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5" name="Picture 10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6" name="Picture 10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7" name="Picture 10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8" name="Picture 10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9" name="Picture 10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0" name="Picture 10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1" name="Picture 10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2" name="Picture 10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3" name="Picture 10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4" name="Picture 10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5" name="Picture 10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6" name="Picture 10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7" name="Picture 10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8" name="Picture 10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9" name="Picture 10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0" name="Picture 10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1" name="Picture 10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2" name="Picture 10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3" name="Picture 10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4" name="Picture 10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5" name="Picture 10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6" name="Picture 10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7" name="Picture 10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8" name="Picture 10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9" name="Picture 10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0" name="Picture 10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1" name="Picture 10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2" name="Picture 10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3" name="Picture 10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4" name="Picture 10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5" name="Picture 10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6" name="Picture 10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7" name="Picture 10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8" name="Picture 10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9" name="Picture 10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0" name="Picture 10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1" name="Picture 10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2" name="Picture 10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3" name="Picture 10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4" name="Picture 10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5" name="Picture 10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6" name="Picture 10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7" name="Picture 10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8" name="Picture 10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9" name="Picture 10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0" name="Picture 10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1" name="Picture 10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2" name="Picture 10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3" name="Picture 10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4" name="Picture 10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5" name="Picture 10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6" name="Picture 10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7" name="Picture 10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8" name="Picture 10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9" name="Picture 10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0" name="Picture 10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1" name="Picture 10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2" name="Picture 10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3" name="Picture 10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4" name="Picture 10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5" name="Picture 10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6" name="Picture 10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7" name="Picture 10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8" name="Picture 10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9" name="Picture 10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0" name="Picture 10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1" name="Picture 10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2" name="Picture 10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3" name="Picture 10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4" name="Picture 10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5" name="Picture 10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6" name="Picture 10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7" name="Picture 10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8" name="Picture 10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9" name="Picture 10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0" name="Picture 10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1" name="Picture 10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2" name="Picture 10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3" name="Picture 10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4" name="Picture 10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5" name="Picture 10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6" name="Picture 10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7" name="Picture 10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8" name="Picture 10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9" name="Picture 10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0" name="Picture 10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1" name="Picture 10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2" name="Picture 10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3" name="Picture 10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4" name="Picture 10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5" name="Picture 10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6" name="Picture 10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7" name="Picture 10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8" name="Picture 10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9" name="Picture 10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0" name="Picture 10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1" name="Picture 10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2" name="Picture 10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3" name="Picture 10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4" name="Picture 10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5" name="Picture 10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6" name="Picture 10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7" name="Picture 10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8" name="Picture 10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9" name="Picture 10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0" name="Picture 10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1" name="Picture 10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2" name="Picture 10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3" name="Picture 10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4" name="Picture 10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5" name="Picture 10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6" name="Picture 10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7" name="Picture 10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8" name="Picture 10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9" name="Picture 10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0" name="Picture 10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1" name="Picture 10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2" name="Picture 10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3" name="Picture 10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4" name="Picture 10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5" name="Picture 10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6" name="Picture 10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7" name="Picture 10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8" name="Picture 10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9" name="Picture 10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0" name="Picture 10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1" name="Picture 10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2" name="Picture 10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3" name="Picture 10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4" name="Picture 10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5" name="Picture 10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6" name="Picture 10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7" name="Picture 10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8" name="Picture 10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9" name="Picture 10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0" name="Picture 10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1" name="Picture 10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2" name="Picture 10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3" name="Picture 10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4" name="Picture 10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5" name="Picture 10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6" name="Picture 10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7" name="Picture 10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8" name="Picture 10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9" name="Picture 10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0" name="Picture 10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1" name="Picture 10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2" name="Picture 10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3" name="Picture 10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4" name="Picture 10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5" name="Picture 10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6" name="Picture 10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7" name="Picture 10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8" name="Picture 10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9" name="Picture 10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0" name="Picture 10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1" name="Picture 10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2" name="Picture 10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3" name="Picture 10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4" name="Picture 10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5" name="Picture 10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6" name="Picture 10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7" name="Picture 10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8" name="Picture 10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9" name="Picture 10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0" name="Picture 10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1" name="Picture 10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2" name="Picture 10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3" name="Picture 10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4" name="Picture 10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5" name="Picture 10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6" name="Picture 10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7" name="Picture 10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8" name="Picture 10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9" name="Picture 10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0" name="Picture 10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1" name="Picture 10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2" name="Picture 10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3" name="Picture 10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4" name="Picture 10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5" name="Picture 10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6" name="Picture 10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7" name="Picture 10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8" name="Picture 10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9" name="Picture 10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0" name="Picture 10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1" name="Picture 10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2" name="Picture 10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3" name="Picture 10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4" name="Picture 10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5" name="Picture 10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6" name="Picture 10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7" name="Picture 10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8" name="Picture 10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9" name="Picture 10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0" name="Picture 10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1" name="Picture 10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2" name="Picture 10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3" name="Picture 10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4" name="Picture 10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5" name="Picture 10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6" name="Picture 10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7" name="Picture 10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8" name="Picture 10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9" name="Picture 10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0" name="Picture 10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1" name="Picture 10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2" name="Picture 10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3" name="Picture 10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4" name="Picture 10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5" name="Picture 10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6" name="Picture 10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7" name="Picture 10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8" name="Picture 10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9" name="Picture 10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0" name="Picture 10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1" name="Picture 10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2" name="Picture 10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3" name="Picture 10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4" name="Picture 10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5" name="Picture 10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6" name="Picture 10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7" name="Picture 10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8" name="Picture 10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9" name="Picture 10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0" name="Picture 10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1" name="Picture 10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2" name="Picture 10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3" name="Picture 10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4" name="Picture 10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5" name="Picture 10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6" name="Picture 10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7" name="Picture 10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8" name="Picture 10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9" name="Picture 10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0" name="Picture 10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1" name="Picture 10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2" name="Picture 10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3" name="Picture 10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4" name="Picture 10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5" name="Picture 10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6" name="Picture 10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7" name="Picture 10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8" name="Picture 10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9" name="Picture 10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0" name="Picture 10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1" name="Picture 10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2" name="Picture 10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3" name="Picture 10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4" name="Picture 10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5" name="Picture 10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6" name="Picture 10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7" name="Picture 10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8" name="Picture 10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9" name="Picture 10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0" name="Picture 10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1" name="Picture 10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2" name="Picture 10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3" name="Picture 10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4" name="Picture 10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5" name="Picture 10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6" name="Picture 10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7" name="Picture 10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8" name="Picture 10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9" name="Picture 10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0" name="Picture 10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1" name="Picture 10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2" name="Picture 10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3" name="Picture 10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4" name="Picture 10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5" name="Picture 10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6" name="Picture 10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7" name="Picture 10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8" name="Picture 10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9" name="Picture 10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0" name="Picture 10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1" name="Picture 10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2" name="Picture 10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3" name="Picture 10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4" name="Picture 10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5" name="Picture 10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6" name="Picture 10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7" name="Picture 10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8" name="Picture 10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9" name="Picture 10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0" name="Picture 10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1" name="Picture 10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2" name="Picture 10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3" name="Picture 10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4" name="Picture 10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5" name="Picture 10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6" name="Picture 10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7" name="Picture 10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8" name="Picture 10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9" name="Picture 10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0" name="Picture 10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1" name="Picture 10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2" name="Picture 10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3" name="Picture 10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4" name="Picture 10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5" name="Picture 10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6" name="Picture 10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7" name="Picture 10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8" name="Picture 10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9" name="Picture 10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0" name="Picture 10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1" name="Picture 10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2" name="Picture 10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3" name="Picture 10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4" name="Picture 10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5" name="Picture 10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6" name="Picture 10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7" name="Picture 10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8" name="Picture 10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9" name="Picture 10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0" name="Picture 10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1" name="Picture 10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2" name="Picture 10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3" name="Picture 10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4" name="Picture 10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5" name="Picture 10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6" name="Picture 10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7" name="Picture 10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8" name="Picture 10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9" name="Picture 10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0" name="Picture 10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1" name="Picture 10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2" name="Picture 10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3" name="Picture 10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4" name="Picture 10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5" name="Picture 10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6" name="Picture 10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7" name="Picture 10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8" name="Picture 10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9" name="Picture 10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0" name="Picture 10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1" name="Picture 10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2" name="Picture 10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3" name="Picture 10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4" name="Picture 10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5" name="Picture 10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6" name="Picture 10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7" name="Picture 10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8" name="Picture 10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9" name="Picture 10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0" name="Picture 10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1" name="Picture 10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2" name="Picture 10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3" name="Picture 10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4" name="Picture 10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5" name="Picture 10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6" name="Picture 10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7" name="Picture 10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8" name="Picture 10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9" name="Picture 10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0" name="Picture 10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1" name="Picture 1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2" name="Picture 1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3" name="Picture 1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4" name="Picture 1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5" name="Picture 11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6" name="Picture 11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7" name="Picture 1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8" name="Picture 11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9" name="Picture 11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0" name="Picture 1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1" name="Picture 1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2" name="Picture 1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3" name="Picture 1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4" name="Picture 11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5" name="Picture 11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6" name="Picture 1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7" name="Picture 11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8" name="Picture 11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9" name="Picture 1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0" name="Picture 1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1" name="Picture 1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2" name="Picture 1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3" name="Picture 11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4" name="Picture 11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5" name="Picture 1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6" name="Picture 11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7" name="Picture 11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8" name="Picture 1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9" name="Picture 1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0" name="Picture 1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1" name="Picture 1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2" name="Picture 11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3" name="Picture 11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4" name="Picture 1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5" name="Picture 11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6" name="Picture 11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7" name="Picture 1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8" name="Picture 1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9" name="Picture 1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0" name="Picture 1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1" name="Picture 11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2" name="Picture 11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3" name="Picture 1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4" name="Picture 11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5" name="Picture 11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6" name="Picture 1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7" name="Picture 1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8" name="Picture 1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9" name="Picture 1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0" name="Picture 11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1" name="Picture 11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2" name="Picture 1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3" name="Picture 11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4" name="Picture 11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5" name="Picture 1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6" name="Picture 1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7" name="Picture 1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8" name="Picture 1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9" name="Picture 11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0" name="Picture 11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1" name="Picture 1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2" name="Picture 11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3" name="Picture 11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4" name="Picture 1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5" name="Picture 1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6" name="Picture 1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7" name="Picture 1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8" name="Picture 11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9" name="Picture 11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0" name="Picture 1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1" name="Picture 11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2" name="Picture 11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3" name="Picture 1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4" name="Picture 1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5" name="Picture 1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6" name="Picture 1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7" name="Picture 11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8" name="Picture 11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9" name="Picture 1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0" name="Picture 11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1" name="Picture 11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2" name="Picture 1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3" name="Picture 1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4" name="Picture 1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5" name="Picture 1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6" name="Picture 11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7" name="Picture 11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8" name="Picture 1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9" name="Picture 11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0" name="Picture 11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1" name="Picture 1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2" name="Picture 1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3" name="Picture 1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4" name="Picture 1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5" name="Picture 11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6" name="Picture 11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7" name="Picture 1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8" name="Picture 11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9" name="Picture 11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0" name="Picture 1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1" name="Picture 1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2" name="Picture 1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3" name="Picture 1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4" name="Picture 11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5" name="Picture 11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6" name="Picture 1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7" name="Picture 11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8" name="Picture 11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9" name="Picture 1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0" name="Picture 11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1" name="Picture 11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2" name="Picture 11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3" name="Picture 11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4" name="Picture 1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5" name="Picture 1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6" name="Picture 11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7" name="Picture 11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8" name="Picture 1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9" name="Picture 11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0" name="Picture 11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1" name="Picture 11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2" name="Picture 11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3" name="Picture 1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4" name="Picture 1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5" name="Picture 11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6" name="Picture 11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7" name="Picture 1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8" name="Picture 11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9" name="Picture 11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0" name="Picture 11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1" name="Picture 11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2" name="Picture 1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3" name="Picture 1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4" name="Picture 1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5" name="Picture 1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6" name="Picture 11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7" name="Picture 11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8" name="Picture 1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9" name="Picture 11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0" name="Picture 11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1" name="Picture 1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2" name="Picture 1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3" name="Picture 11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4" name="Picture 1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5" name="Picture 11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6" name="Picture 11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7" name="Picture 1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8" name="Picture 11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9" name="Picture 11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0" name="Picture 1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1" name="Picture 1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2" name="Picture 1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3" name="Picture 1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4" name="Picture 11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5" name="Picture 11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6" name="Picture 1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7" name="Picture 11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8" name="Picture 11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9" name="Picture 1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0" name="Picture 1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1" name="Picture 1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2" name="Picture 1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3" name="Picture 11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4" name="Picture 11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5" name="Picture 1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6" name="Picture 11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7" name="Picture 11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8" name="Picture 1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9" name="Picture 1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0" name="Picture 1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1" name="Picture 1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2" name="Picture 11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3" name="Picture 11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4" name="Picture 1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5" name="Picture 11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6" name="Picture 11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7" name="Picture 1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8" name="Picture 1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9" name="Picture 1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0" name="Picture 1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1" name="Picture 11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2" name="Picture 11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3" name="Picture 1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4" name="Picture 11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5" name="Picture 11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6" name="Picture 1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7" name="Picture 1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8" name="Picture 1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9" name="Picture 1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0" name="Picture 11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1" name="Picture 11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2" name="Picture 1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3" name="Picture 11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4" name="Picture 11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5" name="Picture 1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6" name="Picture 1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7" name="Picture 11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8" name="Picture 1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9" name="Picture 11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0" name="Picture 11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1" name="Picture 1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2" name="Picture 11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3" name="Picture 11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4" name="Picture 1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5" name="Picture 1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6" name="Picture 11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7" name="Picture 1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8" name="Picture 11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9" name="Picture 11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0" name="Picture 1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1" name="Picture 11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2" name="Picture 11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3" name="Picture 1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4" name="Picture 1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5" name="Picture 11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6" name="Picture 1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7" name="Picture 11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8" name="Picture 11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9" name="Picture 1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0" name="Picture 11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1" name="Picture 11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2" name="Picture 1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3" name="Picture 1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4" name="Picture 11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5" name="Picture 1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6" name="Picture 11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7" name="Picture 11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8" name="Picture 1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9" name="Picture 11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0" name="Picture 11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1" name="Picture 1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2" name="Picture 1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3" name="Picture 1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4" name="Picture 1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5" name="Picture 11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6" name="Picture 11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7" name="Picture 1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8" name="Picture 11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9" name="Picture 11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0" name="Picture 1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1" name="Picture 1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2" name="Picture 1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3" name="Picture 1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4" name="Picture 11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5" name="Picture 11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6" name="Picture 1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7" name="Picture 11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8" name="Picture 11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9" name="Picture 1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0" name="Picture 1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1" name="Picture 11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2" name="Picture 1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3" name="Picture 11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4" name="Picture 11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5" name="Picture 1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6" name="Picture 11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7" name="Picture 11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8" name="Picture 1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9" name="Picture 1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0" name="Picture 1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1" name="Picture 1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2" name="Picture 11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3" name="Picture 11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4" name="Picture 1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5" name="Picture 11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6" name="Picture 11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7" name="Picture 1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8" name="Picture 1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9" name="Picture 1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0" name="Picture 1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1" name="Picture 11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2" name="Picture 11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3" name="Picture 1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4" name="Picture 11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5" name="Picture 11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6" name="Picture 1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7" name="Picture 1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8" name="Picture 11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9" name="Picture 1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0" name="Picture 11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1" name="Picture 11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2" name="Picture 1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3" name="Picture 11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4" name="Picture 11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5" name="Picture 1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6" name="Picture 1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7" name="Picture 11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8" name="Picture 1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9" name="Picture 11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0" name="Picture 11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1" name="Picture 1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2" name="Picture 11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3" name="Picture 11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4" name="Picture 1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5" name="Picture 1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6" name="Picture 1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7" name="Picture 1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8" name="Picture 11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9" name="Picture 11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0" name="Picture 1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1" name="Picture 11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2" name="Picture 11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3" name="Picture 1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4" name="Picture 1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5" name="Picture 11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6" name="Picture 1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7" name="Picture 11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8" name="Picture 11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9" name="Picture 1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0" name="Picture 11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1" name="Picture 11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2" name="Picture 1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3" name="Picture 1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4" name="Picture 1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5" name="Picture 1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6" name="Picture 11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7" name="Picture 11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8" name="Picture 1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9" name="Picture 11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0" name="Picture 11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1" name="Picture 1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2" name="Picture 1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3" name="Picture 1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4" name="Picture 1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5" name="Picture 11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6" name="Picture 1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7" name="Picture 1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8" name="Picture 11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9" name="Picture 11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0" name="Picture 1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1" name="Picture 1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2" name="Picture 1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3" name="Picture 11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4" name="Picture 1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5" name="Picture 1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6" name="Picture 1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7" name="Picture 11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8" name="Picture 1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9" name="Picture 1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0" name="Picture 11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1" name="Picture 11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2" name="Picture 1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3" name="Picture 1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4" name="Picture 1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5" name="Picture 11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6" name="Picture 1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7" name="Picture 1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8" name="Picture 1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9" name="Picture 11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0" name="Picture 1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1" name="Picture 1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2" name="Picture 1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3" name="Picture 1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4" name="Picture 11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5" name="Picture 11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6" name="Picture 1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7" name="Picture 1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8" name="Picture 11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9" name="Picture 1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0" name="Picture 1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1" name="Picture 11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2" name="Picture 1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3" name="Picture 11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4" name="Picture 11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5" name="Picture 1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6" name="Picture 1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7" name="Picture 11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8" name="Picture 1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9" name="Picture 1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0" name="Picture 11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1" name="Picture 1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2" name="Picture 11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3" name="Picture 11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4" name="Picture 1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5" name="Picture 1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6" name="Picture 11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7" name="Picture 1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8" name="Picture 1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9" name="Picture 11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0" name="Picture 1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1" name="Picture 11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2" name="Picture 11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3" name="Picture 1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4" name="Picture 1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5" name="Picture 11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6" name="Picture 1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7" name="Picture 1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8" name="Picture 11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9" name="Picture 1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0" name="Picture 11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1" name="Picture 11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2" name="Picture 1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3" name="Picture 1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4" name="Picture 11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5" name="Picture 1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6" name="Picture 1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7" name="Picture 11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8" name="Picture 1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9" name="Picture 11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0" name="Picture 11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1" name="Picture 1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2" name="Picture 1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3" name="Picture 11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4" name="Picture 1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5" name="Picture 1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6" name="Picture 11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7" name="Picture 1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8" name="Picture 11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9" name="Picture 11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0" name="Picture 1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1" name="Picture 1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2" name="Picture 11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3" name="Picture 1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4" name="Picture 1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5" name="Picture 11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6" name="Picture 1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7" name="Picture 11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8" name="Picture 11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9" name="Picture 1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0" name="Picture 11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1" name="Picture 1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2" name="Picture 11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3" name="Picture 11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4" name="Picture 1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5" name="Picture 1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6" name="Picture 11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7" name="Picture 1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8" name="Picture 1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9" name="Picture 11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0" name="Picture 1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1" name="Picture 11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2" name="Picture 11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3" name="Picture 1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4" name="Picture 1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5" name="Picture 11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6" name="Picture 1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7" name="Picture 1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8" name="Picture 11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9" name="Picture 1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0" name="Picture 11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1" name="Picture 11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2" name="Picture 1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3" name="Picture 1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4" name="Picture 11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5" name="Picture 1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6" name="Picture 1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7" name="Picture 11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8" name="Picture 1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9" name="Picture 11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0" name="Picture 11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1" name="Picture 1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2" name="Picture 1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3" name="Picture 11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4" name="Picture 1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5" name="Picture 1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6" name="Picture 11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7" name="Picture 1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8" name="Picture 11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9" name="Picture 11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0" name="Picture 1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1" name="Picture 1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2" name="Picture 11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3" name="Picture 1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4" name="Picture 1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5" name="Picture 11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6" name="Picture 1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7" name="Picture 11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8" name="Picture 11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9" name="Picture 1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0" name="Picture 1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1" name="Picture 11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2" name="Picture 1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3" name="Picture 1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4" name="Picture 11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5" name="Picture 1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6" name="Picture 11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7" name="Picture 11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8" name="Picture 1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9" name="Picture 1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0" name="Picture 11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1" name="Picture 1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2" name="Picture 1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3" name="Picture 11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4" name="Picture 1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5" name="Picture 11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6" name="Picture 11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7" name="Picture 1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8" name="Picture 1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9" name="Picture 11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0" name="Picture 1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1" name="Picture 1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2" name="Picture 11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3" name="Picture 1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4" name="Picture 11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5" name="Picture 11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6" name="Picture 1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7" name="Picture 1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8" name="Picture 11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9" name="Picture 1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0" name="Picture 1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1" name="Picture 11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2" name="Picture 1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3" name="Picture 11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4" name="Picture 11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5" name="Picture 1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6" name="Picture 1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7" name="Picture 11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8" name="Picture 1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9" name="Picture 1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0" name="Picture 11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1" name="Picture 1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2" name="Picture 11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3" name="Picture 11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4" name="Picture 1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5" name="Picture 1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6" name="Picture 11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7" name="Picture 1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8" name="Picture 1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9" name="Picture 11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0" name="Picture 1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1" name="Picture 11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2" name="Picture 1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3" name="Picture 1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4" name="Picture 1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5" name="Picture 11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6" name="Picture 1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7" name="Picture 1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8" name="Picture 11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9" name="Picture 1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0" name="Picture 11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1" name="Picture 1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2" name="Picture 1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3" name="Picture 11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4" name="Picture 11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5" name="Picture 1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6" name="Picture 1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7" name="Picture 11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8" name="Picture 1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9" name="Picture 11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0" name="Picture 11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1" name="Picture 1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2" name="Picture 11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3" name="Picture 11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4" name="Picture 1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5" name="Picture 1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6" name="Picture 11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7" name="Picture 1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8" name="Picture 11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9" name="Picture 11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0" name="Picture 1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1" name="Picture 11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2" name="Picture 11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3" name="Picture 1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4" name="Picture 1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5" name="Picture 11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6" name="Picture 1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7" name="Picture 11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8" name="Picture 11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9" name="Picture 1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0" name="Picture 11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1" name="Picture 11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2" name="Picture 1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3" name="Picture 1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4" name="Picture 11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5" name="Picture 1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6" name="Picture 11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7" name="Picture 11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8" name="Picture 1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9" name="Picture 11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0" name="Picture 11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1" name="Picture 1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2" name="Picture 1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3" name="Picture 11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4" name="Picture 1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5" name="Picture 11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6" name="Picture 11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7" name="Picture 1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8" name="Picture 11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9" name="Picture 11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0" name="Picture 1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1" name="Picture 1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2" name="Picture 11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3" name="Picture 1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4" name="Picture 11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5" name="Picture 11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6" name="Picture 1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7" name="Picture 11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8" name="Picture 11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9" name="Picture 1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0" name="Picture 1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1" name="Picture 11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2" name="Picture 1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3" name="Picture 11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4" name="Picture 11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5" name="Picture 1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6" name="Picture 11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7" name="Picture 11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8" name="Picture 1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9" name="Picture 1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0" name="Picture 11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1" name="Picture 1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2" name="Picture 11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3" name="Picture 11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4" name="Picture 1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5" name="Picture 1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6" name="Picture 1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7" name="Picture 11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8" name="Picture 11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9" name="Picture 1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0" name="Picture 11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1" name="Picture 11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2" name="Picture 1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3" name="Picture 1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4" name="Picture 11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5" name="Picture 1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6" name="Picture 11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7" name="Picture 11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8" name="Picture 1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9" name="Picture 11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0" name="Picture 11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1" name="Picture 1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2" name="Picture 1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3" name="Picture 11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4" name="Picture 1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5" name="Picture 11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6" name="Picture 11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7" name="Picture 1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8" name="Picture 11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9" name="Picture 11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0" name="Picture 1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1" name="Picture 1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2" name="Picture 1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3" name="Picture 1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4" name="Picture 11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5" name="Picture 11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6" name="Picture 1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7" name="Picture 11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8" name="Picture 11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9" name="Picture 1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0" name="Picture 1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1" name="Picture 11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2" name="Picture 1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3" name="Picture 11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4" name="Picture 11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5" name="Picture 1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6" name="Picture 11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7" name="Picture 11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8" name="Picture 1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9" name="Picture 1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0" name="Picture 11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1" name="Picture 1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2" name="Picture 11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3" name="Picture 11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4" name="Picture 1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5" name="Picture 11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6" name="Picture 11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7" name="Picture 1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8" name="Picture 1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9" name="Picture 1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0" name="Picture 1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1" name="Picture 11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2" name="Picture 11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3" name="Picture 1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4" name="Picture 11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5" name="Picture 11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6" name="Picture 1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7" name="Picture 1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8" name="Picture 1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9" name="Picture 1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0" name="Picture 11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1" name="Picture 11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2" name="Picture 1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3" name="Picture 11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4" name="Picture 11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5" name="Picture 1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6" name="Picture 1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7" name="Picture 1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8" name="Picture 1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9" name="Picture 11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0" name="Picture 11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1" name="Picture 1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2" name="Picture 11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3" name="Picture 11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4" name="Picture 1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5" name="Picture 1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6" name="Picture 1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7" name="Picture 1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8" name="Picture 11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9" name="Picture 11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0" name="Picture 1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1" name="Picture 11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2" name="Picture 11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3" name="Picture 1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4" name="Picture 1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5" name="Picture 11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6" name="Picture 1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7" name="Picture 11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8" name="Picture 11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9" name="Picture 1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0" name="Picture 11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1" name="Picture 11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2" name="Picture 1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3" name="Picture 1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4" name="Picture 11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5" name="Picture 1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6" name="Picture 11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7" name="Picture 11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8" name="Picture 1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9" name="Picture 11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0" name="Picture 11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1" name="Picture 1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2" name="Picture 1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3" name="Picture 11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4" name="Picture 1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5" name="Picture 11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6" name="Picture 11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7" name="Picture 1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8" name="Picture 11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9" name="Picture 11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0" name="Picture 1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1" name="Picture 1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2" name="Picture 11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3" name="Picture 1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4" name="Picture 11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5" name="Picture 11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6" name="Picture 1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7" name="Picture 11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8" name="Picture 11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9" name="Picture 1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0" name="Picture 1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1" name="Picture 1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2" name="Picture 1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3" name="Picture 11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4" name="Picture 11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5" name="Picture 1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6" name="Picture 11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7" name="Picture 11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8" name="Picture 1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9" name="Picture 1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0" name="Picture 1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1" name="Picture 1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2" name="Picture 11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3" name="Picture 11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4" name="Picture 1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5" name="Picture 11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6" name="Picture 11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7" name="Picture 1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8" name="Picture 1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9" name="Picture 11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0" name="Picture 1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1" name="Picture 11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2" name="Picture 11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3" name="Picture 1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4" name="Picture 11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5" name="Picture 11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6" name="Picture 1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7" name="Picture 1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8" name="Picture 1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9" name="Picture 1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0" name="Picture 11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1" name="Picture 11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2" name="Picture 1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3" name="Picture 11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4" name="Picture 11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5" name="Picture 1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6" name="Picture 1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7" name="Picture 1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8" name="Picture 1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9" name="Picture 11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0" name="Picture 11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1" name="Picture 1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2" name="Picture 11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3" name="Picture 11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4" name="Picture 1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5" name="Picture 1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6" name="Picture 11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7" name="Picture 1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8" name="Picture 11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9" name="Picture 11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0" name="Picture 1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1" name="Picture 11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2" name="Picture 11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3" name="Picture 1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4" name="Picture 1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5" name="Picture 11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6" name="Picture 1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7" name="Picture 11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8" name="Picture 11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9" name="Picture 1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0" name="Picture 11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1" name="Picture 11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2" name="Picture 1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3" name="Picture 1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4" name="Picture 11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5" name="Picture 1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6" name="Picture 11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7" name="Picture 1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8" name="Picture 1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9" name="Picture 11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0" name="Picture 11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1" name="Picture 1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2" name="Picture 1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3" name="Picture 11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4" name="Picture 1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5" name="Picture 11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6" name="Picture 1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7" name="Picture 1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8" name="Picture 11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9" name="Picture 11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0" name="Picture 1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1" name="Picture 1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2" name="Picture 11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3" name="Picture 1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4" name="Picture 11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5" name="Picture 1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6" name="Picture 1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7" name="Picture 11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8" name="Picture 1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9" name="Picture 11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0" name="Picture 11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1" name="Picture 1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2" name="Picture 11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3" name="Picture 11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4" name="Picture 1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5" name="Picture 1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6" name="Picture 11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7" name="Picture 1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8" name="Picture 11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9" name="Picture 11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0" name="Picture 1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1" name="Picture 11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2" name="Picture 11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3" name="Picture 1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4" name="Picture 1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5" name="Picture 11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6" name="Picture 1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7" name="Picture 11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8" name="Picture 11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9" name="Picture 1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0" name="Picture 11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1" name="Picture 11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2" name="Picture 1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3" name="Picture 1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4" name="Picture 11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5" name="Picture 1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6" name="Picture 118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7" name="Picture 11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8" name="Picture 1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9" name="Picture 11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0" name="Picture 11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1" name="Picture 1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2" name="Picture 1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3" name="Picture 11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4" name="Picture 1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5" name="Picture 11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6" name="Picture 11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7" name="Picture 1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8" name="Picture 11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9" name="Picture 11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0" name="Picture 1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1" name="Picture 1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2" name="Picture 11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3" name="Picture 1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4" name="Picture 11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5" name="Picture 11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6" name="Picture 1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7" name="Picture 11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8" name="Picture 11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9" name="Picture 1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0" name="Picture 1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1" name="Picture 11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2" name="Picture 1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3" name="Picture 11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4" name="Picture 11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5" name="Picture 1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6" name="Picture 11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7" name="Picture 11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8" name="Picture 1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9" name="Picture 1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0" name="Picture 1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1" name="Picture 1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2" name="Picture 11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3" name="Picture 11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4" name="Picture 1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5" name="Picture 11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6" name="Picture 11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7" name="Picture 1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8" name="Picture 1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9" name="Picture 1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0" name="Picture 1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1" name="Picture 11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2" name="Picture 11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3" name="Picture 1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4" name="Picture 11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5" name="Picture 11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6" name="Picture 1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7" name="Picture 1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8" name="Picture 1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9" name="Picture 1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0" name="Picture 11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1" name="Picture 11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2" name="Picture 1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3" name="Picture 11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4" name="Picture 11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5" name="Picture 1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6" name="Picture 1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7" name="Picture 11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8" name="Picture 1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9" name="Picture 11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0" name="Picture 11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1" name="Picture 1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2" name="Picture 11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3" name="Picture 11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4" name="Picture 1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5" name="Picture 1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6" name="Picture 11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7" name="Picture 1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8" name="Picture 11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9" name="Picture 11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0" name="Picture 1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1" name="Picture 11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2" name="Picture 11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3" name="Picture 1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4" name="Picture 1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5" name="Picture 11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6" name="Picture 1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7" name="Picture 11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8" name="Picture 11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9" name="Picture 1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0" name="Picture 11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1" name="Picture 11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2" name="Picture 1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3" name="Picture 1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4" name="Picture 1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5" name="Picture 1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6" name="Picture 11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7" name="Picture 11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8" name="Picture 1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9" name="Picture 11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0" name="Picture 11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1" name="Picture 1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2" name="Picture 1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3" name="Picture 11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4" name="Picture 1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5" name="Picture 11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6" name="Picture 11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7" name="Picture 1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8" name="Picture 11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9" name="Picture 11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0" name="Picture 1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1" name="Picture 1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2" name="Picture 11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3" name="Picture 1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4" name="Picture 11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5" name="Picture 11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6" name="Picture 1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7" name="Picture 11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8" name="Picture 11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9" name="Picture 1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0" name="Picture 1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1" name="Picture 1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2" name="Picture 1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3" name="Picture 11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4" name="Picture 11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5" name="Picture 1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6" name="Picture 11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7" name="Picture 11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8" name="Picture 1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9" name="Picture 1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0" name="Picture 11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1" name="Picture 1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2" name="Picture 11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3" name="Picture 11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4" name="Picture 1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5" name="Picture 11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6" name="Picture 11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7" name="Picture 1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8" name="Picture 1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9" name="Picture 11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0" name="Picture 1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1" name="Picture 11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2" name="Picture 11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3" name="Picture 1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4" name="Picture 11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5" name="Picture 11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6" name="Picture 1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7" name="Picture 1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8" name="Picture 11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9" name="Picture 1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0" name="Picture 11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1" name="Picture 11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2" name="Picture 1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3" name="Picture 11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4" name="Picture 11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5" name="Picture 1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6" name="Picture 1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7" name="Picture 11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8" name="Picture 1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9" name="Picture 11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0" name="Picture 11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1" name="Picture 1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2" name="Picture 12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3" name="Picture 12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4" name="Picture 1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5" name="Picture 1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6" name="Picture 12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7" name="Picture 1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8" name="Picture 12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9" name="Picture 1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0" name="Picture 1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1" name="Picture 12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2" name="Picture 12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3" name="Picture 1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4" name="Picture 1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5" name="Picture 12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6" name="Picture 1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7" name="Picture 12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8" name="Picture 1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9" name="Picture 1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0" name="Picture 12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1" name="Picture 12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2" name="Picture 1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3" name="Picture 1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4" name="Picture 12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5" name="Picture 1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6" name="Picture 12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7" name="Picture 1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8" name="Picture 1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9" name="Picture 12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0" name="Picture 12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1" name="Picture 1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2" name="Picture 1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3" name="Picture 12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4" name="Picture 1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5" name="Picture 12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6" name="Picture 1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7" name="Picture 1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8" name="Picture 12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9" name="Picture 1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0" name="Picture 12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1" name="Picture 12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2" name="Picture 1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3" name="Picture 12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4" name="Picture 12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5" name="Picture 1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6" name="Picture 1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7" name="Picture 12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8" name="Picture 1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9" name="Picture 12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0" name="Picture 12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1" name="Picture 1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2" name="Picture 12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3" name="Picture 12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4" name="Picture 1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5" name="Picture 1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6" name="Picture 1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7" name="Picture 1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8" name="Picture 12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9" name="Picture 12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0" name="Picture 1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1" name="Picture 12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2" name="Picture 12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3" name="Picture 1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4" name="Picture 1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5" name="Picture 12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6" name="Picture 1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7" name="Picture 12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8" name="Picture 12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9" name="Picture 1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0" name="Picture 12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1" name="Picture 12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2" name="Picture 1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3" name="Picture 1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4" name="Picture 12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5" name="Picture 1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6" name="Picture 12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7" name="Picture 12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8" name="Picture 1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9" name="Picture 12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0" name="Picture 12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1" name="Picture 1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2" name="Picture 1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3" name="Picture 12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4" name="Picture 1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5" name="Picture 12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6" name="Picture 12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7" name="Picture 1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8" name="Picture 12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9" name="Picture 12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0" name="Picture 1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1" name="Picture 1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2" name="Picture 12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3" name="Picture 1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4" name="Picture 12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5" name="Picture 12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6" name="Picture 1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7" name="Picture 12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8" name="Picture 12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9" name="Picture 1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0" name="Picture 1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1" name="Picture 12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2" name="Picture 1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3" name="Picture 12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4" name="Picture 12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5" name="Picture 1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6" name="Picture 12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7" name="Picture 12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8" name="Picture 1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9" name="Picture 1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0" name="Picture 12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1" name="Picture 1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2" name="Picture 12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3" name="Picture 12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4" name="Picture 1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5" name="Picture 12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6" name="Picture 12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7" name="Picture 1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8" name="Picture 1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9" name="Picture 12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0" name="Picture 1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1" name="Picture 12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2" name="Picture 12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3" name="Picture 1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4" name="Picture 12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5" name="Picture 12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6" name="Picture 1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7" name="Picture 1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8" name="Picture 12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9" name="Picture 1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0" name="Picture 12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1" name="Picture 12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2" name="Picture 1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3" name="Picture 12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4" name="Picture 12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5" name="Picture 1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6" name="Picture 1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7" name="Picture 12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8" name="Picture 1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9" name="Picture 12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0" name="Picture 12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1" name="Picture 1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2" name="Picture 12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3" name="Picture 12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4" name="Picture 1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5" name="Picture 1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6" name="Picture 12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7" name="Picture 1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8" name="Picture 12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9" name="Picture 12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0" name="Picture 1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1" name="Picture 12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2" name="Picture 12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3" name="Picture 1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4" name="Picture 1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5" name="Picture 1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6" name="Picture 1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7" name="Picture 12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8" name="Picture 12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9" name="Picture 1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0" name="Picture 12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1" name="Picture 12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2" name="Picture 1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3" name="Picture 1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4" name="Picture 12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5" name="Picture 1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6" name="Picture 12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7" name="Picture 12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8" name="Picture 1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9" name="Picture 12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0" name="Picture 12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1" name="Picture 1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2" name="Picture 1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3" name="Picture 1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4" name="Picture 1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5" name="Picture 12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6" name="Picture 12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7" name="Picture 1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8" name="Picture 12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9" name="Picture 12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0" name="Picture 1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1" name="Picture 1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2" name="Picture 12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3" name="Picture 1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4" name="Picture 12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5" name="Picture 12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6" name="Picture 1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7" name="Picture 12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8" name="Picture 12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9" name="Picture 1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0" name="Picture 1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1" name="Picture 12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2" name="Picture 1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3" name="Picture 12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4" name="Picture 12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5" name="Picture 1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6" name="Picture 12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7" name="Picture 12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8" name="Picture 1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9" name="Picture 1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0" name="Picture 12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1" name="Picture 1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2" name="Picture 12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3" name="Picture 12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4" name="Picture 1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5" name="Picture 12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6" name="Picture 12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7" name="Picture 1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8" name="Picture 1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9" name="Picture 12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0" name="Picture 1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1" name="Picture 12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2" name="Picture 12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3" name="Picture 1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4" name="Picture 12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5" name="Picture 12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6" name="Picture 1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7" name="Picture 1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8" name="Picture 12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9" name="Picture 1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0" name="Picture 12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1" name="Picture 12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2" name="Picture 1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3" name="Picture 12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4" name="Picture 12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5" name="Picture 1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6" name="Picture 1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7" name="Picture 12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8" name="Picture 1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9" name="Picture 12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0" name="Picture 1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1" name="Picture 1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2" name="Picture 12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3" name="Picture 12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4" name="Picture 1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5" name="Picture 1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6" name="Picture 12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7" name="Picture 1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8" name="Picture 12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9" name="Picture 1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0" name="Picture 1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1" name="Picture 12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2" name="Picture 1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3" name="Picture 12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4" name="Picture 12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5" name="Picture 1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6" name="Picture 12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7" name="Picture 12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8" name="Picture 1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9" name="Picture 1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0" name="Picture 12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1" name="Picture 1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2" name="Picture 12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3" name="Picture 12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4" name="Picture 1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5" name="Picture 12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6" name="Picture 12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7" name="Picture 1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8" name="Picture 1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9" name="Picture 12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0" name="Picture 1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1" name="Picture 12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2" name="Picture 12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3" name="Picture 1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4" name="Picture 12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5" name="Picture 12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6" name="Picture 1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7" name="Picture 1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8" name="Picture 1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9" name="Picture 1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0" name="Picture 12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1" name="Picture 12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2" name="Picture 1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3" name="Picture 12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4" name="Picture 12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5" name="Picture 1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6" name="Picture 1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7" name="Picture 12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8" name="Picture 1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9" name="Picture 12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0" name="Picture 12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1" name="Picture 1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2" name="Picture 12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3" name="Picture 12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4" name="Picture 1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5" name="Picture 1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6" name="Picture 12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7" name="Picture 1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8" name="Picture 12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9" name="Picture 12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0" name="Picture 1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1" name="Picture 12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2" name="Picture 12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3" name="Picture 1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4" name="Picture 1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5" name="Picture 1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6" name="Picture 1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7" name="Picture 12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8" name="Picture 12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9" name="Picture 1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0" name="Picture 12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1" name="Picture 12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2" name="Picture 1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3" name="Picture 1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4" name="Picture 1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5" name="Picture 1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6" name="Picture 12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7" name="Picture 12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8" name="Picture 1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9" name="Picture 12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0" name="Picture 12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1" name="Picture 1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2" name="Picture 1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3" name="Picture 12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4" name="Picture 1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5" name="Picture 12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6" name="Picture 12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7" name="Picture 1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8" name="Picture 12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9" name="Picture 12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0" name="Picture 1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1" name="Picture 1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2" name="Picture 12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3" name="Picture 1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4" name="Picture 12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5" name="Picture 12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6" name="Picture 1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7" name="Picture 12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8" name="Picture 12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9" name="Picture 1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0" name="Picture 1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1" name="Picture 12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2" name="Picture 1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3" name="Picture 12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4" name="Picture 12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5" name="Picture 1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6" name="Picture 12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7" name="Picture 12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8" name="Picture 1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9" name="Picture 1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0" name="Picture 12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1" name="Picture 1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2" name="Picture 12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3" name="Picture 12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4" name="Picture 1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5" name="Picture 12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6" name="Picture 12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7" name="Picture 1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8" name="Picture 1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9" name="Picture 12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0" name="Picture 1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1" name="Picture 12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2" name="Picture 12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3" name="Picture 1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4" name="Picture 12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5" name="Picture 12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6" name="Picture 1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7" name="Picture 1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8" name="Picture 12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9" name="Picture 1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0" name="Picture 12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1" name="Picture 12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2" name="Picture 1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3" name="Picture 12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4" name="Picture 12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5" name="Picture 1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6" name="Picture 1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7" name="Picture 1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8" name="Picture 1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9" name="Picture 12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0" name="Picture 12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1" name="Picture 1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2" name="Picture 12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3" name="Picture 12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4" name="Picture 1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5" name="Picture 1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6" name="Picture 1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7" name="Picture 1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8" name="Picture 12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9" name="Picture 12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0" name="Picture 1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1" name="Picture 12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2" name="Picture 12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3" name="Picture 1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4" name="Picture 1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5" name="Picture 12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6" name="Picture 1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7" name="Picture 12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8" name="Picture 12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9" name="Picture 1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0" name="Picture 12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1" name="Picture 12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2" name="Picture 1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3" name="Picture 1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4" name="Picture 12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5" name="Picture 1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6" name="Picture 12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7" name="Picture 12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8" name="Picture 1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9" name="Picture 12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0" name="Picture 12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1" name="Picture 1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2" name="Picture 1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3" name="Picture 12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4" name="Picture 1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5" name="Picture 12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6" name="Picture 12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7" name="Picture 1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8" name="Picture 12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9" name="Picture 12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0" name="Picture 1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1" name="Picture 1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2" name="Picture 12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3" name="Picture 1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4" name="Picture 12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5" name="Picture 12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6" name="Picture 1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7" name="Picture 12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8" name="Picture 12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9" name="Picture 1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0" name="Picture 1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1" name="Picture 12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2" name="Picture 1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3" name="Picture 12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4" name="Picture 12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5" name="Picture 1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6" name="Picture 12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7" name="Picture 12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8" name="Picture 1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9" name="Picture 1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0" name="Picture 12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1" name="Picture 1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2" name="Picture 12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3" name="Picture 1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4" name="Picture 1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5" name="Picture 12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6" name="Picture 12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7" name="Picture 1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8" name="Picture 1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9" name="Picture 12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0" name="Picture 1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1" name="Picture 12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2" name="Picture 1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3" name="Picture 1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4" name="Picture 12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5" name="Picture 12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6" name="Picture 1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7" name="Picture 1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8" name="Picture 12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9" name="Picture 1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0" name="Picture 12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1" name="Picture 1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2" name="Picture 1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52" zoomScaleNormal="100" workbookViewId="0">
      <selection activeCell="F40" sqref="F40:F81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  <c r="E7" s="3"/>
    </row>
    <row r="8" spans="1:9" x14ac:dyDescent="0.25">
      <c r="A8" s="4" t="s">
        <v>2</v>
      </c>
      <c r="B8" s="4"/>
      <c r="C8" s="4"/>
      <c r="D8" s="4"/>
      <c r="E8" s="4"/>
    </row>
    <row r="9" spans="1:9" ht="18" x14ac:dyDescent="0.2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  <c r="E10" s="2"/>
    </row>
    <row r="11" spans="1:9" s="116" customFormat="1" ht="17.25" thickBot="1" x14ac:dyDescent="0.3">
      <c r="A11" s="2"/>
      <c r="B11" s="2"/>
      <c r="C11" s="2"/>
      <c r="D11" s="2"/>
      <c r="E11" s="2"/>
    </row>
    <row r="12" spans="1:9" ht="24.75" customHeight="1" x14ac:dyDescent="0.25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226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 x14ac:dyDescent="0.3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 x14ac:dyDescent="0.25">
      <c r="A15" s="31"/>
      <c r="B15" s="83" t="s">
        <v>4</v>
      </c>
      <c r="C15" s="19" t="s">
        <v>84</v>
      </c>
      <c r="D15" s="20" t="s">
        <v>161</v>
      </c>
      <c r="E15" s="157">
        <v>98291.137499999997</v>
      </c>
      <c r="F15" s="166">
        <v>232220.88888888888</v>
      </c>
      <c r="G15" s="43">
        <f t="shared" ref="G15:G30" si="0">(F15-E15)/E15</f>
        <v>1.3625821696171627</v>
      </c>
      <c r="H15" s="166">
        <v>242776.44444444444</v>
      </c>
      <c r="I15" s="43">
        <f t="shared" ref="I15:I30" si="1">(F15-H15)/H15</f>
        <v>-4.3478499653087366E-2</v>
      </c>
    </row>
    <row r="16" spans="1:9" ht="15.75" x14ac:dyDescent="0.25">
      <c r="A16" s="35"/>
      <c r="B16" s="84" t="s">
        <v>5</v>
      </c>
      <c r="C16" s="140" t="s">
        <v>85</v>
      </c>
      <c r="D16" s="136" t="s">
        <v>161</v>
      </c>
      <c r="E16" s="160">
        <v>137096.50138888889</v>
      </c>
      <c r="F16" s="160">
        <v>172776.44444444444</v>
      </c>
      <c r="G16" s="46">
        <f t="shared" si="0"/>
        <v>0.26025422015945959</v>
      </c>
      <c r="H16" s="160">
        <v>196109.77777777778</v>
      </c>
      <c r="I16" s="42">
        <f t="shared" si="1"/>
        <v>-0.11898097890750536</v>
      </c>
    </row>
    <row r="17" spans="1:9" ht="15.75" x14ac:dyDescent="0.25">
      <c r="A17" s="35"/>
      <c r="B17" s="84" t="s">
        <v>6</v>
      </c>
      <c r="C17" s="15" t="s">
        <v>86</v>
      </c>
      <c r="D17" s="11" t="s">
        <v>161</v>
      </c>
      <c r="E17" s="160">
        <v>148561.9</v>
      </c>
      <c r="F17" s="160">
        <v>229443.11111111112</v>
      </c>
      <c r="G17" s="46">
        <f t="shared" si="0"/>
        <v>0.54442768375411954</v>
      </c>
      <c r="H17" s="160">
        <v>202776.44444444444</v>
      </c>
      <c r="I17" s="42">
        <f t="shared" si="1"/>
        <v>0.13150771402332517</v>
      </c>
    </row>
    <row r="18" spans="1:9" ht="15.75" x14ac:dyDescent="0.25">
      <c r="A18" s="35"/>
      <c r="B18" s="84" t="s">
        <v>7</v>
      </c>
      <c r="C18" s="15" t="s">
        <v>87</v>
      </c>
      <c r="D18" s="11" t="s">
        <v>161</v>
      </c>
      <c r="E18" s="160">
        <v>42132.7</v>
      </c>
      <c r="F18" s="160">
        <v>63109.777777777781</v>
      </c>
      <c r="G18" s="46">
        <f t="shared" si="0"/>
        <v>0.49788116540781352</v>
      </c>
      <c r="H18" s="160">
        <v>49998.666666666664</v>
      </c>
      <c r="I18" s="42">
        <f t="shared" si="1"/>
        <v>0.26222921500128904</v>
      </c>
    </row>
    <row r="19" spans="1:9" ht="15.75" x14ac:dyDescent="0.25">
      <c r="A19" s="35"/>
      <c r="B19" s="84" t="s">
        <v>8</v>
      </c>
      <c r="C19" s="140" t="s">
        <v>89</v>
      </c>
      <c r="D19" s="136" t="s">
        <v>161</v>
      </c>
      <c r="E19" s="160">
        <v>361843</v>
      </c>
      <c r="F19" s="160">
        <v>556249.75</v>
      </c>
      <c r="G19" s="46">
        <f t="shared" si="0"/>
        <v>0.53726823511854593</v>
      </c>
      <c r="H19" s="160">
        <v>606428.28571428568</v>
      </c>
      <c r="I19" s="42">
        <f t="shared" si="1"/>
        <v>-8.2744385274150845E-2</v>
      </c>
    </row>
    <row r="20" spans="1:9" ht="15.75" x14ac:dyDescent="0.25">
      <c r="A20" s="35"/>
      <c r="B20" s="84" t="s">
        <v>9</v>
      </c>
      <c r="C20" s="140" t="s">
        <v>88</v>
      </c>
      <c r="D20" s="11" t="s">
        <v>161</v>
      </c>
      <c r="E20" s="160">
        <v>147895.20000000001</v>
      </c>
      <c r="F20" s="160">
        <v>126749.75</v>
      </c>
      <c r="G20" s="46">
        <f t="shared" si="0"/>
        <v>-0.14297590455944487</v>
      </c>
      <c r="H20" s="160">
        <v>159443.11111111112</v>
      </c>
      <c r="I20" s="42">
        <f t="shared" si="1"/>
        <v>-0.20504718506356853</v>
      </c>
    </row>
    <row r="21" spans="1:9" ht="15.75" x14ac:dyDescent="0.25">
      <c r="A21" s="35"/>
      <c r="B21" s="84" t="s">
        <v>10</v>
      </c>
      <c r="C21" s="15" t="s">
        <v>90</v>
      </c>
      <c r="D21" s="136" t="s">
        <v>161</v>
      </c>
      <c r="E21" s="160">
        <v>83978.55</v>
      </c>
      <c r="F21" s="160">
        <v>143749.75</v>
      </c>
      <c r="G21" s="46">
        <f t="shared" si="0"/>
        <v>0.71174365358773162</v>
      </c>
      <c r="H21" s="160">
        <v>147220.88888888888</v>
      </c>
      <c r="I21" s="42">
        <f t="shared" si="1"/>
        <v>-2.3577760704247802E-2</v>
      </c>
    </row>
    <row r="22" spans="1:9" ht="15.75" x14ac:dyDescent="0.25">
      <c r="A22" s="35"/>
      <c r="B22" s="84" t="s">
        <v>11</v>
      </c>
      <c r="C22" s="140" t="s">
        <v>91</v>
      </c>
      <c r="D22" s="13" t="s">
        <v>81</v>
      </c>
      <c r="E22" s="160">
        <v>30986.85</v>
      </c>
      <c r="F22" s="160">
        <v>44998.666666666664</v>
      </c>
      <c r="G22" s="46">
        <f t="shared" si="0"/>
        <v>0.45218590036311102</v>
      </c>
      <c r="H22" s="160">
        <v>45998.666666666664</v>
      </c>
      <c r="I22" s="42">
        <f t="shared" si="1"/>
        <v>-2.1739760572770227E-2</v>
      </c>
    </row>
    <row r="23" spans="1:9" ht="15.75" x14ac:dyDescent="0.25">
      <c r="A23" s="35"/>
      <c r="B23" s="84" t="s">
        <v>12</v>
      </c>
      <c r="C23" s="15" t="s">
        <v>92</v>
      </c>
      <c r="D23" s="13" t="s">
        <v>81</v>
      </c>
      <c r="E23" s="160">
        <v>47554.85555555555</v>
      </c>
      <c r="F23" s="160">
        <v>56109.777777777781</v>
      </c>
      <c r="G23" s="46">
        <f t="shared" si="0"/>
        <v>0.17989587229905507</v>
      </c>
      <c r="H23" s="160">
        <v>55554.222222222219</v>
      </c>
      <c r="I23" s="42">
        <f t="shared" si="1"/>
        <v>1.0000240005760256E-2</v>
      </c>
    </row>
    <row r="24" spans="1:9" ht="15.75" x14ac:dyDescent="0.25">
      <c r="A24" s="35"/>
      <c r="B24" s="84" t="s">
        <v>13</v>
      </c>
      <c r="C24" s="15" t="s">
        <v>93</v>
      </c>
      <c r="D24" s="138" t="s">
        <v>81</v>
      </c>
      <c r="E24" s="160">
        <v>53692.338888888888</v>
      </c>
      <c r="F24" s="160">
        <v>64443.111111111109</v>
      </c>
      <c r="G24" s="46">
        <f t="shared" si="0"/>
        <v>0.20022916573759075</v>
      </c>
      <c r="H24" s="160">
        <v>63887.555555555555</v>
      </c>
      <c r="I24" s="42">
        <f t="shared" si="1"/>
        <v>8.6958336521805544E-3</v>
      </c>
    </row>
    <row r="25" spans="1:9" ht="15.75" x14ac:dyDescent="0.25">
      <c r="A25" s="35"/>
      <c r="B25" s="84" t="s">
        <v>14</v>
      </c>
      <c r="C25" s="15" t="s">
        <v>94</v>
      </c>
      <c r="D25" s="138" t="s">
        <v>81</v>
      </c>
      <c r="E25" s="160">
        <v>42046.522222222222</v>
      </c>
      <c r="F25" s="160">
        <v>54998.666666666664</v>
      </c>
      <c r="G25" s="46">
        <f t="shared" si="0"/>
        <v>0.30804318074133225</v>
      </c>
      <c r="H25" s="160">
        <v>53887.555555555555</v>
      </c>
      <c r="I25" s="42">
        <f t="shared" si="1"/>
        <v>2.0619066863509995E-2</v>
      </c>
    </row>
    <row r="26" spans="1:9" ht="15.75" x14ac:dyDescent="0.25">
      <c r="A26" s="35"/>
      <c r="B26" s="84" t="s">
        <v>15</v>
      </c>
      <c r="C26" s="15" t="s">
        <v>95</v>
      </c>
      <c r="D26" s="13" t="s">
        <v>82</v>
      </c>
      <c r="E26" s="160">
        <v>96916.05</v>
      </c>
      <c r="F26" s="160">
        <v>164443.11111111112</v>
      </c>
      <c r="G26" s="46">
        <f t="shared" si="0"/>
        <v>0.69675828834451181</v>
      </c>
      <c r="H26" s="160">
        <v>148887.55555555556</v>
      </c>
      <c r="I26" s="42">
        <f t="shared" si="1"/>
        <v>0.10447854756908274</v>
      </c>
    </row>
    <row r="27" spans="1:9" ht="15.75" x14ac:dyDescent="0.25">
      <c r="A27" s="35"/>
      <c r="B27" s="84" t="s">
        <v>16</v>
      </c>
      <c r="C27" s="15" t="s">
        <v>96</v>
      </c>
      <c r="D27" s="13" t="s">
        <v>81</v>
      </c>
      <c r="E27" s="160">
        <v>48435.411111111112</v>
      </c>
      <c r="F27" s="160">
        <v>54998.666666666664</v>
      </c>
      <c r="G27" s="46">
        <f t="shared" si="0"/>
        <v>0.13550531326139476</v>
      </c>
      <c r="H27" s="160">
        <v>54443.111111111109</v>
      </c>
      <c r="I27" s="42">
        <f t="shared" si="1"/>
        <v>1.0204331534649813E-2</v>
      </c>
    </row>
    <row r="28" spans="1:9" ht="15.75" x14ac:dyDescent="0.25">
      <c r="A28" s="35"/>
      <c r="B28" s="84" t="s">
        <v>17</v>
      </c>
      <c r="C28" s="15" t="s">
        <v>97</v>
      </c>
      <c r="D28" s="11" t="s">
        <v>161</v>
      </c>
      <c r="E28" s="160">
        <v>68444.3</v>
      </c>
      <c r="F28" s="160">
        <v>118332</v>
      </c>
      <c r="G28" s="46">
        <f t="shared" si="0"/>
        <v>0.72888027198758687</v>
      </c>
      <c r="H28" s="160">
        <v>104332</v>
      </c>
      <c r="I28" s="42">
        <f t="shared" si="1"/>
        <v>0.13418701836445193</v>
      </c>
    </row>
    <row r="29" spans="1:9" ht="15.75" x14ac:dyDescent="0.25">
      <c r="A29" s="35"/>
      <c r="B29" s="84" t="s">
        <v>18</v>
      </c>
      <c r="C29" s="15" t="s">
        <v>98</v>
      </c>
      <c r="D29" s="13" t="s">
        <v>83</v>
      </c>
      <c r="E29" s="160">
        <v>116514.65</v>
      </c>
      <c r="F29" s="160">
        <v>130700</v>
      </c>
      <c r="G29" s="46">
        <f t="shared" si="0"/>
        <v>0.12174735108417703</v>
      </c>
      <c r="H29" s="160">
        <v>124700</v>
      </c>
      <c r="I29" s="42">
        <f t="shared" si="1"/>
        <v>4.8115477145148355E-2</v>
      </c>
    </row>
    <row r="30" spans="1:9" ht="16.5" thickBot="1" x14ac:dyDescent="0.3">
      <c r="A30" s="36"/>
      <c r="B30" s="85" t="s">
        <v>19</v>
      </c>
      <c r="C30" s="16" t="s">
        <v>99</v>
      </c>
      <c r="D30" s="12" t="s">
        <v>161</v>
      </c>
      <c r="E30" s="163">
        <v>67354.013888888891</v>
      </c>
      <c r="F30" s="163">
        <v>82499.75</v>
      </c>
      <c r="G30" s="48">
        <f t="shared" si="0"/>
        <v>0.22486760976259557</v>
      </c>
      <c r="H30" s="163">
        <v>82499.75</v>
      </c>
      <c r="I30" s="53">
        <f t="shared" si="1"/>
        <v>0</v>
      </c>
    </row>
    <row r="31" spans="1:9" ht="17.25" customHeight="1" thickBot="1" x14ac:dyDescent="0.3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5.75" x14ac:dyDescent="0.25">
      <c r="A32" s="31"/>
      <c r="B32" s="37" t="s">
        <v>26</v>
      </c>
      <c r="C32" s="142" t="s">
        <v>100</v>
      </c>
      <c r="D32" s="20" t="s">
        <v>161</v>
      </c>
      <c r="E32" s="166">
        <v>172117.38055555557</v>
      </c>
      <c r="F32" s="166">
        <v>236109.77777777778</v>
      </c>
      <c r="G32" s="43">
        <f>(F32-E32)/E32</f>
        <v>0.37179509132470745</v>
      </c>
      <c r="H32" s="166">
        <v>249443.11111111112</v>
      </c>
      <c r="I32" s="42">
        <f>(F32-H32)/H32</f>
        <v>-5.3452401527313322E-2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234443.11111111112</v>
      </c>
      <c r="G33" s="46">
        <f>(F33-E33)/E33</f>
        <v>0.38490965308357383</v>
      </c>
      <c r="H33" s="160">
        <v>248332</v>
      </c>
      <c r="I33" s="42">
        <f>(F33-H33)/H33</f>
        <v>-5.5928711921495726E-2</v>
      </c>
    </row>
    <row r="34" spans="1:9" ht="15.75" x14ac:dyDescent="0.25">
      <c r="A34" s="35"/>
      <c r="B34" s="155" t="s">
        <v>28</v>
      </c>
      <c r="C34" s="140" t="s">
        <v>102</v>
      </c>
      <c r="D34" s="136" t="s">
        <v>161</v>
      </c>
      <c r="E34" s="160">
        <v>83426.425000000003</v>
      </c>
      <c r="F34" s="160">
        <v>85712.857142857145</v>
      </c>
      <c r="G34" s="46">
        <f>(F34-E34)/E34</f>
        <v>2.7406569835122886E-2</v>
      </c>
      <c r="H34" s="160">
        <v>85712.857142857145</v>
      </c>
      <c r="I34" s="42">
        <f>(F34-H34)/H34</f>
        <v>0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172141.42857142858</v>
      </c>
      <c r="G35" s="46">
        <f>(F35-E35)/E35</f>
        <v>0.57567750935754269</v>
      </c>
      <c r="H35" s="160">
        <v>168570</v>
      </c>
      <c r="I35" s="42">
        <f>(F35-H35)/H35</f>
        <v>2.1186620225595181E-2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163887.55555555556</v>
      </c>
      <c r="G36" s="48">
        <f>(F36-E36)/E36</f>
        <v>1.6921599557569573</v>
      </c>
      <c r="H36" s="160">
        <v>144443.11111111112</v>
      </c>
      <c r="I36" s="53">
        <f>(F36-H36)/H36</f>
        <v>0.13461662723040516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5.75" x14ac:dyDescent="0.25">
      <c r="A38" s="31"/>
      <c r="B38" s="32" t="s">
        <v>31</v>
      </c>
      <c r="C38" s="15" t="s">
        <v>105</v>
      </c>
      <c r="D38" s="20" t="s">
        <v>161</v>
      </c>
      <c r="E38" s="160">
        <v>1811176.575</v>
      </c>
      <c r="F38" s="160">
        <v>2181205</v>
      </c>
      <c r="G38" s="43">
        <f t="shared" ref="G38:G43" si="2">(F38-E38)/E38</f>
        <v>0.2043027886444479</v>
      </c>
      <c r="H38" s="160">
        <v>2135607.5</v>
      </c>
      <c r="I38" s="42">
        <f t="shared" ref="I38:I43" si="3">(F38-H38)/H38</f>
        <v>2.1351067553377668E-2</v>
      </c>
    </row>
    <row r="39" spans="1:9" ht="15.75" x14ac:dyDescent="0.25">
      <c r="A39" s="35"/>
      <c r="B39" s="32" t="s">
        <v>32</v>
      </c>
      <c r="C39" s="15" t="s">
        <v>106</v>
      </c>
      <c r="D39" s="11" t="s">
        <v>161</v>
      </c>
      <c r="E39" s="160">
        <v>1105097.8722222222</v>
      </c>
      <c r="F39" s="160">
        <v>1246531</v>
      </c>
      <c r="G39" s="46">
        <f t="shared" si="2"/>
        <v>0.12798244511445164</v>
      </c>
      <c r="H39" s="160">
        <v>1316297.6666666667</v>
      </c>
      <c r="I39" s="42">
        <f t="shared" si="3"/>
        <v>-5.3002195805254844E-2</v>
      </c>
    </row>
    <row r="40" spans="1:9" ht="15.75" x14ac:dyDescent="0.25">
      <c r="A40" s="35"/>
      <c r="B40" s="32" t="s">
        <v>33</v>
      </c>
      <c r="C40" s="15" t="s">
        <v>107</v>
      </c>
      <c r="D40" s="11" t="s">
        <v>161</v>
      </c>
      <c r="E40" s="168">
        <v>760555.08750000002</v>
      </c>
      <c r="F40" s="160">
        <v>1042185.8571428572</v>
      </c>
      <c r="G40" s="46">
        <f t="shared" si="2"/>
        <v>0.37029634575004683</v>
      </c>
      <c r="H40" s="160">
        <v>1044748.7142857143</v>
      </c>
      <c r="I40" s="42">
        <f t="shared" si="3"/>
        <v>-2.4530847540782694E-3</v>
      </c>
    </row>
    <row r="41" spans="1:9" ht="15.75" x14ac:dyDescent="0.25">
      <c r="A41" s="35"/>
      <c r="B41" s="32" t="s">
        <v>34</v>
      </c>
      <c r="C41" s="15" t="s">
        <v>154</v>
      </c>
      <c r="D41" s="11" t="s">
        <v>161</v>
      </c>
      <c r="E41" s="161">
        <v>364630.5</v>
      </c>
      <c r="F41" s="160">
        <v>355212</v>
      </c>
      <c r="G41" s="46">
        <f t="shared" si="2"/>
        <v>-2.5830258302583026E-2</v>
      </c>
      <c r="H41" s="160">
        <v>357454.5</v>
      </c>
      <c r="I41" s="42">
        <f t="shared" si="3"/>
        <v>-6.2735257214554582E-3</v>
      </c>
    </row>
    <row r="42" spans="1:9" ht="15.75" x14ac:dyDescent="0.25">
      <c r="A42" s="35"/>
      <c r="B42" s="32" t="s">
        <v>35</v>
      </c>
      <c r="C42" s="15" t="s">
        <v>152</v>
      </c>
      <c r="D42" s="11" t="s">
        <v>161</v>
      </c>
      <c r="E42" s="161">
        <v>288161.25</v>
      </c>
      <c r="F42" s="160">
        <v>309465</v>
      </c>
      <c r="G42" s="46">
        <f t="shared" si="2"/>
        <v>7.3929961089494164E-2</v>
      </c>
      <c r="H42" s="160">
        <v>296010</v>
      </c>
      <c r="I42" s="42">
        <f t="shared" si="3"/>
        <v>4.5454545454545456E-2</v>
      </c>
    </row>
    <row r="43" spans="1:9" ht="16.5" customHeight="1" thickBot="1" x14ac:dyDescent="0.3">
      <c r="A43" s="36"/>
      <c r="B43" s="32" t="s">
        <v>36</v>
      </c>
      <c r="C43" s="15" t="s">
        <v>153</v>
      </c>
      <c r="D43" s="11" t="s">
        <v>161</v>
      </c>
      <c r="E43" s="164">
        <v>1003834.3999999999</v>
      </c>
      <c r="F43" s="160">
        <v>926601</v>
      </c>
      <c r="G43" s="48">
        <f t="shared" si="2"/>
        <v>-7.6938387447172477E-2</v>
      </c>
      <c r="H43" s="160">
        <v>917631</v>
      </c>
      <c r="I43" s="54">
        <f t="shared" si="3"/>
        <v>9.7751710654936461E-3</v>
      </c>
    </row>
    <row r="44" spans="1:9" ht="17.25" customHeight="1" thickBot="1" x14ac:dyDescent="0.3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5.75" x14ac:dyDescent="0.25">
      <c r="A45" s="31"/>
      <c r="B45" s="32" t="s">
        <v>45</v>
      </c>
      <c r="C45" s="15" t="s">
        <v>109</v>
      </c>
      <c r="D45" s="20" t="s">
        <v>108</v>
      </c>
      <c r="E45" s="158">
        <v>334440.72916666669</v>
      </c>
      <c r="F45" s="160">
        <v>433507.28571428574</v>
      </c>
      <c r="G45" s="43">
        <f t="shared" ref="G45:G50" si="4">(F45-E45)/E45</f>
        <v>0.29621558592598862</v>
      </c>
      <c r="H45" s="160">
        <v>433507.28571428574</v>
      </c>
      <c r="I45" s="42">
        <f t="shared" ref="I45:I50" si="5">(F45-H45)/H45</f>
        <v>0</v>
      </c>
    </row>
    <row r="46" spans="1:9" ht="15.75" x14ac:dyDescent="0.25">
      <c r="A46" s="35"/>
      <c r="B46" s="32" t="s">
        <v>46</v>
      </c>
      <c r="C46" s="15" t="s">
        <v>111</v>
      </c>
      <c r="D46" s="13" t="s">
        <v>110</v>
      </c>
      <c r="E46" s="161">
        <v>316942.59166666667</v>
      </c>
      <c r="F46" s="160">
        <v>332002.125</v>
      </c>
      <c r="G46" s="46">
        <f t="shared" si="4"/>
        <v>4.7515019215756474E-2</v>
      </c>
      <c r="H46" s="160">
        <v>341458</v>
      </c>
      <c r="I46" s="76">
        <f t="shared" si="5"/>
        <v>-2.7692644483362523E-2</v>
      </c>
    </row>
    <row r="47" spans="1:9" ht="15.75" x14ac:dyDescent="0.25">
      <c r="A47" s="35"/>
      <c r="B47" s="32" t="s">
        <v>47</v>
      </c>
      <c r="C47" s="15" t="s">
        <v>113</v>
      </c>
      <c r="D47" s="11" t="s">
        <v>114</v>
      </c>
      <c r="E47" s="161">
        <v>996615</v>
      </c>
      <c r="F47" s="160">
        <v>1124709.857142857</v>
      </c>
      <c r="G47" s="46">
        <f t="shared" si="4"/>
        <v>0.12852993095915377</v>
      </c>
      <c r="H47" s="160">
        <v>1124709.857142857</v>
      </c>
      <c r="I47" s="76">
        <f t="shared" si="5"/>
        <v>0</v>
      </c>
    </row>
    <row r="48" spans="1:9" ht="15.75" x14ac:dyDescent="0.25">
      <c r="A48" s="35"/>
      <c r="B48" s="32" t="s">
        <v>48</v>
      </c>
      <c r="C48" s="118" t="s">
        <v>157</v>
      </c>
      <c r="D48" s="11" t="s">
        <v>114</v>
      </c>
      <c r="E48" s="161">
        <v>1341398.09375</v>
      </c>
      <c r="F48" s="160">
        <v>1501706.142857143</v>
      </c>
      <c r="G48" s="46">
        <f t="shared" si="4"/>
        <v>0.119508183181465</v>
      </c>
      <c r="H48" s="160">
        <v>1481972.142857143</v>
      </c>
      <c r="I48" s="76">
        <f t="shared" si="5"/>
        <v>1.3316039775183744E-2</v>
      </c>
    </row>
    <row r="49" spans="1:9" ht="15.75" x14ac:dyDescent="0.25">
      <c r="A49" s="35"/>
      <c r="B49" s="32" t="s">
        <v>49</v>
      </c>
      <c r="C49" s="15" t="s">
        <v>158</v>
      </c>
      <c r="D49" s="13" t="s">
        <v>199</v>
      </c>
      <c r="E49" s="161">
        <v>164207.0625</v>
      </c>
      <c r="F49" s="160">
        <v>167514.75</v>
      </c>
      <c r="G49" s="46">
        <f t="shared" si="4"/>
        <v>2.0143393649709799E-2</v>
      </c>
      <c r="H49" s="160">
        <v>166393.5</v>
      </c>
      <c r="I49" s="42">
        <f t="shared" si="5"/>
        <v>6.7385444743935314E-3</v>
      </c>
    </row>
    <row r="50" spans="1:9" ht="16.5" customHeight="1" thickBot="1" x14ac:dyDescent="0.3">
      <c r="A50" s="36"/>
      <c r="B50" s="32" t="s">
        <v>50</v>
      </c>
      <c r="C50" s="15" t="s">
        <v>159</v>
      </c>
      <c r="D50" s="12" t="s">
        <v>112</v>
      </c>
      <c r="E50" s="164">
        <v>1693433.625</v>
      </c>
      <c r="F50" s="160">
        <v>1714615.5</v>
      </c>
      <c r="G50" s="53">
        <f t="shared" si="4"/>
        <v>1.250824046912379E-2</v>
      </c>
      <c r="H50" s="160">
        <v>1714615.5</v>
      </c>
      <c r="I50" s="54">
        <f t="shared" si="5"/>
        <v>0</v>
      </c>
    </row>
    <row r="51" spans="1:9" ht="17.25" customHeight="1" thickBot="1" x14ac:dyDescent="0.3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5.75" x14ac:dyDescent="0.25">
      <c r="A52" s="31"/>
      <c r="B52" s="38" t="s">
        <v>38</v>
      </c>
      <c r="C52" s="19" t="s">
        <v>115</v>
      </c>
      <c r="D52" s="20" t="s">
        <v>114</v>
      </c>
      <c r="E52" s="158">
        <v>153676.04166666666</v>
      </c>
      <c r="F52" s="157">
        <v>152041.5</v>
      </c>
      <c r="G52" s="159">
        <f t="shared" ref="G52:G60" si="6">(F52-E52)/E52</f>
        <v>-1.0636281680211964E-2</v>
      </c>
      <c r="H52" s="157">
        <v>143161.20000000001</v>
      </c>
      <c r="I52" s="107">
        <f t="shared" ref="I52:I60" si="7">(F52-H52)/H52</f>
        <v>6.2030075187969838E-2</v>
      </c>
    </row>
    <row r="53" spans="1:9" ht="15.75" x14ac:dyDescent="0.25">
      <c r="A53" s="35"/>
      <c r="B53" s="32" t="s">
        <v>39</v>
      </c>
      <c r="C53" s="15" t="s">
        <v>116</v>
      </c>
      <c r="D53" s="11" t="s">
        <v>114</v>
      </c>
      <c r="E53" s="161">
        <v>222971.04166666666</v>
      </c>
      <c r="F53" s="160">
        <v>197639</v>
      </c>
      <c r="G53" s="162">
        <f t="shared" si="6"/>
        <v>-0.11361135274479772</v>
      </c>
      <c r="H53" s="160">
        <v>188594.25</v>
      </c>
      <c r="I53" s="76">
        <f t="shared" si="7"/>
        <v>4.7958779231074118E-2</v>
      </c>
    </row>
    <row r="54" spans="1:9" ht="15.75" x14ac:dyDescent="0.25">
      <c r="A54" s="35"/>
      <c r="B54" s="32" t="s">
        <v>40</v>
      </c>
      <c r="C54" s="15" t="s">
        <v>117</v>
      </c>
      <c r="D54" s="11" t="s">
        <v>114</v>
      </c>
      <c r="E54" s="161">
        <v>139017.70000000001</v>
      </c>
      <c r="F54" s="160">
        <v>148005</v>
      </c>
      <c r="G54" s="162">
        <f t="shared" si="6"/>
        <v>6.4648602300282534E-2</v>
      </c>
      <c r="H54" s="160">
        <v>151054.79999999999</v>
      </c>
      <c r="I54" s="76">
        <f t="shared" si="7"/>
        <v>-2.0190023752969046E-2</v>
      </c>
    </row>
    <row r="55" spans="1:9" ht="15.75" x14ac:dyDescent="0.25">
      <c r="A55" s="35"/>
      <c r="B55" s="32" t="s">
        <v>41</v>
      </c>
      <c r="C55" s="15" t="s">
        <v>118</v>
      </c>
      <c r="D55" s="11" t="s">
        <v>114</v>
      </c>
      <c r="E55" s="161">
        <v>155391.17499999999</v>
      </c>
      <c r="F55" s="160">
        <v>178951.5</v>
      </c>
      <c r="G55" s="162">
        <f t="shared" si="6"/>
        <v>0.15161945329263399</v>
      </c>
      <c r="H55" s="160">
        <v>174915</v>
      </c>
      <c r="I55" s="76">
        <f t="shared" si="7"/>
        <v>2.3076923076923078E-2</v>
      </c>
    </row>
    <row r="56" spans="1:9" ht="15.75" x14ac:dyDescent="0.25">
      <c r="A56" s="35"/>
      <c r="B56" s="87" t="s">
        <v>42</v>
      </c>
      <c r="C56" s="88" t="s">
        <v>198</v>
      </c>
      <c r="D56" s="89" t="s">
        <v>114</v>
      </c>
      <c r="E56" s="161">
        <v>105001.3125</v>
      </c>
      <c r="F56" s="160">
        <v>111527</v>
      </c>
      <c r="G56" s="167">
        <f t="shared" si="6"/>
        <v>6.214862790405596E-2</v>
      </c>
      <c r="H56" s="160">
        <v>108408.85714285714</v>
      </c>
      <c r="I56" s="77">
        <f t="shared" si="7"/>
        <v>2.8762805358550018E-2</v>
      </c>
    </row>
    <row r="57" spans="1:9" ht="16.5" thickBot="1" x14ac:dyDescent="0.3">
      <c r="A57" s="36"/>
      <c r="B57" s="34" t="s">
        <v>43</v>
      </c>
      <c r="C57" s="16" t="s">
        <v>119</v>
      </c>
      <c r="D57" s="12" t="s">
        <v>114</v>
      </c>
      <c r="E57" s="164">
        <v>166877.4375</v>
      </c>
      <c r="F57" s="163">
        <v>156302.25</v>
      </c>
      <c r="G57" s="165">
        <f t="shared" si="6"/>
        <v>-6.3370984468766184E-2</v>
      </c>
      <c r="H57" s="163">
        <v>152041.5</v>
      </c>
      <c r="I57" s="108">
        <f t="shared" si="7"/>
        <v>2.8023598820058997E-2</v>
      </c>
    </row>
    <row r="58" spans="1:9" ht="15.75" x14ac:dyDescent="0.25">
      <c r="A58" s="35"/>
      <c r="B58" s="37" t="s">
        <v>54</v>
      </c>
      <c r="C58" s="14" t="s">
        <v>121</v>
      </c>
      <c r="D58" s="11" t="s">
        <v>120</v>
      </c>
      <c r="E58" s="158">
        <v>185749.69999999998</v>
      </c>
      <c r="F58" s="166">
        <v>269817.59999999998</v>
      </c>
      <c r="G58" s="42">
        <f t="shared" si="6"/>
        <v>0.45258700283230607</v>
      </c>
      <c r="H58" s="166">
        <v>269817.59999999998</v>
      </c>
      <c r="I58" s="42">
        <f t="shared" si="7"/>
        <v>0</v>
      </c>
    </row>
    <row r="59" spans="1:9" ht="15.75" x14ac:dyDescent="0.25">
      <c r="A59" s="35"/>
      <c r="B59" s="32" t="s">
        <v>55</v>
      </c>
      <c r="C59" s="15" t="s">
        <v>122</v>
      </c>
      <c r="D59" s="13" t="s">
        <v>120</v>
      </c>
      <c r="E59" s="161">
        <v>218573.92857142858</v>
      </c>
      <c r="F59" s="160">
        <v>280561.66666666669</v>
      </c>
      <c r="G59" s="46">
        <f t="shared" si="6"/>
        <v>0.28360078670124145</v>
      </c>
      <c r="H59" s="160">
        <v>278568.33333333331</v>
      </c>
      <c r="I59" s="42">
        <f t="shared" si="7"/>
        <v>7.1556350626119465E-3</v>
      </c>
    </row>
    <row r="60" spans="1:9" ht="16.5" customHeight="1" thickBot="1" x14ac:dyDescent="0.3">
      <c r="A60" s="36"/>
      <c r="B60" s="32" t="s">
        <v>56</v>
      </c>
      <c r="C60" s="15" t="s">
        <v>123</v>
      </c>
      <c r="D60" s="12" t="s">
        <v>120</v>
      </c>
      <c r="E60" s="164">
        <v>1266491.8333333333</v>
      </c>
      <c r="F60" s="160">
        <v>1853202</v>
      </c>
      <c r="G60" s="48">
        <f t="shared" si="6"/>
        <v>0.46325617838567462</v>
      </c>
      <c r="H60" s="160">
        <v>1853202</v>
      </c>
      <c r="I60" s="48">
        <f t="shared" si="7"/>
        <v>0</v>
      </c>
    </row>
    <row r="61" spans="1:9" ht="17.25" customHeight="1" thickBot="1" x14ac:dyDescent="0.3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5.75" x14ac:dyDescent="0.25">
      <c r="A62" s="31"/>
      <c r="B62" s="32" t="s">
        <v>59</v>
      </c>
      <c r="C62" s="15" t="s">
        <v>128</v>
      </c>
      <c r="D62" s="20" t="s">
        <v>124</v>
      </c>
      <c r="E62" s="158">
        <v>494335.95833333337</v>
      </c>
      <c r="F62" s="160">
        <v>495592.5</v>
      </c>
      <c r="G62" s="43">
        <f t="shared" ref="G62:G67" si="8">(F62-E62)/E62</f>
        <v>2.5418779384431007E-3</v>
      </c>
      <c r="H62" s="160">
        <v>495592.5</v>
      </c>
      <c r="I62" s="42">
        <f t="shared" ref="I62:I67" si="9">(F62-H62)/H62</f>
        <v>0</v>
      </c>
    </row>
    <row r="63" spans="1:9" ht="15.75" x14ac:dyDescent="0.25">
      <c r="A63" s="35"/>
      <c r="B63" s="32" t="s">
        <v>60</v>
      </c>
      <c r="C63" s="15" t="s">
        <v>129</v>
      </c>
      <c r="D63" s="13" t="s">
        <v>206</v>
      </c>
      <c r="E63" s="161">
        <v>3100635.25</v>
      </c>
      <c r="F63" s="160">
        <v>3497552.5</v>
      </c>
      <c r="G63" s="46">
        <f t="shared" si="8"/>
        <v>0.12801159052810226</v>
      </c>
      <c r="H63" s="160">
        <v>3481257</v>
      </c>
      <c r="I63" s="42">
        <f t="shared" si="9"/>
        <v>4.6809241604397495E-3</v>
      </c>
    </row>
    <row r="64" spans="1:9" ht="15.75" x14ac:dyDescent="0.25">
      <c r="A64" s="35"/>
      <c r="B64" s="32" t="s">
        <v>61</v>
      </c>
      <c r="C64" s="15" t="s">
        <v>130</v>
      </c>
      <c r="D64" s="13" t="s">
        <v>207</v>
      </c>
      <c r="E64" s="161">
        <v>833760.22222222225</v>
      </c>
      <c r="F64" s="160">
        <v>886620.42857142852</v>
      </c>
      <c r="G64" s="46">
        <f t="shared" si="8"/>
        <v>6.3399770030186722E-2</v>
      </c>
      <c r="H64" s="160">
        <v>864259.5</v>
      </c>
      <c r="I64" s="76">
        <f t="shared" si="9"/>
        <v>2.5872933501371431E-2</v>
      </c>
    </row>
    <row r="65" spans="1:9" ht="15.75" x14ac:dyDescent="0.25">
      <c r="A65" s="35"/>
      <c r="B65" s="32" t="s">
        <v>62</v>
      </c>
      <c r="C65" s="15" t="s">
        <v>131</v>
      </c>
      <c r="D65" s="13" t="s">
        <v>125</v>
      </c>
      <c r="E65" s="161">
        <v>601229.83333333337</v>
      </c>
      <c r="F65" s="160">
        <v>587893.80000000005</v>
      </c>
      <c r="G65" s="46">
        <f t="shared" si="8"/>
        <v>-2.2181256807227615E-2</v>
      </c>
      <c r="H65" s="160">
        <v>587893.80000000005</v>
      </c>
      <c r="I65" s="76">
        <f t="shared" si="9"/>
        <v>0</v>
      </c>
    </row>
    <row r="66" spans="1:9" ht="15.75" x14ac:dyDescent="0.25">
      <c r="A66" s="35"/>
      <c r="B66" s="32" t="s">
        <v>63</v>
      </c>
      <c r="C66" s="15" t="s">
        <v>132</v>
      </c>
      <c r="D66" s="13" t="s">
        <v>126</v>
      </c>
      <c r="E66" s="161">
        <v>298652.65625</v>
      </c>
      <c r="F66" s="160">
        <v>312540.42857142858</v>
      </c>
      <c r="G66" s="46">
        <f t="shared" si="8"/>
        <v>4.650141905921381E-2</v>
      </c>
      <c r="H66" s="160">
        <v>306645.85714285716</v>
      </c>
      <c r="I66" s="76">
        <f t="shared" si="9"/>
        <v>1.9222732971165873E-2</v>
      </c>
    </row>
    <row r="67" spans="1:9" ht="16.5" customHeight="1" thickBot="1" x14ac:dyDescent="0.3">
      <c r="A67" s="36"/>
      <c r="B67" s="32" t="s">
        <v>64</v>
      </c>
      <c r="C67" s="15" t="s">
        <v>133</v>
      </c>
      <c r="D67" s="12" t="s">
        <v>127</v>
      </c>
      <c r="E67" s="164">
        <v>219632.5</v>
      </c>
      <c r="F67" s="160">
        <v>229888.28571428571</v>
      </c>
      <c r="G67" s="48">
        <f t="shared" si="8"/>
        <v>4.6695210018033353E-2</v>
      </c>
      <c r="H67" s="160">
        <v>229888.28571428571</v>
      </c>
      <c r="I67" s="77">
        <f t="shared" si="9"/>
        <v>0</v>
      </c>
    </row>
    <row r="68" spans="1:9" ht="17.25" customHeight="1" thickBot="1" x14ac:dyDescent="0.3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5.75" x14ac:dyDescent="0.25">
      <c r="A69" s="31"/>
      <c r="B69" s="32" t="s">
        <v>68</v>
      </c>
      <c r="C69" s="18" t="s">
        <v>138</v>
      </c>
      <c r="D69" s="20" t="s">
        <v>134</v>
      </c>
      <c r="E69" s="158">
        <v>313035</v>
      </c>
      <c r="F69" s="166">
        <v>325312</v>
      </c>
      <c r="G69" s="43">
        <f>(F69-E69)/E69</f>
        <v>3.921925663264491E-2</v>
      </c>
      <c r="H69" s="166">
        <v>326171.625</v>
      </c>
      <c r="I69" s="42">
        <f>(F69-H69)/H69</f>
        <v>-2.6354990260112295E-3</v>
      </c>
    </row>
    <row r="70" spans="1:9" ht="15.75" x14ac:dyDescent="0.25">
      <c r="A70" s="35"/>
      <c r="B70" s="32" t="s">
        <v>67</v>
      </c>
      <c r="C70" s="140" t="s">
        <v>139</v>
      </c>
      <c r="D70" s="13" t="s">
        <v>135</v>
      </c>
      <c r="E70" s="161">
        <v>205525.42857142858</v>
      </c>
      <c r="F70" s="160">
        <v>212230.20000000004</v>
      </c>
      <c r="G70" s="46">
        <f>(F70-E70)/E70</f>
        <v>3.2622588237256861E-2</v>
      </c>
      <c r="H70" s="160">
        <v>211542.5</v>
      </c>
      <c r="I70" s="42">
        <f>(F70-H70)/H70</f>
        <v>3.2508833922263412E-3</v>
      </c>
    </row>
    <row r="71" spans="1:9" ht="15.75" x14ac:dyDescent="0.25">
      <c r="A71" s="35"/>
      <c r="B71" s="32" t="s">
        <v>69</v>
      </c>
      <c r="C71" s="15" t="s">
        <v>140</v>
      </c>
      <c r="D71" s="13" t="s">
        <v>136</v>
      </c>
      <c r="E71" s="161">
        <v>98061.47321428571</v>
      </c>
      <c r="F71" s="160">
        <v>117656.5</v>
      </c>
      <c r="G71" s="46">
        <f>(F71-E71)/E71</f>
        <v>0.19982390783478116</v>
      </c>
      <c r="H71" s="160">
        <v>117656.5</v>
      </c>
      <c r="I71" s="42">
        <f>(F71-H71)/H71</f>
        <v>0</v>
      </c>
    </row>
    <row r="72" spans="1:9" ht="15.75" x14ac:dyDescent="0.25">
      <c r="A72" s="35"/>
      <c r="B72" s="32" t="s">
        <v>70</v>
      </c>
      <c r="C72" s="15" t="s">
        <v>141</v>
      </c>
      <c r="D72" s="13" t="s">
        <v>137</v>
      </c>
      <c r="E72" s="161">
        <v>151858.83333333334</v>
      </c>
      <c r="F72" s="160">
        <v>149350.5</v>
      </c>
      <c r="G72" s="46">
        <f>(F72-E72)/E72</f>
        <v>-1.6517533279262711E-2</v>
      </c>
      <c r="H72" s="160">
        <v>149350.5</v>
      </c>
      <c r="I72" s="42">
        <f>(F72-H72)/H72</f>
        <v>0</v>
      </c>
    </row>
    <row r="73" spans="1:9" ht="16.5" customHeight="1" thickBot="1" x14ac:dyDescent="0.3">
      <c r="A73" s="36"/>
      <c r="B73" s="32" t="s">
        <v>71</v>
      </c>
      <c r="C73" s="15" t="s">
        <v>160</v>
      </c>
      <c r="D73" s="12" t="s">
        <v>134</v>
      </c>
      <c r="E73" s="164">
        <v>134293.02499999999</v>
      </c>
      <c r="F73" s="169">
        <v>134849</v>
      </c>
      <c r="G73" s="46">
        <f>(F73-E73)/E73</f>
        <v>4.140013973175493E-3</v>
      </c>
      <c r="H73" s="169">
        <v>134849</v>
      </c>
      <c r="I73" s="54">
        <f>(F73-H73)/H73</f>
        <v>0</v>
      </c>
    </row>
    <row r="74" spans="1:9" ht="17.25" customHeight="1" thickBot="1" x14ac:dyDescent="0.3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5.75" x14ac:dyDescent="0.25">
      <c r="A75" s="31"/>
      <c r="B75" s="32" t="s">
        <v>74</v>
      </c>
      <c r="C75" s="15" t="s">
        <v>144</v>
      </c>
      <c r="D75" s="20" t="s">
        <v>142</v>
      </c>
      <c r="E75" s="158">
        <v>70474.28571428571</v>
      </c>
      <c r="F75" s="157">
        <v>74322.857142857145</v>
      </c>
      <c r="G75" s="42">
        <f t="shared" ref="G75:G81" si="10">(F75-E75)/E75</f>
        <v>5.4609584042812062E-2</v>
      </c>
      <c r="H75" s="157">
        <v>70414.5</v>
      </c>
      <c r="I75" s="43">
        <f t="shared" ref="I75:I81" si="11">(F75-H75)/H75</f>
        <v>5.5505004549590564E-2</v>
      </c>
    </row>
    <row r="76" spans="1:9" ht="15.75" x14ac:dyDescent="0.25">
      <c r="A76" s="35"/>
      <c r="B76" s="32" t="s">
        <v>76</v>
      </c>
      <c r="C76" s="15" t="s">
        <v>143</v>
      </c>
      <c r="D76" s="11" t="s">
        <v>161</v>
      </c>
      <c r="E76" s="161">
        <v>91233.15625</v>
      </c>
      <c r="F76" s="160">
        <v>86672.625</v>
      </c>
      <c r="G76" s="46">
        <f t="shared" si="10"/>
        <v>-4.9987651830252229E-2</v>
      </c>
      <c r="H76" s="160">
        <v>94801.6875</v>
      </c>
      <c r="I76" s="42">
        <f t="shared" si="11"/>
        <v>-8.5748078060319338E-2</v>
      </c>
    </row>
    <row r="77" spans="1:9" ht="15.75" x14ac:dyDescent="0.25">
      <c r="A77" s="35"/>
      <c r="B77" s="32" t="s">
        <v>75</v>
      </c>
      <c r="C77" s="140" t="s">
        <v>148</v>
      </c>
      <c r="D77" s="13" t="s">
        <v>145</v>
      </c>
      <c r="E77" s="161">
        <v>57023.571428571428</v>
      </c>
      <c r="F77" s="160">
        <v>54973.285714285717</v>
      </c>
      <c r="G77" s="46">
        <f t="shared" si="10"/>
        <v>-3.5955056179775208E-2</v>
      </c>
      <c r="H77" s="160">
        <v>53563.714285714283</v>
      </c>
      <c r="I77" s="42">
        <f t="shared" si="11"/>
        <v>2.6315789473684327E-2</v>
      </c>
    </row>
    <row r="78" spans="1:9" ht="15.75" x14ac:dyDescent="0.25">
      <c r="A78" s="35"/>
      <c r="B78" s="32" t="s">
        <v>77</v>
      </c>
      <c r="C78" s="15" t="s">
        <v>146</v>
      </c>
      <c r="D78" s="13" t="s">
        <v>162</v>
      </c>
      <c r="E78" s="161">
        <v>91376.875</v>
      </c>
      <c r="F78" s="160">
        <v>97388.571428571435</v>
      </c>
      <c r="G78" s="46">
        <f t="shared" si="10"/>
        <v>6.5790129379795864E-2</v>
      </c>
      <c r="H78" s="160">
        <v>101361</v>
      </c>
      <c r="I78" s="42">
        <f t="shared" si="11"/>
        <v>-3.9190897597977184E-2</v>
      </c>
    </row>
    <row r="79" spans="1:9" ht="15.75" x14ac:dyDescent="0.25">
      <c r="A79" s="35"/>
      <c r="B79" s="32" t="s">
        <v>78</v>
      </c>
      <c r="C79" s="15" t="s">
        <v>149</v>
      </c>
      <c r="D79" s="24" t="s">
        <v>147</v>
      </c>
      <c r="E79" s="170">
        <v>144879.57500000001</v>
      </c>
      <c r="F79" s="160">
        <v>146310.66666666666</v>
      </c>
      <c r="G79" s="46">
        <f t="shared" si="10"/>
        <v>9.8778013855068611E-3</v>
      </c>
      <c r="H79" s="160">
        <v>146659.5</v>
      </c>
      <c r="I79" s="42">
        <f t="shared" si="11"/>
        <v>-2.3785253143051971E-3</v>
      </c>
    </row>
    <row r="80" spans="1:9" ht="15.75" x14ac:dyDescent="0.25">
      <c r="A80" s="35"/>
      <c r="B80" s="32" t="s">
        <v>79</v>
      </c>
      <c r="C80" s="15" t="s">
        <v>155</v>
      </c>
      <c r="D80" s="24" t="s">
        <v>156</v>
      </c>
      <c r="E80" s="170">
        <v>577967</v>
      </c>
      <c r="F80" s="160">
        <v>520035.75</v>
      </c>
      <c r="G80" s="46">
        <f t="shared" si="10"/>
        <v>-0.10023279875840663</v>
      </c>
      <c r="H80" s="160">
        <v>520035.75</v>
      </c>
      <c r="I80" s="42">
        <f t="shared" si="11"/>
        <v>0</v>
      </c>
    </row>
    <row r="81" spans="1:9" ht="16.5" customHeight="1" thickBot="1" x14ac:dyDescent="0.3">
      <c r="A81" s="33"/>
      <c r="B81" s="34" t="s">
        <v>80</v>
      </c>
      <c r="C81" s="16" t="s">
        <v>151</v>
      </c>
      <c r="D81" s="12" t="s">
        <v>150</v>
      </c>
      <c r="E81" s="164">
        <v>300252.41666666669</v>
      </c>
      <c r="F81" s="163">
        <v>301055.625</v>
      </c>
      <c r="G81" s="48">
        <f t="shared" si="10"/>
        <v>2.6751103030255284E-3</v>
      </c>
      <c r="H81" s="163">
        <v>301055.625</v>
      </c>
      <c r="I81" s="53">
        <f t="shared" si="11"/>
        <v>0</v>
      </c>
    </row>
    <row r="82" spans="1:9" x14ac:dyDescent="0.25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7" zoomScaleNormal="100" workbookViewId="0">
      <selection activeCell="F15" sqref="F15:F39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  <c r="D11" s="2"/>
    </row>
    <row r="12" spans="1:9" ht="30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227</v>
      </c>
      <c r="G12" s="205" t="s">
        <v>197</v>
      </c>
      <c r="H12" s="213" t="s">
        <v>222</v>
      </c>
      <c r="I12" s="205" t="s">
        <v>187</v>
      </c>
    </row>
    <row r="13" spans="1:9" ht="30.75" customHeight="1" thickBot="1" x14ac:dyDescent="0.3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 x14ac:dyDescent="0.25">
      <c r="A15" s="31"/>
      <c r="B15" s="38" t="s">
        <v>4</v>
      </c>
      <c r="C15" s="19" t="s">
        <v>84</v>
      </c>
      <c r="D15" s="11" t="s">
        <v>161</v>
      </c>
      <c r="E15" s="157">
        <v>98291.137499999997</v>
      </c>
      <c r="F15" s="166">
        <v>182500</v>
      </c>
      <c r="G15" s="42">
        <f>(F15-E15)/E15</f>
        <v>0.85672894466197425</v>
      </c>
      <c r="H15" s="166">
        <v>195000</v>
      </c>
      <c r="I15" s="109">
        <f>(F15-H15)/H15</f>
        <v>-6.4102564102564097E-2</v>
      </c>
    </row>
    <row r="16" spans="1:9" ht="15.75" x14ac:dyDescent="0.25">
      <c r="A16" s="35"/>
      <c r="B16" s="32" t="s">
        <v>5</v>
      </c>
      <c r="C16" s="15" t="s">
        <v>85</v>
      </c>
      <c r="D16" s="11" t="s">
        <v>161</v>
      </c>
      <c r="E16" s="160">
        <v>137096.50138888889</v>
      </c>
      <c r="F16" s="160">
        <v>133125</v>
      </c>
      <c r="G16" s="46">
        <f t="shared" ref="G16:G39" si="0">(F16-E16)/E16</f>
        <v>-2.8968656009851813E-2</v>
      </c>
      <c r="H16" s="160">
        <v>179375</v>
      </c>
      <c r="I16" s="46">
        <f>(F16-H16)/H16</f>
        <v>-0.25783972125435539</v>
      </c>
    </row>
    <row r="17" spans="1:9" ht="15.75" x14ac:dyDescent="0.25">
      <c r="A17" s="35"/>
      <c r="B17" s="32" t="s">
        <v>6</v>
      </c>
      <c r="C17" s="15" t="s">
        <v>86</v>
      </c>
      <c r="D17" s="11" t="s">
        <v>161</v>
      </c>
      <c r="E17" s="160">
        <v>148561.9</v>
      </c>
      <c r="F17" s="160">
        <v>143125</v>
      </c>
      <c r="G17" s="46">
        <f t="shared" si="0"/>
        <v>-3.6596866356717266E-2</v>
      </c>
      <c r="H17" s="160">
        <v>140625</v>
      </c>
      <c r="I17" s="46">
        <f t="shared" ref="I17:I29" si="1">(F17-H17)/H17</f>
        <v>1.7777777777777778E-2</v>
      </c>
    </row>
    <row r="18" spans="1:9" ht="15.75" x14ac:dyDescent="0.25">
      <c r="A18" s="35"/>
      <c r="B18" s="32" t="s">
        <v>7</v>
      </c>
      <c r="C18" s="15" t="s">
        <v>87</v>
      </c>
      <c r="D18" s="11" t="s">
        <v>161</v>
      </c>
      <c r="E18" s="160">
        <v>42132.7</v>
      </c>
      <c r="F18" s="160">
        <v>45625</v>
      </c>
      <c r="G18" s="46">
        <f t="shared" si="0"/>
        <v>8.2888113033344715E-2</v>
      </c>
      <c r="H18" s="160">
        <v>60625</v>
      </c>
      <c r="I18" s="46">
        <f t="shared" si="1"/>
        <v>-0.24742268041237114</v>
      </c>
    </row>
    <row r="19" spans="1:9" ht="15.75" x14ac:dyDescent="0.25">
      <c r="A19" s="35"/>
      <c r="B19" s="32" t="s">
        <v>8</v>
      </c>
      <c r="C19" s="15" t="s">
        <v>89</v>
      </c>
      <c r="D19" s="11" t="s">
        <v>161</v>
      </c>
      <c r="E19" s="160">
        <v>361843</v>
      </c>
      <c r="F19" s="160">
        <v>493750</v>
      </c>
      <c r="G19" s="46">
        <f t="shared" si="0"/>
        <v>0.36454208040503755</v>
      </c>
      <c r="H19" s="160">
        <v>443750</v>
      </c>
      <c r="I19" s="46">
        <f t="shared" si="1"/>
        <v>0.11267605633802817</v>
      </c>
    </row>
    <row r="20" spans="1:9" ht="15.75" x14ac:dyDescent="0.25">
      <c r="A20" s="35"/>
      <c r="B20" s="32" t="s">
        <v>9</v>
      </c>
      <c r="C20" s="15" t="s">
        <v>88</v>
      </c>
      <c r="D20" s="11" t="s">
        <v>161</v>
      </c>
      <c r="E20" s="160">
        <v>147895.20000000001</v>
      </c>
      <c r="F20" s="160">
        <v>115000</v>
      </c>
      <c r="G20" s="46">
        <f t="shared" si="0"/>
        <v>-0.2224223639441984</v>
      </c>
      <c r="H20" s="160">
        <v>110000</v>
      </c>
      <c r="I20" s="46">
        <f t="shared" si="1"/>
        <v>4.5454545454545456E-2</v>
      </c>
    </row>
    <row r="21" spans="1:9" ht="15.75" x14ac:dyDescent="0.25">
      <c r="A21" s="35"/>
      <c r="B21" s="32" t="s">
        <v>10</v>
      </c>
      <c r="C21" s="15" t="s">
        <v>90</v>
      </c>
      <c r="D21" s="11" t="s">
        <v>161</v>
      </c>
      <c r="E21" s="160">
        <v>83978.55</v>
      </c>
      <c r="F21" s="160">
        <v>113750</v>
      </c>
      <c r="G21" s="46">
        <f t="shared" si="0"/>
        <v>0.35451255112168517</v>
      </c>
      <c r="H21" s="160">
        <v>101250</v>
      </c>
      <c r="I21" s="46">
        <f t="shared" si="1"/>
        <v>0.12345679012345678</v>
      </c>
    </row>
    <row r="22" spans="1:9" ht="15.75" x14ac:dyDescent="0.25">
      <c r="A22" s="35"/>
      <c r="B22" s="32" t="s">
        <v>11</v>
      </c>
      <c r="C22" s="15" t="s">
        <v>91</v>
      </c>
      <c r="D22" s="13" t="s">
        <v>81</v>
      </c>
      <c r="E22" s="160">
        <v>30986.85</v>
      </c>
      <c r="F22" s="160">
        <v>35000</v>
      </c>
      <c r="G22" s="46">
        <f t="shared" si="0"/>
        <v>0.12951138950877555</v>
      </c>
      <c r="H22" s="160">
        <v>33125</v>
      </c>
      <c r="I22" s="46">
        <f t="shared" si="1"/>
        <v>5.6603773584905662E-2</v>
      </c>
    </row>
    <row r="23" spans="1:9" ht="15.75" x14ac:dyDescent="0.25">
      <c r="A23" s="35"/>
      <c r="B23" s="32" t="s">
        <v>12</v>
      </c>
      <c r="C23" s="15" t="s">
        <v>92</v>
      </c>
      <c r="D23" s="13" t="s">
        <v>81</v>
      </c>
      <c r="E23" s="160">
        <v>47554.85555555555</v>
      </c>
      <c r="F23" s="160">
        <v>36875</v>
      </c>
      <c r="G23" s="46">
        <f t="shared" si="0"/>
        <v>-0.2245797075984996</v>
      </c>
      <c r="H23" s="160">
        <v>38125</v>
      </c>
      <c r="I23" s="46">
        <f t="shared" si="1"/>
        <v>-3.2786885245901641E-2</v>
      </c>
    </row>
    <row r="24" spans="1:9" ht="15.75" x14ac:dyDescent="0.25">
      <c r="A24" s="35"/>
      <c r="B24" s="32" t="s">
        <v>13</v>
      </c>
      <c r="C24" s="15" t="s">
        <v>93</v>
      </c>
      <c r="D24" s="13" t="s">
        <v>81</v>
      </c>
      <c r="E24" s="160">
        <v>53692.338888888888</v>
      </c>
      <c r="F24" s="160">
        <v>43125</v>
      </c>
      <c r="G24" s="46">
        <f t="shared" si="0"/>
        <v>-0.19681278758887699</v>
      </c>
      <c r="H24" s="160">
        <v>48125</v>
      </c>
      <c r="I24" s="46">
        <f t="shared" si="1"/>
        <v>-0.1038961038961039</v>
      </c>
    </row>
    <row r="25" spans="1:9" ht="15.75" x14ac:dyDescent="0.25">
      <c r="A25" s="35"/>
      <c r="B25" s="32" t="s">
        <v>14</v>
      </c>
      <c r="C25" s="15" t="s">
        <v>94</v>
      </c>
      <c r="D25" s="13" t="s">
        <v>81</v>
      </c>
      <c r="E25" s="160">
        <v>42046.522222222222</v>
      </c>
      <c r="F25" s="160">
        <v>40625</v>
      </c>
      <c r="G25" s="46">
        <f t="shared" si="0"/>
        <v>-3.3808318669241236E-2</v>
      </c>
      <c r="H25" s="160">
        <v>34375</v>
      </c>
      <c r="I25" s="46">
        <f t="shared" si="1"/>
        <v>0.18181818181818182</v>
      </c>
    </row>
    <row r="26" spans="1:9" ht="15.75" x14ac:dyDescent="0.25">
      <c r="A26" s="35"/>
      <c r="B26" s="32" t="s">
        <v>15</v>
      </c>
      <c r="C26" s="15" t="s">
        <v>95</v>
      </c>
      <c r="D26" s="13" t="s">
        <v>82</v>
      </c>
      <c r="E26" s="160">
        <v>96916.05</v>
      </c>
      <c r="F26" s="160">
        <v>103125</v>
      </c>
      <c r="G26" s="46">
        <f t="shared" si="0"/>
        <v>6.406523996799289E-2</v>
      </c>
      <c r="H26" s="160">
        <v>108125</v>
      </c>
      <c r="I26" s="46">
        <f t="shared" si="1"/>
        <v>-4.6242774566473986E-2</v>
      </c>
    </row>
    <row r="27" spans="1:9" ht="15.75" x14ac:dyDescent="0.25">
      <c r="A27" s="35"/>
      <c r="B27" s="32" t="s">
        <v>16</v>
      </c>
      <c r="C27" s="15" t="s">
        <v>96</v>
      </c>
      <c r="D27" s="13" t="s">
        <v>81</v>
      </c>
      <c r="E27" s="160">
        <v>48435.411111111112</v>
      </c>
      <c r="F27" s="160">
        <v>38125</v>
      </c>
      <c r="G27" s="46">
        <f t="shared" si="0"/>
        <v>-0.21286928044151354</v>
      </c>
      <c r="H27" s="160">
        <v>40625</v>
      </c>
      <c r="I27" s="46">
        <f t="shared" si="1"/>
        <v>-6.1538461538461542E-2</v>
      </c>
    </row>
    <row r="28" spans="1:9" ht="15.75" x14ac:dyDescent="0.25">
      <c r="A28" s="35"/>
      <c r="B28" s="32" t="s">
        <v>17</v>
      </c>
      <c r="C28" s="15" t="s">
        <v>97</v>
      </c>
      <c r="D28" s="11" t="s">
        <v>161</v>
      </c>
      <c r="E28" s="160">
        <v>68444.3</v>
      </c>
      <c r="F28" s="160">
        <v>80625</v>
      </c>
      <c r="G28" s="46">
        <f t="shared" si="0"/>
        <v>0.17796514830307267</v>
      </c>
      <c r="H28" s="160">
        <v>77500</v>
      </c>
      <c r="I28" s="46">
        <f t="shared" si="1"/>
        <v>4.0322580645161289E-2</v>
      </c>
    </row>
    <row r="29" spans="1:9" ht="15.75" x14ac:dyDescent="0.25">
      <c r="A29" s="35"/>
      <c r="B29" s="32" t="s">
        <v>18</v>
      </c>
      <c r="C29" s="15" t="s">
        <v>98</v>
      </c>
      <c r="D29" s="13" t="s">
        <v>83</v>
      </c>
      <c r="E29" s="160">
        <v>116514.65</v>
      </c>
      <c r="F29" s="160">
        <v>121790.54000000001</v>
      </c>
      <c r="G29" s="46">
        <f t="shared" si="0"/>
        <v>4.5280915318374249E-2</v>
      </c>
      <c r="H29" s="160">
        <v>124054.04000000001</v>
      </c>
      <c r="I29" s="46">
        <f t="shared" si="1"/>
        <v>-1.8246080498466634E-2</v>
      </c>
    </row>
    <row r="30" spans="1:9" ht="16.5" thickBot="1" x14ac:dyDescent="0.3">
      <c r="A30" s="36"/>
      <c r="B30" s="34" t="s">
        <v>19</v>
      </c>
      <c r="C30" s="16" t="s">
        <v>99</v>
      </c>
      <c r="D30" s="12" t="s">
        <v>161</v>
      </c>
      <c r="E30" s="163">
        <v>67354.013888888891</v>
      </c>
      <c r="F30" s="163">
        <v>71250</v>
      </c>
      <c r="G30" s="48">
        <f t="shared" si="0"/>
        <v>5.7843414017435625E-2</v>
      </c>
      <c r="H30" s="163">
        <v>67500</v>
      </c>
      <c r="I30" s="48">
        <f>(F30-H30)/H30</f>
        <v>5.5555555555555552E-2</v>
      </c>
    </row>
    <row r="31" spans="1:9" ht="17.25" customHeight="1" thickBot="1" x14ac:dyDescent="0.3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5.75" x14ac:dyDescent="0.25">
      <c r="A32" s="31"/>
      <c r="B32" s="37" t="s">
        <v>26</v>
      </c>
      <c r="C32" s="18" t="s">
        <v>100</v>
      </c>
      <c r="D32" s="20" t="s">
        <v>161</v>
      </c>
      <c r="E32" s="166">
        <v>172117.38055555557</v>
      </c>
      <c r="F32" s="166">
        <v>233750</v>
      </c>
      <c r="G32" s="42">
        <f t="shared" si="0"/>
        <v>0.35808480959626748</v>
      </c>
      <c r="H32" s="166">
        <v>240625</v>
      </c>
      <c r="I32" s="43">
        <f>(F32-H32)/H32</f>
        <v>-2.8571428571428571E-2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245000</v>
      </c>
      <c r="G33" s="46">
        <f t="shared" si="0"/>
        <v>0.44727163616536214</v>
      </c>
      <c r="H33" s="160">
        <v>240625</v>
      </c>
      <c r="I33" s="46">
        <f>(F33-H33)/H33</f>
        <v>1.8181818181818181E-2</v>
      </c>
    </row>
    <row r="34" spans="1:9" ht="15.75" x14ac:dyDescent="0.25">
      <c r="A34" s="35"/>
      <c r="B34" s="37" t="s">
        <v>28</v>
      </c>
      <c r="C34" s="15" t="s">
        <v>102</v>
      </c>
      <c r="D34" s="11" t="s">
        <v>161</v>
      </c>
      <c r="E34" s="160">
        <v>83426.425000000003</v>
      </c>
      <c r="F34" s="160">
        <v>75625</v>
      </c>
      <c r="G34" s="46">
        <f>(F34-E34)/E34</f>
        <v>-9.3512637033170282E-2</v>
      </c>
      <c r="H34" s="160">
        <v>78750</v>
      </c>
      <c r="I34" s="46">
        <f>(F34-H34)/H34</f>
        <v>-3.968253968253968E-2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128750</v>
      </c>
      <c r="G35" s="46">
        <f t="shared" si="0"/>
        <v>0.17849887161593483</v>
      </c>
      <c r="H35" s="160">
        <v>124375</v>
      </c>
      <c r="I35" s="46">
        <f>(F35-H35)/H35</f>
        <v>3.5175879396984924E-2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113125</v>
      </c>
      <c r="G36" s="52">
        <f t="shared" si="0"/>
        <v>0.85828993520967767</v>
      </c>
      <c r="H36" s="160">
        <v>103125</v>
      </c>
      <c r="I36" s="46">
        <f>(F36-H36)/H36</f>
        <v>9.696969696969697E-2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5.75" x14ac:dyDescent="0.25">
      <c r="A38" s="31"/>
      <c r="B38" s="38" t="s">
        <v>31</v>
      </c>
      <c r="C38" s="19" t="s">
        <v>105</v>
      </c>
      <c r="D38" s="20" t="s">
        <v>161</v>
      </c>
      <c r="E38" s="160">
        <v>1811176.575</v>
      </c>
      <c r="F38" s="187">
        <v>2048156.25</v>
      </c>
      <c r="G38" s="159">
        <f t="shared" si="0"/>
        <v>0.13084294390236362</v>
      </c>
      <c r="H38" s="187">
        <v>2065806.25</v>
      </c>
      <c r="I38" s="159">
        <f>(F38-H38)/H38</f>
        <v>-8.5438796595760126E-3</v>
      </c>
    </row>
    <row r="39" spans="1:9" ht="16.5" thickBot="1" x14ac:dyDescent="0.3">
      <c r="A39" s="36"/>
      <c r="B39" s="34" t="s">
        <v>32</v>
      </c>
      <c r="C39" s="16" t="s">
        <v>106</v>
      </c>
      <c r="D39" s="23" t="s">
        <v>161</v>
      </c>
      <c r="E39" s="133">
        <v>1105097.8722222222</v>
      </c>
      <c r="F39" s="133">
        <v>1442156.25</v>
      </c>
      <c r="G39" s="165">
        <f t="shared" si="0"/>
        <v>0.30500319134629494</v>
      </c>
      <c r="H39" s="133">
        <v>1473368.75</v>
      </c>
      <c r="I39" s="165">
        <f>(F39-H39)/H39</f>
        <v>-2.1184445509652625E-2</v>
      </c>
    </row>
    <row r="40" spans="1:9" x14ac:dyDescent="0.25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7" zoomScaleNormal="100" workbookViewId="0">
      <selection activeCell="H15" sqref="H15:H39"/>
    </sheetView>
  </sheetViews>
  <sheetFormatPr defaultRowHeight="15" x14ac:dyDescent="0.2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</row>
    <row r="12" spans="1:9" ht="24.75" customHeight="1" x14ac:dyDescent="0.25">
      <c r="A12" s="203" t="s">
        <v>3</v>
      </c>
      <c r="B12" s="209"/>
      <c r="C12" s="211" t="s">
        <v>0</v>
      </c>
      <c r="D12" s="205" t="s">
        <v>226</v>
      </c>
      <c r="E12" s="213" t="s">
        <v>227</v>
      </c>
      <c r="F12" s="220" t="s">
        <v>186</v>
      </c>
      <c r="G12" s="205" t="s">
        <v>219</v>
      </c>
      <c r="H12" s="222" t="s">
        <v>228</v>
      </c>
      <c r="I12" s="218" t="s">
        <v>196</v>
      </c>
    </row>
    <row r="13" spans="1:9" ht="39.75" customHeight="1" thickBot="1" x14ac:dyDescent="0.3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 x14ac:dyDescent="0.3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 x14ac:dyDescent="0.25">
      <c r="A15" s="119"/>
      <c r="B15" s="156" t="s">
        <v>4</v>
      </c>
      <c r="C15" s="143" t="s">
        <v>163</v>
      </c>
      <c r="D15" s="166">
        <v>232220.88888888888</v>
      </c>
      <c r="E15" s="188">
        <v>182500</v>
      </c>
      <c r="F15" s="61">
        <f t="shared" ref="F15:F30" si="0">D15-E15</f>
        <v>49720.888888888876</v>
      </c>
      <c r="G15" s="157">
        <v>98291.137499999997</v>
      </c>
      <c r="H15" s="122">
        <f>AVERAGE(D15:E15)</f>
        <v>207360.44444444444</v>
      </c>
      <c r="I15" s="62">
        <f t="shared" ref="I15:I30" si="1">(H15-G15)/G15</f>
        <v>1.1096555571395685</v>
      </c>
    </row>
    <row r="16" spans="1:9" ht="16.5" customHeight="1" x14ac:dyDescent="0.25">
      <c r="A16" s="120"/>
      <c r="B16" s="153" t="s">
        <v>5</v>
      </c>
      <c r="C16" s="140" t="s">
        <v>164</v>
      </c>
      <c r="D16" s="160">
        <v>172776.44444444444</v>
      </c>
      <c r="E16" s="132">
        <v>133125</v>
      </c>
      <c r="F16" s="63">
        <f t="shared" si="0"/>
        <v>39651.444444444438</v>
      </c>
      <c r="G16" s="160">
        <v>137096.50138888889</v>
      </c>
      <c r="H16" s="171">
        <f t="shared" ref="H16:H30" si="2">AVERAGE(D16:E16)</f>
        <v>152950.72222222222</v>
      </c>
      <c r="I16" s="64">
        <f t="shared" si="1"/>
        <v>0.11564278207480388</v>
      </c>
    </row>
    <row r="17" spans="1:9" ht="15.75" x14ac:dyDescent="0.25">
      <c r="A17" s="120"/>
      <c r="B17" s="153" t="s">
        <v>6</v>
      </c>
      <c r="C17" s="140" t="s">
        <v>165</v>
      </c>
      <c r="D17" s="160">
        <v>229443.11111111112</v>
      </c>
      <c r="E17" s="132">
        <v>143125</v>
      </c>
      <c r="F17" s="63">
        <f t="shared" si="0"/>
        <v>86318.111111111124</v>
      </c>
      <c r="G17" s="160">
        <v>148561.9</v>
      </c>
      <c r="H17" s="171">
        <f t="shared" si="2"/>
        <v>186284.05555555556</v>
      </c>
      <c r="I17" s="64">
        <f t="shared" si="1"/>
        <v>0.25391540869870116</v>
      </c>
    </row>
    <row r="18" spans="1:9" ht="15.75" x14ac:dyDescent="0.25">
      <c r="A18" s="120"/>
      <c r="B18" s="153" t="s">
        <v>7</v>
      </c>
      <c r="C18" s="140" t="s">
        <v>166</v>
      </c>
      <c r="D18" s="160">
        <v>63109.777777777781</v>
      </c>
      <c r="E18" s="132">
        <v>45625</v>
      </c>
      <c r="F18" s="63">
        <f t="shared" si="0"/>
        <v>17484.777777777781</v>
      </c>
      <c r="G18" s="160">
        <v>42132.7</v>
      </c>
      <c r="H18" s="171">
        <f t="shared" si="2"/>
        <v>54367.388888888891</v>
      </c>
      <c r="I18" s="64">
        <f t="shared" si="1"/>
        <v>0.29038463922057911</v>
      </c>
    </row>
    <row r="19" spans="1:9" ht="15.75" x14ac:dyDescent="0.25">
      <c r="A19" s="120"/>
      <c r="B19" s="153" t="s">
        <v>8</v>
      </c>
      <c r="C19" s="140" t="s">
        <v>167</v>
      </c>
      <c r="D19" s="160">
        <v>556249.75</v>
      </c>
      <c r="E19" s="132">
        <v>493750</v>
      </c>
      <c r="F19" s="63">
        <f t="shared" si="0"/>
        <v>62499.75</v>
      </c>
      <c r="G19" s="160">
        <v>361843</v>
      </c>
      <c r="H19" s="171">
        <f t="shared" si="2"/>
        <v>524999.875</v>
      </c>
      <c r="I19" s="64">
        <f t="shared" si="1"/>
        <v>0.45090515776179174</v>
      </c>
    </row>
    <row r="20" spans="1:9" ht="15.75" x14ac:dyDescent="0.25">
      <c r="A20" s="120"/>
      <c r="B20" s="153" t="s">
        <v>9</v>
      </c>
      <c r="C20" s="140" t="s">
        <v>168</v>
      </c>
      <c r="D20" s="160">
        <v>126749.75</v>
      </c>
      <c r="E20" s="132">
        <v>115000</v>
      </c>
      <c r="F20" s="63">
        <f t="shared" si="0"/>
        <v>11749.75</v>
      </c>
      <c r="G20" s="160">
        <v>147895.20000000001</v>
      </c>
      <c r="H20" s="171">
        <f t="shared" si="2"/>
        <v>120874.875</v>
      </c>
      <c r="I20" s="64">
        <f t="shared" si="1"/>
        <v>-0.18269913425182163</v>
      </c>
    </row>
    <row r="21" spans="1:9" ht="15.75" x14ac:dyDescent="0.25">
      <c r="A21" s="120"/>
      <c r="B21" s="153" t="s">
        <v>10</v>
      </c>
      <c r="C21" s="140" t="s">
        <v>169</v>
      </c>
      <c r="D21" s="160">
        <v>143749.75</v>
      </c>
      <c r="E21" s="132">
        <v>113750</v>
      </c>
      <c r="F21" s="63">
        <f t="shared" si="0"/>
        <v>29999.75</v>
      </c>
      <c r="G21" s="160">
        <v>83978.55</v>
      </c>
      <c r="H21" s="171">
        <f t="shared" si="2"/>
        <v>128749.875</v>
      </c>
      <c r="I21" s="64">
        <f t="shared" si="1"/>
        <v>0.53312810235470842</v>
      </c>
    </row>
    <row r="22" spans="1:9" ht="15.75" x14ac:dyDescent="0.25">
      <c r="A22" s="120"/>
      <c r="B22" s="153" t="s">
        <v>11</v>
      </c>
      <c r="C22" s="140" t="s">
        <v>170</v>
      </c>
      <c r="D22" s="160">
        <v>44998.666666666664</v>
      </c>
      <c r="E22" s="132">
        <v>35000</v>
      </c>
      <c r="F22" s="63">
        <f t="shared" si="0"/>
        <v>9998.6666666666642</v>
      </c>
      <c r="G22" s="160">
        <v>30986.85</v>
      </c>
      <c r="H22" s="171">
        <f t="shared" si="2"/>
        <v>39999.333333333328</v>
      </c>
      <c r="I22" s="64">
        <f t="shared" si="1"/>
        <v>0.29084864493594315</v>
      </c>
    </row>
    <row r="23" spans="1:9" ht="15.75" x14ac:dyDescent="0.25">
      <c r="A23" s="120"/>
      <c r="B23" s="153" t="s">
        <v>12</v>
      </c>
      <c r="C23" s="140" t="s">
        <v>171</v>
      </c>
      <c r="D23" s="160">
        <v>56109.777777777781</v>
      </c>
      <c r="E23" s="132">
        <v>36875</v>
      </c>
      <c r="F23" s="63">
        <f t="shared" si="0"/>
        <v>19234.777777777781</v>
      </c>
      <c r="G23" s="160">
        <v>47554.85555555555</v>
      </c>
      <c r="H23" s="171">
        <f t="shared" si="2"/>
        <v>46492.388888888891</v>
      </c>
      <c r="I23" s="64">
        <f t="shared" si="1"/>
        <v>-2.2341917649722275E-2</v>
      </c>
    </row>
    <row r="24" spans="1:9" ht="15.75" x14ac:dyDescent="0.25">
      <c r="A24" s="120"/>
      <c r="B24" s="153" t="s">
        <v>13</v>
      </c>
      <c r="C24" s="140" t="s">
        <v>172</v>
      </c>
      <c r="D24" s="160">
        <v>64443.111111111109</v>
      </c>
      <c r="E24" s="132">
        <v>43125</v>
      </c>
      <c r="F24" s="63">
        <f t="shared" si="0"/>
        <v>21318.111111111109</v>
      </c>
      <c r="G24" s="160">
        <v>53692.338888888888</v>
      </c>
      <c r="H24" s="171">
        <f t="shared" si="2"/>
        <v>53784.055555555555</v>
      </c>
      <c r="I24" s="64">
        <f t="shared" si="1"/>
        <v>1.7081890743568826E-3</v>
      </c>
    </row>
    <row r="25" spans="1:9" ht="15.75" x14ac:dyDescent="0.25">
      <c r="A25" s="120"/>
      <c r="B25" s="153" t="s">
        <v>14</v>
      </c>
      <c r="C25" s="140" t="s">
        <v>173</v>
      </c>
      <c r="D25" s="160">
        <v>54998.666666666664</v>
      </c>
      <c r="E25" s="132">
        <v>40625</v>
      </c>
      <c r="F25" s="63">
        <f t="shared" si="0"/>
        <v>14373.666666666664</v>
      </c>
      <c r="G25" s="160">
        <v>42046.522222222222</v>
      </c>
      <c r="H25" s="171">
        <f t="shared" si="2"/>
        <v>47811.833333333328</v>
      </c>
      <c r="I25" s="64">
        <f t="shared" si="1"/>
        <v>0.13711743103604543</v>
      </c>
    </row>
    <row r="26" spans="1:9" ht="15.75" x14ac:dyDescent="0.25">
      <c r="A26" s="120"/>
      <c r="B26" s="153" t="s">
        <v>15</v>
      </c>
      <c r="C26" s="140" t="s">
        <v>174</v>
      </c>
      <c r="D26" s="160">
        <v>164443.11111111112</v>
      </c>
      <c r="E26" s="132">
        <v>103125</v>
      </c>
      <c r="F26" s="63">
        <f t="shared" si="0"/>
        <v>61318.111111111124</v>
      </c>
      <c r="G26" s="160">
        <v>96916.05</v>
      </c>
      <c r="H26" s="171">
        <f t="shared" si="2"/>
        <v>133784.05555555556</v>
      </c>
      <c r="I26" s="64">
        <f t="shared" si="1"/>
        <v>0.38041176415625233</v>
      </c>
    </row>
    <row r="27" spans="1:9" ht="15.75" x14ac:dyDescent="0.25">
      <c r="A27" s="120"/>
      <c r="B27" s="153" t="s">
        <v>16</v>
      </c>
      <c r="C27" s="140" t="s">
        <v>175</v>
      </c>
      <c r="D27" s="160">
        <v>54998.666666666664</v>
      </c>
      <c r="E27" s="132">
        <v>38125</v>
      </c>
      <c r="F27" s="63">
        <f t="shared" si="0"/>
        <v>16873.666666666664</v>
      </c>
      <c r="G27" s="160">
        <v>48435.411111111112</v>
      </c>
      <c r="H27" s="171">
        <f t="shared" si="2"/>
        <v>46561.833333333328</v>
      </c>
      <c r="I27" s="64">
        <f t="shared" si="1"/>
        <v>-3.8681983590059463E-2</v>
      </c>
    </row>
    <row r="28" spans="1:9" ht="15.75" x14ac:dyDescent="0.25">
      <c r="A28" s="120"/>
      <c r="B28" s="153" t="s">
        <v>17</v>
      </c>
      <c r="C28" s="140" t="s">
        <v>176</v>
      </c>
      <c r="D28" s="160">
        <v>118332</v>
      </c>
      <c r="E28" s="132">
        <v>80625</v>
      </c>
      <c r="F28" s="63">
        <f t="shared" si="0"/>
        <v>37707</v>
      </c>
      <c r="G28" s="160">
        <v>68444.3</v>
      </c>
      <c r="H28" s="171">
        <f t="shared" si="2"/>
        <v>99478.5</v>
      </c>
      <c r="I28" s="64">
        <f t="shared" si="1"/>
        <v>0.45342271014532981</v>
      </c>
    </row>
    <row r="29" spans="1:9" ht="15.75" x14ac:dyDescent="0.25">
      <c r="A29" s="120"/>
      <c r="B29" s="153" t="s">
        <v>18</v>
      </c>
      <c r="C29" s="140" t="s">
        <v>177</v>
      </c>
      <c r="D29" s="160">
        <v>130700</v>
      </c>
      <c r="E29" s="132">
        <v>121790.54000000001</v>
      </c>
      <c r="F29" s="63">
        <f t="shared" si="0"/>
        <v>8909.4599999999919</v>
      </c>
      <c r="G29" s="160">
        <v>116514.65</v>
      </c>
      <c r="H29" s="171">
        <f t="shared" si="2"/>
        <v>126245.27</v>
      </c>
      <c r="I29" s="64">
        <f t="shared" si="1"/>
        <v>8.3514133201275639E-2</v>
      </c>
    </row>
    <row r="30" spans="1:9" ht="16.5" thickBot="1" x14ac:dyDescent="0.3">
      <c r="A30" s="36"/>
      <c r="B30" s="154" t="s">
        <v>19</v>
      </c>
      <c r="C30" s="141" t="s">
        <v>178</v>
      </c>
      <c r="D30" s="163">
        <v>82499.75</v>
      </c>
      <c r="E30" s="134">
        <v>71250</v>
      </c>
      <c r="F30" s="66">
        <f t="shared" si="0"/>
        <v>11249.75</v>
      </c>
      <c r="G30" s="163">
        <v>67354.013888888891</v>
      </c>
      <c r="H30" s="91">
        <f t="shared" si="2"/>
        <v>76874.875</v>
      </c>
      <c r="I30" s="67">
        <f t="shared" si="1"/>
        <v>0.14135551189001561</v>
      </c>
    </row>
    <row r="31" spans="1:9" ht="17.25" customHeight="1" thickBot="1" x14ac:dyDescent="0.3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5.75" x14ac:dyDescent="0.25">
      <c r="A32" s="31"/>
      <c r="B32" s="37" t="s">
        <v>26</v>
      </c>
      <c r="C32" s="18" t="s">
        <v>179</v>
      </c>
      <c r="D32" s="166">
        <v>236109.77777777778</v>
      </c>
      <c r="E32" s="123">
        <v>233750</v>
      </c>
      <c r="F32" s="61">
        <f>D32-E32</f>
        <v>2359.777777777781</v>
      </c>
      <c r="G32" s="166">
        <v>172117.38055555557</v>
      </c>
      <c r="H32" s="171">
        <f>AVERAGE(D32:E32)</f>
        <v>234929.88888888888</v>
      </c>
      <c r="I32" s="70">
        <f>(H32-G32)/G32</f>
        <v>0.36493995046048738</v>
      </c>
    </row>
    <row r="33" spans="1:9" ht="15.75" x14ac:dyDescent="0.25">
      <c r="A33" s="35"/>
      <c r="B33" s="32" t="s">
        <v>27</v>
      </c>
      <c r="C33" s="140" t="s">
        <v>180</v>
      </c>
      <c r="D33" s="160">
        <v>234443.11111111112</v>
      </c>
      <c r="E33" s="123">
        <v>245000</v>
      </c>
      <c r="F33" s="71">
        <f>D33-E33</f>
        <v>-10556.888888888876</v>
      </c>
      <c r="G33" s="160">
        <v>169284.04722222223</v>
      </c>
      <c r="H33" s="171">
        <f>AVERAGE(D33:E33)</f>
        <v>239721.55555555556</v>
      </c>
      <c r="I33" s="64">
        <f>(H33-G33)/G33</f>
        <v>0.41609064462446799</v>
      </c>
    </row>
    <row r="34" spans="1:9" ht="15.75" x14ac:dyDescent="0.25">
      <c r="A34" s="35"/>
      <c r="B34" s="37" t="s">
        <v>28</v>
      </c>
      <c r="C34" s="15" t="s">
        <v>181</v>
      </c>
      <c r="D34" s="160">
        <v>85712.857142857145</v>
      </c>
      <c r="E34" s="123">
        <v>75625</v>
      </c>
      <c r="F34" s="63">
        <f>D34-E34</f>
        <v>10087.857142857145</v>
      </c>
      <c r="G34" s="160">
        <v>83426.425000000003</v>
      </c>
      <c r="H34" s="171">
        <f>AVERAGE(D34:E34)</f>
        <v>80668.92857142858</v>
      </c>
      <c r="I34" s="64">
        <f>(H34-G34)/G34</f>
        <v>-3.3053033599023611E-2</v>
      </c>
    </row>
    <row r="35" spans="1:9" ht="15.75" x14ac:dyDescent="0.25">
      <c r="A35" s="35"/>
      <c r="B35" s="32" t="s">
        <v>29</v>
      </c>
      <c r="C35" s="15" t="s">
        <v>182</v>
      </c>
      <c r="D35" s="160">
        <v>172141.42857142858</v>
      </c>
      <c r="E35" s="123">
        <v>128750</v>
      </c>
      <c r="F35" s="71">
        <f>D35-E35</f>
        <v>43391.42857142858</v>
      </c>
      <c r="G35" s="160">
        <v>109249.15</v>
      </c>
      <c r="H35" s="171">
        <f>AVERAGE(D35:E35)</f>
        <v>150445.71428571429</v>
      </c>
      <c r="I35" s="64">
        <f>(H35-G35)/G35</f>
        <v>0.37708819048673881</v>
      </c>
    </row>
    <row r="36" spans="1:9" ht="16.5" thickBot="1" x14ac:dyDescent="0.3">
      <c r="A36" s="36"/>
      <c r="B36" s="37" t="s">
        <v>30</v>
      </c>
      <c r="C36" s="15" t="s">
        <v>183</v>
      </c>
      <c r="D36" s="160">
        <v>163887.55555555556</v>
      </c>
      <c r="E36" s="123">
        <v>113125</v>
      </c>
      <c r="F36" s="63">
        <f>D36-E36</f>
        <v>50762.555555555562</v>
      </c>
      <c r="G36" s="163">
        <v>60875.861111111109</v>
      </c>
      <c r="H36" s="171">
        <f>AVERAGE(D36:E36)</f>
        <v>138506.27777777778</v>
      </c>
      <c r="I36" s="72">
        <f>(H36-G36)/G36</f>
        <v>1.2752249454833176</v>
      </c>
    </row>
    <row r="37" spans="1:9" ht="17.25" customHeight="1" thickBot="1" x14ac:dyDescent="0.3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5.75" x14ac:dyDescent="0.25">
      <c r="A38" s="31"/>
      <c r="B38" s="38" t="s">
        <v>31</v>
      </c>
      <c r="C38" s="19" t="s">
        <v>184</v>
      </c>
      <c r="D38" s="160">
        <v>2181205</v>
      </c>
      <c r="E38" s="124">
        <v>2048156.25</v>
      </c>
      <c r="F38" s="61">
        <f>D38-E38</f>
        <v>133048.75</v>
      </c>
      <c r="G38" s="160">
        <v>1811176.575</v>
      </c>
      <c r="H38" s="61">
        <f>AVERAGE(D38:E38)</f>
        <v>2114680.625</v>
      </c>
      <c r="I38" s="70">
        <f>(H38-G38)/G38</f>
        <v>0.16757286627340576</v>
      </c>
    </row>
    <row r="39" spans="1:9" ht="16.5" thickBot="1" x14ac:dyDescent="0.3">
      <c r="A39" s="36"/>
      <c r="B39" s="34" t="s">
        <v>32</v>
      </c>
      <c r="C39" s="16" t="s">
        <v>185</v>
      </c>
      <c r="D39" s="160">
        <v>1246531</v>
      </c>
      <c r="E39" s="125">
        <v>1442156.25</v>
      </c>
      <c r="F39" s="66">
        <f>D39-E39</f>
        <v>-195625.25</v>
      </c>
      <c r="G39" s="160">
        <v>1105097.8722222222</v>
      </c>
      <c r="H39" s="73">
        <f>AVERAGE(D39:E39)</f>
        <v>1344343.625</v>
      </c>
      <c r="I39" s="67">
        <f>(H39-G39)/G39</f>
        <v>0.21649281823037331</v>
      </c>
    </row>
    <row r="40" spans="1:9" ht="15.75" customHeight="1" thickBot="1" x14ac:dyDescent="0.3">
      <c r="A40" s="215"/>
      <c r="B40" s="216"/>
      <c r="C40" s="217"/>
      <c r="D40" s="75">
        <f>SUM(D15:D39)</f>
        <v>6615853.9523809524</v>
      </c>
      <c r="E40" s="75">
        <f>SUM(E15:E39)</f>
        <v>6083978.04</v>
      </c>
      <c r="F40" s="75">
        <f>SUM(F15:F39)</f>
        <v>531875.91238095239</v>
      </c>
      <c r="G40" s="75">
        <f>SUM(G15:G39)</f>
        <v>5102971.291666667</v>
      </c>
      <c r="H40" s="75">
        <f>AVERAGE(D40:E40)</f>
        <v>6349915.9961904762</v>
      </c>
      <c r="I40" s="67">
        <f>(H40-G40)/G40</f>
        <v>0.24435659800009343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abSelected="1" topLeftCell="A52" zoomScaleNormal="100" workbookViewId="0">
      <selection activeCell="F76" sqref="F76:F82"/>
    </sheetView>
  </sheetViews>
  <sheetFormatPr defaultRowHeight="15" x14ac:dyDescent="0.2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</row>
    <row r="11" spans="1:9" ht="16.5" x14ac:dyDescent="0.25">
      <c r="A11" s="2"/>
      <c r="B11" s="2"/>
      <c r="C11" s="2"/>
    </row>
    <row r="12" spans="1:9" s="116" customFormat="1" ht="15.75" thickBot="1" x14ac:dyDescent="0.3">
      <c r="A12" s="9"/>
      <c r="B12" s="9"/>
      <c r="E12" s="27"/>
    </row>
    <row r="13" spans="1:9" ht="24.75" customHeight="1" x14ac:dyDescent="0.25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228</v>
      </c>
      <c r="G13" s="205" t="s">
        <v>197</v>
      </c>
      <c r="H13" s="222" t="s">
        <v>223</v>
      </c>
      <c r="I13" s="205" t="s">
        <v>187</v>
      </c>
    </row>
    <row r="14" spans="1:9" ht="33.75" customHeight="1" thickBot="1" x14ac:dyDescent="0.3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 x14ac:dyDescent="0.3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 x14ac:dyDescent="0.25">
      <c r="A16" s="31"/>
      <c r="B16" s="38" t="s">
        <v>4</v>
      </c>
      <c r="C16" s="14" t="s">
        <v>84</v>
      </c>
      <c r="D16" s="11" t="s">
        <v>161</v>
      </c>
      <c r="E16" s="157">
        <v>98291.137499999997</v>
      </c>
      <c r="F16" s="40">
        <v>207360.44444444444</v>
      </c>
      <c r="G16" s="21">
        <f t="shared" ref="G16:G31" si="0">(F16-E16)/E16</f>
        <v>1.1096555571395685</v>
      </c>
      <c r="H16" s="157">
        <v>218888.22222222222</v>
      </c>
      <c r="I16" s="21">
        <f t="shared" ref="I16:I31" si="1">(F16-H16)/H16</f>
        <v>-5.2665135020715813E-2</v>
      </c>
    </row>
    <row r="17" spans="1:9" ht="15.75" x14ac:dyDescent="0.25">
      <c r="A17" s="35"/>
      <c r="B17" s="32" t="s">
        <v>5</v>
      </c>
      <c r="C17" s="15" t="s">
        <v>85</v>
      </c>
      <c r="D17" s="11" t="s">
        <v>161</v>
      </c>
      <c r="E17" s="160">
        <v>137096.50138888889</v>
      </c>
      <c r="F17" s="44">
        <v>152950.72222222222</v>
      </c>
      <c r="G17" s="21">
        <f t="shared" si="0"/>
        <v>0.11564278207480388</v>
      </c>
      <c r="H17" s="160">
        <v>187742.38888888888</v>
      </c>
      <c r="I17" s="21">
        <f t="shared" si="1"/>
        <v>-0.18531599002533905</v>
      </c>
    </row>
    <row r="18" spans="1:9" ht="15.75" x14ac:dyDescent="0.25">
      <c r="A18" s="35"/>
      <c r="B18" s="32" t="s">
        <v>6</v>
      </c>
      <c r="C18" s="15" t="s">
        <v>86</v>
      </c>
      <c r="D18" s="11" t="s">
        <v>161</v>
      </c>
      <c r="E18" s="160">
        <v>148561.9</v>
      </c>
      <c r="F18" s="44">
        <v>186284.05555555556</v>
      </c>
      <c r="G18" s="21">
        <f t="shared" si="0"/>
        <v>0.25391540869870116</v>
      </c>
      <c r="H18" s="160">
        <v>171700.72222222222</v>
      </c>
      <c r="I18" s="21">
        <f t="shared" si="1"/>
        <v>8.4934606823953748E-2</v>
      </c>
    </row>
    <row r="19" spans="1:9" ht="15.75" x14ac:dyDescent="0.25">
      <c r="A19" s="35"/>
      <c r="B19" s="32" t="s">
        <v>7</v>
      </c>
      <c r="C19" s="15" t="s">
        <v>87</v>
      </c>
      <c r="D19" s="11" t="s">
        <v>161</v>
      </c>
      <c r="E19" s="160">
        <v>42132.7</v>
      </c>
      <c r="F19" s="44">
        <v>54367.388888888891</v>
      </c>
      <c r="G19" s="21">
        <f t="shared" si="0"/>
        <v>0.29038463922057911</v>
      </c>
      <c r="H19" s="160">
        <v>55311.833333333328</v>
      </c>
      <c r="I19" s="21">
        <f t="shared" si="1"/>
        <v>-1.7074907619727631E-2</v>
      </c>
    </row>
    <row r="20" spans="1:9" ht="17.25" customHeight="1" x14ac:dyDescent="0.25">
      <c r="A20" s="35"/>
      <c r="B20" s="32" t="s">
        <v>8</v>
      </c>
      <c r="C20" s="15" t="s">
        <v>89</v>
      </c>
      <c r="D20" s="11" t="s">
        <v>161</v>
      </c>
      <c r="E20" s="160">
        <v>361843</v>
      </c>
      <c r="F20" s="44">
        <v>524999.875</v>
      </c>
      <c r="G20" s="21">
        <f t="shared" si="0"/>
        <v>0.45090515776179174</v>
      </c>
      <c r="H20" s="160">
        <v>525089.14285714284</v>
      </c>
      <c r="I20" s="21">
        <f t="shared" si="1"/>
        <v>-1.7000514742527626E-4</v>
      </c>
    </row>
    <row r="21" spans="1:9" ht="15.75" x14ac:dyDescent="0.25">
      <c r="A21" s="35"/>
      <c r="B21" s="32" t="s">
        <v>9</v>
      </c>
      <c r="C21" s="15" t="s">
        <v>88</v>
      </c>
      <c r="D21" s="136" t="s">
        <v>161</v>
      </c>
      <c r="E21" s="160">
        <v>147895.20000000001</v>
      </c>
      <c r="F21" s="44">
        <v>120874.875</v>
      </c>
      <c r="G21" s="21">
        <f t="shared" si="0"/>
        <v>-0.18269913425182163</v>
      </c>
      <c r="H21" s="160">
        <v>134721.55555555556</v>
      </c>
      <c r="I21" s="21">
        <f t="shared" si="1"/>
        <v>-0.10277999313811041</v>
      </c>
    </row>
    <row r="22" spans="1:9" ht="15.75" x14ac:dyDescent="0.25">
      <c r="A22" s="35"/>
      <c r="B22" s="32" t="s">
        <v>10</v>
      </c>
      <c r="C22" s="15" t="s">
        <v>90</v>
      </c>
      <c r="D22" s="11" t="s">
        <v>161</v>
      </c>
      <c r="E22" s="160">
        <v>83978.55</v>
      </c>
      <c r="F22" s="44">
        <v>128749.875</v>
      </c>
      <c r="G22" s="21">
        <f t="shared" si="0"/>
        <v>0.53312810235470842</v>
      </c>
      <c r="H22" s="160">
        <v>124235.44444444444</v>
      </c>
      <c r="I22" s="21">
        <f t="shared" si="1"/>
        <v>3.6337701979842985E-2</v>
      </c>
    </row>
    <row r="23" spans="1:9" ht="15.75" x14ac:dyDescent="0.25">
      <c r="A23" s="35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39999.333333333328</v>
      </c>
      <c r="G23" s="21">
        <f t="shared" si="0"/>
        <v>0.29084864493594315</v>
      </c>
      <c r="H23" s="160">
        <v>39561.833333333328</v>
      </c>
      <c r="I23" s="21">
        <f t="shared" si="1"/>
        <v>1.1058638165572038E-2</v>
      </c>
    </row>
    <row r="24" spans="1:9" ht="15.75" x14ac:dyDescent="0.25">
      <c r="A24" s="35"/>
      <c r="B24" s="153" t="s">
        <v>12</v>
      </c>
      <c r="C24" s="140" t="s">
        <v>92</v>
      </c>
      <c r="D24" s="138" t="s">
        <v>81</v>
      </c>
      <c r="E24" s="160">
        <v>47554.85555555555</v>
      </c>
      <c r="F24" s="160">
        <v>46492.388888888891</v>
      </c>
      <c r="G24" s="21">
        <f t="shared" si="0"/>
        <v>-2.2341917649722275E-2</v>
      </c>
      <c r="H24" s="160">
        <v>46839.611111111109</v>
      </c>
      <c r="I24" s="21">
        <f t="shared" si="1"/>
        <v>-7.4130039508345166E-3</v>
      </c>
    </row>
    <row r="25" spans="1:9" ht="15.75" x14ac:dyDescent="0.25">
      <c r="A25" s="35"/>
      <c r="B25" s="32" t="s">
        <v>13</v>
      </c>
      <c r="C25" s="140" t="s">
        <v>93</v>
      </c>
      <c r="D25" s="138" t="s">
        <v>81</v>
      </c>
      <c r="E25" s="160">
        <v>53692.338888888888</v>
      </c>
      <c r="F25" s="44">
        <v>53784.055555555555</v>
      </c>
      <c r="G25" s="21">
        <f t="shared" si="0"/>
        <v>1.7081890743568826E-3</v>
      </c>
      <c r="H25" s="160">
        <v>56006.277777777781</v>
      </c>
      <c r="I25" s="21">
        <f t="shared" si="1"/>
        <v>-3.967809164250443E-2</v>
      </c>
    </row>
    <row r="26" spans="1:9" ht="15.75" x14ac:dyDescent="0.25">
      <c r="A26" s="35"/>
      <c r="B26" s="153" t="s">
        <v>14</v>
      </c>
      <c r="C26" s="140" t="s">
        <v>94</v>
      </c>
      <c r="D26" s="138" t="s">
        <v>81</v>
      </c>
      <c r="E26" s="160">
        <v>42046.522222222222</v>
      </c>
      <c r="F26" s="160">
        <v>47811.833333333328</v>
      </c>
      <c r="G26" s="21">
        <f t="shared" si="0"/>
        <v>0.13711743103604543</v>
      </c>
      <c r="H26" s="160">
        <v>44131.277777777781</v>
      </c>
      <c r="I26" s="21">
        <f t="shared" si="1"/>
        <v>8.3400158365885435E-2</v>
      </c>
    </row>
    <row r="27" spans="1:9" ht="15.75" x14ac:dyDescent="0.25">
      <c r="A27" s="35"/>
      <c r="B27" s="32" t="s">
        <v>15</v>
      </c>
      <c r="C27" s="15" t="s">
        <v>95</v>
      </c>
      <c r="D27" s="138" t="s">
        <v>82</v>
      </c>
      <c r="E27" s="160">
        <v>96916.05</v>
      </c>
      <c r="F27" s="44">
        <v>133784.05555555556</v>
      </c>
      <c r="G27" s="21">
        <f t="shared" si="0"/>
        <v>0.38041176415625233</v>
      </c>
      <c r="H27" s="160">
        <v>128506.27777777778</v>
      </c>
      <c r="I27" s="21">
        <f t="shared" si="1"/>
        <v>4.1070194149615713E-2</v>
      </c>
    </row>
    <row r="28" spans="1:9" ht="15.75" x14ac:dyDescent="0.25">
      <c r="A28" s="35"/>
      <c r="B28" s="153" t="s">
        <v>16</v>
      </c>
      <c r="C28" s="140" t="s">
        <v>96</v>
      </c>
      <c r="D28" s="138" t="s">
        <v>81</v>
      </c>
      <c r="E28" s="160">
        <v>48435.411111111112</v>
      </c>
      <c r="F28" s="160">
        <v>46561.833333333328</v>
      </c>
      <c r="G28" s="21">
        <f t="shared" si="0"/>
        <v>-3.8681983590059463E-2</v>
      </c>
      <c r="H28" s="160">
        <v>47534.055555555555</v>
      </c>
      <c r="I28" s="21">
        <f t="shared" si="1"/>
        <v>-2.0453172170128403E-2</v>
      </c>
    </row>
    <row r="29" spans="1:9" ht="15.75" x14ac:dyDescent="0.25">
      <c r="A29" s="35"/>
      <c r="B29" s="32" t="s">
        <v>17</v>
      </c>
      <c r="C29" s="15" t="s">
        <v>97</v>
      </c>
      <c r="D29" s="138" t="s">
        <v>161</v>
      </c>
      <c r="E29" s="160">
        <v>68444.3</v>
      </c>
      <c r="F29" s="44">
        <v>99478.5</v>
      </c>
      <c r="G29" s="21">
        <f t="shared" si="0"/>
        <v>0.45342271014532981</v>
      </c>
      <c r="H29" s="160">
        <v>90916</v>
      </c>
      <c r="I29" s="21">
        <f t="shared" si="1"/>
        <v>9.4180342293985655E-2</v>
      </c>
    </row>
    <row r="30" spans="1:9" ht="15.75" x14ac:dyDescent="0.25">
      <c r="A30" s="35"/>
      <c r="B30" s="32" t="s">
        <v>18</v>
      </c>
      <c r="C30" s="15" t="s">
        <v>98</v>
      </c>
      <c r="D30" s="138" t="s">
        <v>83</v>
      </c>
      <c r="E30" s="160">
        <v>116514.65</v>
      </c>
      <c r="F30" s="44">
        <v>126245.27</v>
      </c>
      <c r="G30" s="21">
        <f t="shared" si="0"/>
        <v>8.3514133201275639E-2</v>
      </c>
      <c r="H30" s="160">
        <v>124377.02</v>
      </c>
      <c r="I30" s="21">
        <f t="shared" si="1"/>
        <v>1.5020861570730669E-2</v>
      </c>
    </row>
    <row r="31" spans="1:9" ht="16.5" thickBot="1" x14ac:dyDescent="0.3">
      <c r="A31" s="36"/>
      <c r="B31" s="154" t="s">
        <v>19</v>
      </c>
      <c r="C31" s="141" t="s">
        <v>99</v>
      </c>
      <c r="D31" s="137" t="s">
        <v>161</v>
      </c>
      <c r="E31" s="163">
        <v>67354.013888888891</v>
      </c>
      <c r="F31" s="163">
        <v>76874.875</v>
      </c>
      <c r="G31" s="147">
        <f t="shared" si="0"/>
        <v>0.14135551189001561</v>
      </c>
      <c r="H31" s="163">
        <v>74999.875</v>
      </c>
      <c r="I31" s="147">
        <f t="shared" si="1"/>
        <v>2.5000041666736111E-2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5.75" x14ac:dyDescent="0.25">
      <c r="A33" s="31"/>
      <c r="B33" s="37" t="s">
        <v>26</v>
      </c>
      <c r="C33" s="18" t="s">
        <v>100</v>
      </c>
      <c r="D33" s="20" t="s">
        <v>161</v>
      </c>
      <c r="E33" s="166">
        <v>172117.38055555557</v>
      </c>
      <c r="F33" s="51">
        <v>234929.88888888888</v>
      </c>
      <c r="G33" s="21">
        <f>(F33-E33)/E33</f>
        <v>0.36493995046048738</v>
      </c>
      <c r="H33" s="166">
        <v>245034.05555555556</v>
      </c>
      <c r="I33" s="21">
        <f>(F33-H33)/H33</f>
        <v>-4.1235764733836396E-2</v>
      </c>
    </row>
    <row r="34" spans="1:9" ht="15.75" x14ac:dyDescent="0.25">
      <c r="A34" s="35"/>
      <c r="B34" s="32" t="s">
        <v>27</v>
      </c>
      <c r="C34" s="15" t="s">
        <v>101</v>
      </c>
      <c r="D34" s="11" t="s">
        <v>161</v>
      </c>
      <c r="E34" s="160">
        <v>169284.04722222223</v>
      </c>
      <c r="F34" s="44">
        <v>239721.55555555556</v>
      </c>
      <c r="G34" s="21">
        <f>(F34-E34)/E34</f>
        <v>0.41609064462446799</v>
      </c>
      <c r="H34" s="160">
        <v>244478.5</v>
      </c>
      <c r="I34" s="21">
        <f>(F34-H34)/H34</f>
        <v>-1.9457516486907592E-2</v>
      </c>
    </row>
    <row r="35" spans="1:9" ht="15.75" x14ac:dyDescent="0.25">
      <c r="A35" s="35"/>
      <c r="B35" s="37" t="s">
        <v>28</v>
      </c>
      <c r="C35" s="140" t="s">
        <v>102</v>
      </c>
      <c r="D35" s="11" t="s">
        <v>161</v>
      </c>
      <c r="E35" s="160">
        <v>83426.425000000003</v>
      </c>
      <c r="F35" s="44">
        <v>80668.92857142858</v>
      </c>
      <c r="G35" s="21">
        <f>(F35-E35)/E35</f>
        <v>-3.3053033599023611E-2</v>
      </c>
      <c r="H35" s="160">
        <v>82231.42857142858</v>
      </c>
      <c r="I35" s="21">
        <f>(F35-H35)/H35</f>
        <v>-1.9001250825197175E-2</v>
      </c>
    </row>
    <row r="36" spans="1:9" ht="15.75" x14ac:dyDescent="0.25">
      <c r="A36" s="35"/>
      <c r="B36" s="32" t="s">
        <v>29</v>
      </c>
      <c r="C36" s="15" t="s">
        <v>103</v>
      </c>
      <c r="D36" s="11" t="s">
        <v>161</v>
      </c>
      <c r="E36" s="160">
        <v>109249.15</v>
      </c>
      <c r="F36" s="44">
        <v>150445.71428571429</v>
      </c>
      <c r="G36" s="21">
        <f>(F36-E36)/E36</f>
        <v>0.37708819048673881</v>
      </c>
      <c r="H36" s="160">
        <v>146472.5</v>
      </c>
      <c r="I36" s="21">
        <f>(F36-H36)/H36</f>
        <v>2.7126008538901774E-2</v>
      </c>
    </row>
    <row r="37" spans="1:9" ht="16.5" thickBot="1" x14ac:dyDescent="0.3">
      <c r="A37" s="36"/>
      <c r="B37" s="37" t="s">
        <v>30</v>
      </c>
      <c r="C37" s="140" t="s">
        <v>104</v>
      </c>
      <c r="D37" s="148" t="s">
        <v>161</v>
      </c>
      <c r="E37" s="163">
        <v>60875.861111111109</v>
      </c>
      <c r="F37" s="163">
        <v>138506.27777777778</v>
      </c>
      <c r="G37" s="147">
        <f>(F37-E37)/E37</f>
        <v>1.2752249454833176</v>
      </c>
      <c r="H37" s="163">
        <v>123784.05555555556</v>
      </c>
      <c r="I37" s="147">
        <f>(F37-H37)/H37</f>
        <v>0.11893472189247131</v>
      </c>
    </row>
    <row r="38" spans="1:9" ht="17.25" customHeight="1" thickBot="1" x14ac:dyDescent="0.3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5.75" x14ac:dyDescent="0.25">
      <c r="A39" s="31"/>
      <c r="B39" s="38" t="s">
        <v>31</v>
      </c>
      <c r="C39" s="15" t="s">
        <v>105</v>
      </c>
      <c r="D39" s="20" t="s">
        <v>161</v>
      </c>
      <c r="E39" s="160">
        <v>1811176.575</v>
      </c>
      <c r="F39" s="44">
        <v>2114680.625</v>
      </c>
      <c r="G39" s="21">
        <f t="shared" ref="G39:G44" si="2">(F39-E39)/E39</f>
        <v>0.16757286627340576</v>
      </c>
      <c r="H39" s="160">
        <v>2100706.875</v>
      </c>
      <c r="I39" s="21">
        <f t="shared" ref="I39:I44" si="3">(F39-H39)/H39</f>
        <v>6.6519275803293594E-3</v>
      </c>
    </row>
    <row r="40" spans="1:9" ht="15.75" x14ac:dyDescent="0.25">
      <c r="A40" s="35"/>
      <c r="B40" s="32" t="s">
        <v>32</v>
      </c>
      <c r="C40" s="15" t="s">
        <v>106</v>
      </c>
      <c r="D40" s="11" t="s">
        <v>161</v>
      </c>
      <c r="E40" s="160">
        <v>1105097.8722222222</v>
      </c>
      <c r="F40" s="44">
        <v>1344343.625</v>
      </c>
      <c r="G40" s="21">
        <f t="shared" si="2"/>
        <v>0.21649281823037331</v>
      </c>
      <c r="H40" s="160">
        <v>1394833.2083333335</v>
      </c>
      <c r="I40" s="21">
        <f t="shared" si="3"/>
        <v>-3.6197577625544763E-2</v>
      </c>
    </row>
    <row r="41" spans="1:9" ht="15.75" x14ac:dyDescent="0.25">
      <c r="A41" s="35"/>
      <c r="B41" s="155" t="s">
        <v>33</v>
      </c>
      <c r="C41" s="15" t="s">
        <v>107</v>
      </c>
      <c r="D41" s="136" t="s">
        <v>161</v>
      </c>
      <c r="E41" s="168">
        <v>760555.08750000002</v>
      </c>
      <c r="F41" s="168">
        <v>1042185.8571428572</v>
      </c>
      <c r="G41" s="21">
        <f t="shared" si="2"/>
        <v>0.37029634575004683</v>
      </c>
      <c r="H41" s="168">
        <v>1044748.7142857143</v>
      </c>
      <c r="I41" s="21">
        <f t="shared" si="3"/>
        <v>-2.4530847540782694E-3</v>
      </c>
    </row>
    <row r="42" spans="1:9" ht="15.75" x14ac:dyDescent="0.25">
      <c r="A42" s="35"/>
      <c r="B42" s="153" t="s">
        <v>34</v>
      </c>
      <c r="C42" s="15" t="s">
        <v>154</v>
      </c>
      <c r="D42" s="136" t="s">
        <v>161</v>
      </c>
      <c r="E42" s="161">
        <v>364630.5</v>
      </c>
      <c r="F42" s="161">
        <v>355212</v>
      </c>
      <c r="G42" s="21">
        <f t="shared" si="2"/>
        <v>-2.5830258302583026E-2</v>
      </c>
      <c r="H42" s="161">
        <v>357454.5</v>
      </c>
      <c r="I42" s="21">
        <f t="shared" si="3"/>
        <v>-6.2735257214554582E-3</v>
      </c>
    </row>
    <row r="43" spans="1:9" ht="15.75" x14ac:dyDescent="0.25">
      <c r="A43" s="35"/>
      <c r="B43" s="153" t="s">
        <v>35</v>
      </c>
      <c r="C43" s="15" t="s">
        <v>152</v>
      </c>
      <c r="D43" s="136" t="s">
        <v>161</v>
      </c>
      <c r="E43" s="161">
        <v>288161.25</v>
      </c>
      <c r="F43" s="161">
        <v>309465</v>
      </c>
      <c r="G43" s="21">
        <f t="shared" si="2"/>
        <v>7.3929961089494164E-2</v>
      </c>
      <c r="H43" s="161">
        <v>296010</v>
      </c>
      <c r="I43" s="21">
        <f t="shared" si="3"/>
        <v>4.5454545454545456E-2</v>
      </c>
    </row>
    <row r="44" spans="1:9" ht="16.5" customHeight="1" thickBot="1" x14ac:dyDescent="0.3">
      <c r="A44" s="36"/>
      <c r="B44" s="153" t="s">
        <v>36</v>
      </c>
      <c r="C44" s="15" t="s">
        <v>153</v>
      </c>
      <c r="D44" s="136" t="s">
        <v>161</v>
      </c>
      <c r="E44" s="164">
        <v>1003834.3999999999</v>
      </c>
      <c r="F44" s="164">
        <v>926601</v>
      </c>
      <c r="G44" s="151">
        <f t="shared" si="2"/>
        <v>-7.6938387447172477E-2</v>
      </c>
      <c r="H44" s="164">
        <v>917631</v>
      </c>
      <c r="I44" s="151">
        <f t="shared" si="3"/>
        <v>9.7751710654936461E-3</v>
      </c>
    </row>
    <row r="45" spans="1:9" ht="17.25" customHeight="1" thickBot="1" x14ac:dyDescent="0.3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5.75" x14ac:dyDescent="0.25">
      <c r="A46" s="31"/>
      <c r="B46" s="32" t="s">
        <v>45</v>
      </c>
      <c r="C46" s="15" t="s">
        <v>109</v>
      </c>
      <c r="D46" s="20" t="s">
        <v>108</v>
      </c>
      <c r="E46" s="158">
        <v>334440.72916666669</v>
      </c>
      <c r="F46" s="41">
        <v>433507.28571428574</v>
      </c>
      <c r="G46" s="21">
        <f t="shared" ref="G46:G51" si="4">(F46-E46)/E46</f>
        <v>0.29621558592598862</v>
      </c>
      <c r="H46" s="158">
        <v>433507.28571428574</v>
      </c>
      <c r="I46" s="21">
        <f t="shared" ref="I46:I51" si="5">(F46-H46)/H46</f>
        <v>0</v>
      </c>
    </row>
    <row r="47" spans="1:9" ht="15.75" x14ac:dyDescent="0.25">
      <c r="A47" s="35"/>
      <c r="B47" s="32" t="s">
        <v>46</v>
      </c>
      <c r="C47" s="15" t="s">
        <v>111</v>
      </c>
      <c r="D47" s="13" t="s">
        <v>110</v>
      </c>
      <c r="E47" s="161">
        <v>316942.59166666667</v>
      </c>
      <c r="F47" s="45">
        <v>332002.125</v>
      </c>
      <c r="G47" s="21">
        <f t="shared" si="4"/>
        <v>4.7515019215756474E-2</v>
      </c>
      <c r="H47" s="161">
        <v>341458</v>
      </c>
      <c r="I47" s="21">
        <f t="shared" si="5"/>
        <v>-2.7692644483362523E-2</v>
      </c>
    </row>
    <row r="48" spans="1:9" ht="15.75" x14ac:dyDescent="0.25">
      <c r="A48" s="35"/>
      <c r="B48" s="32" t="s">
        <v>47</v>
      </c>
      <c r="C48" s="15" t="s">
        <v>113</v>
      </c>
      <c r="D48" s="136" t="s">
        <v>114</v>
      </c>
      <c r="E48" s="161">
        <v>996615</v>
      </c>
      <c r="F48" s="45">
        <v>1124709.857142857</v>
      </c>
      <c r="G48" s="21">
        <f t="shared" si="4"/>
        <v>0.12852993095915377</v>
      </c>
      <c r="H48" s="161">
        <v>1124709.857142857</v>
      </c>
      <c r="I48" s="21">
        <f t="shared" si="5"/>
        <v>0</v>
      </c>
    </row>
    <row r="49" spans="1:11" ht="15.75" x14ac:dyDescent="0.25">
      <c r="A49" s="35"/>
      <c r="B49" s="32" t="s">
        <v>48</v>
      </c>
      <c r="C49" s="15" t="s">
        <v>157</v>
      </c>
      <c r="D49" s="136" t="s">
        <v>114</v>
      </c>
      <c r="E49" s="161">
        <v>1341398.09375</v>
      </c>
      <c r="F49" s="161">
        <v>1501706.142857143</v>
      </c>
      <c r="G49" s="21">
        <f t="shared" si="4"/>
        <v>0.119508183181465</v>
      </c>
      <c r="H49" s="161">
        <v>1481972.142857143</v>
      </c>
      <c r="I49" s="21">
        <f t="shared" si="5"/>
        <v>1.3316039775183744E-2</v>
      </c>
    </row>
    <row r="50" spans="1:11" ht="15.75" x14ac:dyDescent="0.25">
      <c r="A50" s="35"/>
      <c r="B50" s="32" t="s">
        <v>49</v>
      </c>
      <c r="C50" s="15" t="s">
        <v>158</v>
      </c>
      <c r="D50" s="13" t="s">
        <v>199</v>
      </c>
      <c r="E50" s="161">
        <v>164207.0625</v>
      </c>
      <c r="F50" s="45">
        <v>167514.75</v>
      </c>
      <c r="G50" s="21">
        <f t="shared" si="4"/>
        <v>2.0143393649709799E-2</v>
      </c>
      <c r="H50" s="161">
        <v>166393.5</v>
      </c>
      <c r="I50" s="21">
        <f t="shared" si="5"/>
        <v>6.7385444743935314E-3</v>
      </c>
    </row>
    <row r="51" spans="1:11" ht="16.5" customHeight="1" thickBot="1" x14ac:dyDescent="0.3">
      <c r="A51" s="36"/>
      <c r="B51" s="32" t="s">
        <v>50</v>
      </c>
      <c r="C51" s="118" t="s">
        <v>159</v>
      </c>
      <c r="D51" s="137" t="s">
        <v>112</v>
      </c>
      <c r="E51" s="164">
        <v>1693433.625</v>
      </c>
      <c r="F51" s="164">
        <v>1714615.5</v>
      </c>
      <c r="G51" s="151">
        <f t="shared" si="4"/>
        <v>1.250824046912379E-2</v>
      </c>
      <c r="H51" s="164">
        <v>1714615.5</v>
      </c>
      <c r="I51" s="151">
        <f t="shared" si="5"/>
        <v>0</v>
      </c>
    </row>
    <row r="52" spans="1:11" ht="17.25" customHeight="1" thickBot="1" x14ac:dyDescent="0.3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5.75" x14ac:dyDescent="0.25">
      <c r="A53" s="31"/>
      <c r="B53" s="83" t="s">
        <v>38</v>
      </c>
      <c r="C53" s="19" t="s">
        <v>115</v>
      </c>
      <c r="D53" s="20" t="s">
        <v>114</v>
      </c>
      <c r="E53" s="158">
        <v>153676.04166666666</v>
      </c>
      <c r="F53" s="122">
        <v>152041.5</v>
      </c>
      <c r="G53" s="22">
        <f t="shared" ref="G53:G61" si="6">(F53-E53)/E53</f>
        <v>-1.0636281680211964E-2</v>
      </c>
      <c r="H53" s="122">
        <v>143161.20000000001</v>
      </c>
      <c r="I53" s="22">
        <f t="shared" ref="I53:I61" si="7">(F53-H53)/H53</f>
        <v>6.2030075187969838E-2</v>
      </c>
      <c r="K53" s="116"/>
    </row>
    <row r="54" spans="1:11" ht="15.75" x14ac:dyDescent="0.25">
      <c r="A54" s="35"/>
      <c r="B54" s="175" t="s">
        <v>39</v>
      </c>
      <c r="C54" s="140" t="s">
        <v>116</v>
      </c>
      <c r="D54" s="136" t="s">
        <v>114</v>
      </c>
      <c r="E54" s="161">
        <v>222971.04166666666</v>
      </c>
      <c r="F54" s="172">
        <v>197639</v>
      </c>
      <c r="G54" s="145">
        <f t="shared" si="6"/>
        <v>-0.11361135274479772</v>
      </c>
      <c r="H54" s="172">
        <v>188594.25</v>
      </c>
      <c r="I54" s="145">
        <f t="shared" si="7"/>
        <v>4.7958779231074118E-2</v>
      </c>
      <c r="K54" s="116"/>
    </row>
    <row r="55" spans="1:11" ht="15.75" x14ac:dyDescent="0.25">
      <c r="A55" s="35"/>
      <c r="B55" s="175" t="s">
        <v>40</v>
      </c>
      <c r="C55" s="140" t="s">
        <v>117</v>
      </c>
      <c r="D55" s="136" t="s">
        <v>114</v>
      </c>
      <c r="E55" s="161">
        <v>139017.70000000001</v>
      </c>
      <c r="F55" s="172">
        <v>148005</v>
      </c>
      <c r="G55" s="145">
        <f t="shared" si="6"/>
        <v>6.4648602300282534E-2</v>
      </c>
      <c r="H55" s="172">
        <v>151054.79999999999</v>
      </c>
      <c r="I55" s="145">
        <f t="shared" si="7"/>
        <v>-2.0190023752969046E-2</v>
      </c>
      <c r="K55" s="116"/>
    </row>
    <row r="56" spans="1:11" ht="15.75" x14ac:dyDescent="0.25">
      <c r="A56" s="35"/>
      <c r="B56" s="175" t="s">
        <v>41</v>
      </c>
      <c r="C56" s="140" t="s">
        <v>118</v>
      </c>
      <c r="D56" s="136" t="s">
        <v>114</v>
      </c>
      <c r="E56" s="161">
        <v>155391.17499999999</v>
      </c>
      <c r="F56" s="172">
        <v>178951.5</v>
      </c>
      <c r="G56" s="145">
        <f t="shared" si="6"/>
        <v>0.15161945329263399</v>
      </c>
      <c r="H56" s="172">
        <v>174915</v>
      </c>
      <c r="I56" s="145">
        <f t="shared" si="7"/>
        <v>2.3076923076923078E-2</v>
      </c>
      <c r="K56" s="116"/>
    </row>
    <row r="57" spans="1:11" ht="15.75" x14ac:dyDescent="0.25">
      <c r="A57" s="35"/>
      <c r="B57" s="175" t="s">
        <v>42</v>
      </c>
      <c r="C57" s="140" t="s">
        <v>198</v>
      </c>
      <c r="D57" s="136" t="s">
        <v>114</v>
      </c>
      <c r="E57" s="161">
        <v>105001.3125</v>
      </c>
      <c r="F57" s="177">
        <v>111527</v>
      </c>
      <c r="G57" s="145">
        <f t="shared" si="6"/>
        <v>6.214862790405596E-2</v>
      </c>
      <c r="H57" s="177">
        <v>108408.85714285714</v>
      </c>
      <c r="I57" s="145">
        <f t="shared" si="7"/>
        <v>2.8762805358550018E-2</v>
      </c>
      <c r="K57" s="116"/>
    </row>
    <row r="58" spans="1:11" ht="16.5" customHeight="1" thickBot="1" x14ac:dyDescent="0.3">
      <c r="A58" s="36"/>
      <c r="B58" s="176" t="s">
        <v>43</v>
      </c>
      <c r="C58" s="141" t="s">
        <v>119</v>
      </c>
      <c r="D58" s="137" t="s">
        <v>114</v>
      </c>
      <c r="E58" s="164">
        <v>166877.4375</v>
      </c>
      <c r="F58" s="164">
        <v>156302.25</v>
      </c>
      <c r="G58" s="150">
        <f t="shared" si="6"/>
        <v>-6.3370984468766184E-2</v>
      </c>
      <c r="H58" s="164">
        <v>152041.5</v>
      </c>
      <c r="I58" s="150">
        <f t="shared" si="7"/>
        <v>2.8023598820058997E-2</v>
      </c>
      <c r="K58" s="116"/>
    </row>
    <row r="59" spans="1:11" ht="15.75" x14ac:dyDescent="0.25">
      <c r="A59" s="35"/>
      <c r="B59" s="86" t="s">
        <v>54</v>
      </c>
      <c r="C59" s="139" t="s">
        <v>121</v>
      </c>
      <c r="D59" s="136" t="s">
        <v>120</v>
      </c>
      <c r="E59" s="158">
        <v>185749.69999999998</v>
      </c>
      <c r="F59" s="171">
        <v>269817.59999999998</v>
      </c>
      <c r="G59" s="145">
        <f t="shared" si="6"/>
        <v>0.45258700283230607</v>
      </c>
      <c r="H59" s="171">
        <v>269817.59999999998</v>
      </c>
      <c r="I59" s="145">
        <f t="shared" si="7"/>
        <v>0</v>
      </c>
      <c r="K59" s="116"/>
    </row>
    <row r="60" spans="1:11" ht="15.75" x14ac:dyDescent="0.25">
      <c r="A60" s="35"/>
      <c r="B60" s="175" t="s">
        <v>55</v>
      </c>
      <c r="C60" s="140" t="s">
        <v>122</v>
      </c>
      <c r="D60" s="138" t="s">
        <v>120</v>
      </c>
      <c r="E60" s="161">
        <v>218573.92857142858</v>
      </c>
      <c r="F60" s="172">
        <v>280561.66666666669</v>
      </c>
      <c r="G60" s="145">
        <f t="shared" si="6"/>
        <v>0.28360078670124145</v>
      </c>
      <c r="H60" s="172">
        <v>278568.33333333331</v>
      </c>
      <c r="I60" s="145">
        <f t="shared" si="7"/>
        <v>7.1556350626119465E-3</v>
      </c>
      <c r="K60" s="116"/>
    </row>
    <row r="61" spans="1:11" ht="16.5" customHeight="1" thickBot="1" x14ac:dyDescent="0.3">
      <c r="A61" s="36"/>
      <c r="B61" s="85" t="s">
        <v>56</v>
      </c>
      <c r="C61" s="16" t="s">
        <v>123</v>
      </c>
      <c r="D61" s="12" t="s">
        <v>120</v>
      </c>
      <c r="E61" s="164">
        <v>1266491.8333333333</v>
      </c>
      <c r="F61" s="65">
        <v>1853202</v>
      </c>
      <c r="G61" s="28">
        <f t="shared" si="6"/>
        <v>0.46325617838567462</v>
      </c>
      <c r="H61" s="173">
        <v>1853202</v>
      </c>
      <c r="I61" s="28">
        <f t="shared" si="7"/>
        <v>0</v>
      </c>
      <c r="K61" s="116"/>
    </row>
    <row r="62" spans="1:11" ht="17.25" customHeight="1" thickBot="1" x14ac:dyDescent="0.3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5.75" x14ac:dyDescent="0.25">
      <c r="A63" s="31"/>
      <c r="B63" s="32" t="s">
        <v>59</v>
      </c>
      <c r="C63" s="15" t="s">
        <v>128</v>
      </c>
      <c r="D63" s="20" t="s">
        <v>124</v>
      </c>
      <c r="E63" s="158">
        <v>494335.95833333337</v>
      </c>
      <c r="F63" s="51">
        <v>495592.5</v>
      </c>
      <c r="G63" s="21">
        <f t="shared" ref="G63:G68" si="8">(F63-E63)/E63</f>
        <v>2.5418779384431007E-3</v>
      </c>
      <c r="H63" s="166">
        <v>495592.5</v>
      </c>
      <c r="I63" s="21">
        <f t="shared" ref="I63:I68" si="9">(F63-H63)/H63</f>
        <v>0</v>
      </c>
      <c r="K63" s="116"/>
    </row>
    <row r="64" spans="1:11" ht="15.75" x14ac:dyDescent="0.25">
      <c r="A64" s="35"/>
      <c r="B64" s="32" t="s">
        <v>60</v>
      </c>
      <c r="C64" s="15" t="s">
        <v>129</v>
      </c>
      <c r="D64" s="13" t="s">
        <v>206</v>
      </c>
      <c r="E64" s="161">
        <v>3100635.25</v>
      </c>
      <c r="F64" s="44">
        <v>3497552.5</v>
      </c>
      <c r="G64" s="21">
        <f t="shared" si="8"/>
        <v>0.12801159052810226</v>
      </c>
      <c r="H64" s="160">
        <v>3481257</v>
      </c>
      <c r="I64" s="21">
        <f t="shared" si="9"/>
        <v>4.6809241604397495E-3</v>
      </c>
      <c r="K64" s="116"/>
    </row>
    <row r="65" spans="1:9" ht="15.75" x14ac:dyDescent="0.25">
      <c r="A65" s="35"/>
      <c r="B65" s="32" t="s">
        <v>61</v>
      </c>
      <c r="C65" s="15" t="s">
        <v>130</v>
      </c>
      <c r="D65" s="13" t="s">
        <v>207</v>
      </c>
      <c r="E65" s="161">
        <v>833760.22222222225</v>
      </c>
      <c r="F65" s="44">
        <v>886620.42857142852</v>
      </c>
      <c r="G65" s="21">
        <f t="shared" si="8"/>
        <v>6.3399770030186722E-2</v>
      </c>
      <c r="H65" s="160">
        <v>864259.5</v>
      </c>
      <c r="I65" s="21">
        <f t="shared" si="9"/>
        <v>2.5872933501371431E-2</v>
      </c>
    </row>
    <row r="66" spans="1:9" ht="15.75" x14ac:dyDescent="0.25">
      <c r="A66" s="35"/>
      <c r="B66" s="32" t="s">
        <v>62</v>
      </c>
      <c r="C66" s="15" t="s">
        <v>131</v>
      </c>
      <c r="D66" s="13" t="s">
        <v>125</v>
      </c>
      <c r="E66" s="161">
        <v>601229.83333333337</v>
      </c>
      <c r="F66" s="44">
        <v>587893.80000000005</v>
      </c>
      <c r="G66" s="21">
        <f t="shared" si="8"/>
        <v>-2.2181256807227615E-2</v>
      </c>
      <c r="H66" s="160">
        <v>587893.80000000005</v>
      </c>
      <c r="I66" s="21">
        <f t="shared" si="9"/>
        <v>0</v>
      </c>
    </row>
    <row r="67" spans="1:9" ht="15.75" x14ac:dyDescent="0.25">
      <c r="A67" s="35"/>
      <c r="B67" s="32" t="s">
        <v>63</v>
      </c>
      <c r="C67" s="15" t="s">
        <v>132</v>
      </c>
      <c r="D67" s="13" t="s">
        <v>126</v>
      </c>
      <c r="E67" s="161">
        <v>298652.65625</v>
      </c>
      <c r="F67" s="44">
        <v>312540.42857142858</v>
      </c>
      <c r="G67" s="21">
        <f t="shared" si="8"/>
        <v>4.650141905921381E-2</v>
      </c>
      <c r="H67" s="160">
        <v>306645.85714285716</v>
      </c>
      <c r="I67" s="21">
        <f t="shared" si="9"/>
        <v>1.9222732971165873E-2</v>
      </c>
    </row>
    <row r="68" spans="1:9" ht="16.5" customHeight="1" thickBot="1" x14ac:dyDescent="0.3">
      <c r="A68" s="36"/>
      <c r="B68" s="32" t="s">
        <v>64</v>
      </c>
      <c r="C68" s="15" t="s">
        <v>133</v>
      </c>
      <c r="D68" s="137" t="s">
        <v>127</v>
      </c>
      <c r="E68" s="164">
        <v>219632.5</v>
      </c>
      <c r="F68" s="169">
        <v>229888.28571428571</v>
      </c>
      <c r="G68" s="151">
        <f t="shared" si="8"/>
        <v>4.6695210018033353E-2</v>
      </c>
      <c r="H68" s="169">
        <v>229888.28571428571</v>
      </c>
      <c r="I68" s="151">
        <f t="shared" si="9"/>
        <v>0</v>
      </c>
    </row>
    <row r="69" spans="1:9" ht="17.25" customHeight="1" thickBot="1" x14ac:dyDescent="0.3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5.75" x14ac:dyDescent="0.25">
      <c r="A70" s="31"/>
      <c r="B70" s="32" t="s">
        <v>68</v>
      </c>
      <c r="C70" s="18" t="s">
        <v>138</v>
      </c>
      <c r="D70" s="20" t="s">
        <v>134</v>
      </c>
      <c r="E70" s="158">
        <v>313035</v>
      </c>
      <c r="F70" s="41">
        <v>325312</v>
      </c>
      <c r="G70" s="21">
        <f>(F70-E70)/E70</f>
        <v>3.921925663264491E-2</v>
      </c>
      <c r="H70" s="158">
        <v>326171.625</v>
      </c>
      <c r="I70" s="21">
        <f>(F70-H70)/H70</f>
        <v>-2.6354990260112295E-3</v>
      </c>
    </row>
    <row r="71" spans="1:9" ht="15.75" x14ac:dyDescent="0.25">
      <c r="A71" s="35"/>
      <c r="B71" s="32" t="s">
        <v>67</v>
      </c>
      <c r="C71" s="140" t="s">
        <v>139</v>
      </c>
      <c r="D71" s="138" t="s">
        <v>135</v>
      </c>
      <c r="E71" s="161">
        <v>205525.42857142858</v>
      </c>
      <c r="F71" s="161">
        <v>212230.20000000004</v>
      </c>
      <c r="G71" s="21">
        <f>(F71-E71)/E71</f>
        <v>3.2622588237256861E-2</v>
      </c>
      <c r="H71" s="161">
        <v>211542.5</v>
      </c>
      <c r="I71" s="21">
        <f>(F71-H71)/H71</f>
        <v>3.2508833922263412E-3</v>
      </c>
    </row>
    <row r="72" spans="1:9" ht="15.75" x14ac:dyDescent="0.25">
      <c r="A72" s="35"/>
      <c r="B72" s="32" t="s">
        <v>69</v>
      </c>
      <c r="C72" s="140" t="s">
        <v>140</v>
      </c>
      <c r="D72" s="138" t="s">
        <v>136</v>
      </c>
      <c r="E72" s="161">
        <v>98061.47321428571</v>
      </c>
      <c r="F72" s="161">
        <v>117656.5</v>
      </c>
      <c r="G72" s="21">
        <f>(F72-E72)/E72</f>
        <v>0.19982390783478116</v>
      </c>
      <c r="H72" s="161">
        <v>117656.5</v>
      </c>
      <c r="I72" s="21">
        <f>(F72-H72)/H72</f>
        <v>0</v>
      </c>
    </row>
    <row r="73" spans="1:9" ht="15.75" x14ac:dyDescent="0.25">
      <c r="A73" s="35"/>
      <c r="B73" s="32" t="s">
        <v>70</v>
      </c>
      <c r="C73" s="15" t="s">
        <v>141</v>
      </c>
      <c r="D73" s="13" t="s">
        <v>137</v>
      </c>
      <c r="E73" s="161">
        <v>151858.83333333334</v>
      </c>
      <c r="F73" s="45">
        <v>149350.5</v>
      </c>
      <c r="G73" s="21">
        <f>(F73-E73)/E73</f>
        <v>-1.6517533279262711E-2</v>
      </c>
      <c r="H73" s="161">
        <v>149350.5</v>
      </c>
      <c r="I73" s="21">
        <f>(F73-H73)/H73</f>
        <v>0</v>
      </c>
    </row>
    <row r="74" spans="1:9" ht="16.5" customHeight="1" thickBot="1" x14ac:dyDescent="0.3">
      <c r="A74" s="36"/>
      <c r="B74" s="32" t="s">
        <v>71</v>
      </c>
      <c r="C74" s="15" t="s">
        <v>200</v>
      </c>
      <c r="D74" s="12" t="s">
        <v>134</v>
      </c>
      <c r="E74" s="164">
        <v>134293.02499999999</v>
      </c>
      <c r="F74" s="47">
        <v>134849</v>
      </c>
      <c r="G74" s="21">
        <f>(F74-E74)/E74</f>
        <v>4.140013973175493E-3</v>
      </c>
      <c r="H74" s="164">
        <v>134849</v>
      </c>
      <c r="I74" s="21">
        <f>(F74-H74)/H74</f>
        <v>0</v>
      </c>
    </row>
    <row r="75" spans="1:9" ht="17.25" customHeight="1" thickBot="1" x14ac:dyDescent="0.3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5.75" x14ac:dyDescent="0.25">
      <c r="A76" s="31"/>
      <c r="B76" s="32" t="s">
        <v>74</v>
      </c>
      <c r="C76" s="15" t="s">
        <v>144</v>
      </c>
      <c r="D76" s="20" t="s">
        <v>142</v>
      </c>
      <c r="E76" s="158">
        <v>70474.28571428571</v>
      </c>
      <c r="F76" s="41">
        <v>74322.857142857145</v>
      </c>
      <c r="G76" s="22">
        <f t="shared" ref="G76:G82" si="10">(F76-E76)/E76</f>
        <v>5.4609584042812062E-2</v>
      </c>
      <c r="H76" s="158">
        <v>70414.5</v>
      </c>
      <c r="I76" s="22">
        <f t="shared" ref="I76:I82" si="11">(F76-H76)/H76</f>
        <v>5.5505004549590564E-2</v>
      </c>
    </row>
    <row r="77" spans="1:9" ht="15.75" x14ac:dyDescent="0.25">
      <c r="A77" s="35"/>
      <c r="B77" s="32" t="s">
        <v>76</v>
      </c>
      <c r="C77" s="15" t="s">
        <v>143</v>
      </c>
      <c r="D77" s="11" t="s">
        <v>161</v>
      </c>
      <c r="E77" s="161">
        <v>91233.15625</v>
      </c>
      <c r="F77" s="30">
        <v>86672.625</v>
      </c>
      <c r="G77" s="21">
        <f t="shared" si="10"/>
        <v>-4.9987651830252229E-2</v>
      </c>
      <c r="H77" s="152">
        <v>94801.6875</v>
      </c>
      <c r="I77" s="21">
        <f t="shared" si="11"/>
        <v>-8.5748078060319338E-2</v>
      </c>
    </row>
    <row r="78" spans="1:9" ht="15.75" x14ac:dyDescent="0.25">
      <c r="A78" s="35"/>
      <c r="B78" s="32" t="s">
        <v>75</v>
      </c>
      <c r="C78" s="15" t="s">
        <v>148</v>
      </c>
      <c r="D78" s="13" t="s">
        <v>145</v>
      </c>
      <c r="E78" s="161">
        <v>57023.571428571428</v>
      </c>
      <c r="F78" s="45">
        <v>54973.285714285717</v>
      </c>
      <c r="G78" s="21">
        <f t="shared" si="10"/>
        <v>-3.5955056179775208E-2</v>
      </c>
      <c r="H78" s="161">
        <v>53563.714285714283</v>
      </c>
      <c r="I78" s="21">
        <f t="shared" si="11"/>
        <v>2.6315789473684327E-2</v>
      </c>
    </row>
    <row r="79" spans="1:9" ht="15.75" customHeight="1" x14ac:dyDescent="0.25">
      <c r="A79" s="35"/>
      <c r="B79" s="32" t="s">
        <v>77</v>
      </c>
      <c r="C79" s="15" t="s">
        <v>146</v>
      </c>
      <c r="D79" s="13" t="s">
        <v>162</v>
      </c>
      <c r="E79" s="161">
        <v>91376.875</v>
      </c>
      <c r="F79" s="45">
        <v>97388.571428571435</v>
      </c>
      <c r="G79" s="21">
        <f t="shared" si="10"/>
        <v>6.5790129379795864E-2</v>
      </c>
      <c r="H79" s="161">
        <v>101361</v>
      </c>
      <c r="I79" s="21">
        <f t="shared" si="11"/>
        <v>-3.9190897597977184E-2</v>
      </c>
    </row>
    <row r="80" spans="1:9" ht="15.75" x14ac:dyDescent="0.25">
      <c r="A80" s="35"/>
      <c r="B80" s="32" t="s">
        <v>78</v>
      </c>
      <c r="C80" s="15" t="s">
        <v>149</v>
      </c>
      <c r="D80" s="24" t="s">
        <v>147</v>
      </c>
      <c r="E80" s="170">
        <v>144879.57500000001</v>
      </c>
      <c r="F80" s="56">
        <v>146310.66666666666</v>
      </c>
      <c r="G80" s="21">
        <f t="shared" si="10"/>
        <v>9.8778013855068611E-3</v>
      </c>
      <c r="H80" s="170">
        <v>146659.5</v>
      </c>
      <c r="I80" s="21">
        <f t="shared" si="11"/>
        <v>-2.3785253143051971E-3</v>
      </c>
    </row>
    <row r="81" spans="1:9" ht="15.75" x14ac:dyDescent="0.25">
      <c r="A81" s="35"/>
      <c r="B81" s="32" t="s">
        <v>79</v>
      </c>
      <c r="C81" s="15" t="s">
        <v>155</v>
      </c>
      <c r="D81" s="24" t="s">
        <v>156</v>
      </c>
      <c r="E81" s="170">
        <v>577967</v>
      </c>
      <c r="F81" s="56">
        <v>520035.75</v>
      </c>
      <c r="G81" s="21">
        <f t="shared" si="10"/>
        <v>-0.10023279875840663</v>
      </c>
      <c r="H81" s="170">
        <v>520035.75</v>
      </c>
      <c r="I81" s="21">
        <f t="shared" si="11"/>
        <v>0</v>
      </c>
    </row>
    <row r="82" spans="1:9" ht="16.5" customHeight="1" thickBot="1" x14ac:dyDescent="0.3">
      <c r="A82" s="33"/>
      <c r="B82" s="154" t="s">
        <v>80</v>
      </c>
      <c r="C82" s="141" t="s">
        <v>151</v>
      </c>
      <c r="D82" s="137" t="s">
        <v>150</v>
      </c>
      <c r="E82" s="164">
        <v>300252.41666666669</v>
      </c>
      <c r="F82" s="164">
        <v>301055.625</v>
      </c>
      <c r="G82" s="147">
        <f t="shared" si="10"/>
        <v>2.6751103030255284E-3</v>
      </c>
      <c r="H82" s="164">
        <v>301055.625</v>
      </c>
      <c r="I82" s="147">
        <f t="shared" si="11"/>
        <v>0</v>
      </c>
    </row>
    <row r="83" spans="1:9" x14ac:dyDescent="0.25">
      <c r="E83"/>
      <c r="F83"/>
      <c r="H83"/>
    </row>
    <row r="84" spans="1:9" x14ac:dyDescent="0.25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opLeftCell="A58" zoomScaleNormal="100" workbookViewId="0">
      <selection activeCell="F90" sqref="F90"/>
    </sheetView>
  </sheetViews>
  <sheetFormatPr defaultRowHeight="15" x14ac:dyDescent="0.2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 x14ac:dyDescent="0.25">
      <c r="F1" s="116"/>
      <c r="G1" s="116"/>
      <c r="H1" s="116"/>
      <c r="I1" s="116"/>
    </row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F10" s="116"/>
      <c r="G10" s="116"/>
      <c r="H10" s="116"/>
    </row>
    <row r="11" spans="1:9" ht="17.25" thickBot="1" x14ac:dyDescent="0.3">
      <c r="A11" s="2"/>
      <c r="B11" s="2"/>
      <c r="C11" s="2"/>
      <c r="D11" s="226" t="s">
        <v>208</v>
      </c>
      <c r="E11" s="226"/>
      <c r="F11" s="186" t="s">
        <v>218</v>
      </c>
      <c r="H11" s="116"/>
    </row>
    <row r="12" spans="1:9" s="116" customFormat="1" ht="24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228</v>
      </c>
      <c r="G12" s="205" t="s">
        <v>197</v>
      </c>
      <c r="H12" s="222" t="s">
        <v>223</v>
      </c>
      <c r="I12" s="205" t="s">
        <v>187</v>
      </c>
    </row>
    <row r="13" spans="1:9" s="116" customFormat="1" ht="33.75" customHeight="1" thickBot="1" x14ac:dyDescent="0.3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 x14ac:dyDescent="0.3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 x14ac:dyDescent="0.25">
      <c r="A15" s="119"/>
      <c r="B15" s="156" t="s">
        <v>5</v>
      </c>
      <c r="C15" s="139" t="s">
        <v>85</v>
      </c>
      <c r="D15" s="136" t="s">
        <v>161</v>
      </c>
      <c r="E15" s="157">
        <v>137096.50138888889</v>
      </c>
      <c r="F15" s="157">
        <v>152950.72222222222</v>
      </c>
      <c r="G15" s="145">
        <f t="shared" ref="G15:G30" si="0">(F15-E15)/E15</f>
        <v>0.11564278207480388</v>
      </c>
      <c r="H15" s="157">
        <v>187742.38888888888</v>
      </c>
      <c r="I15" s="145">
        <f t="shared" ref="I15:I30" si="1">(F15-H15)/H15</f>
        <v>-0.18531599002533905</v>
      </c>
    </row>
    <row r="16" spans="1:9" ht="15.75" x14ac:dyDescent="0.25">
      <c r="A16" s="120"/>
      <c r="B16" s="153" t="s">
        <v>9</v>
      </c>
      <c r="C16" s="140" t="s">
        <v>88</v>
      </c>
      <c r="D16" s="136" t="s">
        <v>161</v>
      </c>
      <c r="E16" s="160">
        <v>147895.20000000001</v>
      </c>
      <c r="F16" s="160">
        <v>120874.875</v>
      </c>
      <c r="G16" s="145">
        <f t="shared" si="0"/>
        <v>-0.18269913425182163</v>
      </c>
      <c r="H16" s="160">
        <v>134721.55555555556</v>
      </c>
      <c r="I16" s="145">
        <f t="shared" si="1"/>
        <v>-0.10277999313811041</v>
      </c>
    </row>
    <row r="17" spans="1:9" ht="15.75" x14ac:dyDescent="0.25">
      <c r="A17" s="120"/>
      <c r="B17" s="153" t="s">
        <v>4</v>
      </c>
      <c r="C17" s="140" t="s">
        <v>84</v>
      </c>
      <c r="D17" s="136" t="s">
        <v>161</v>
      </c>
      <c r="E17" s="160">
        <v>98291.137499999997</v>
      </c>
      <c r="F17" s="160">
        <v>207360.44444444444</v>
      </c>
      <c r="G17" s="145">
        <f t="shared" si="0"/>
        <v>1.1096555571395685</v>
      </c>
      <c r="H17" s="160">
        <v>218888.22222222222</v>
      </c>
      <c r="I17" s="145">
        <f t="shared" si="1"/>
        <v>-5.2665135020715813E-2</v>
      </c>
    </row>
    <row r="18" spans="1:9" ht="15.75" x14ac:dyDescent="0.25">
      <c r="A18" s="120"/>
      <c r="B18" s="153" t="s">
        <v>13</v>
      </c>
      <c r="C18" s="140" t="s">
        <v>93</v>
      </c>
      <c r="D18" s="136" t="s">
        <v>81</v>
      </c>
      <c r="E18" s="160">
        <v>53692.338888888888</v>
      </c>
      <c r="F18" s="160">
        <v>53784.055555555555</v>
      </c>
      <c r="G18" s="145">
        <f t="shared" si="0"/>
        <v>1.7081890743568826E-3</v>
      </c>
      <c r="H18" s="160">
        <v>56006.277777777781</v>
      </c>
      <c r="I18" s="145">
        <f t="shared" si="1"/>
        <v>-3.967809164250443E-2</v>
      </c>
    </row>
    <row r="19" spans="1:9" ht="15.75" x14ac:dyDescent="0.25">
      <c r="A19" s="120"/>
      <c r="B19" s="153" t="s">
        <v>16</v>
      </c>
      <c r="C19" s="140" t="s">
        <v>96</v>
      </c>
      <c r="D19" s="136" t="s">
        <v>81</v>
      </c>
      <c r="E19" s="160">
        <v>48435.411111111112</v>
      </c>
      <c r="F19" s="160">
        <v>46561.833333333328</v>
      </c>
      <c r="G19" s="145">
        <f t="shared" si="0"/>
        <v>-3.8681983590059463E-2</v>
      </c>
      <c r="H19" s="160">
        <v>47534.055555555555</v>
      </c>
      <c r="I19" s="145">
        <f t="shared" si="1"/>
        <v>-2.0453172170128403E-2</v>
      </c>
    </row>
    <row r="20" spans="1:9" ht="16.5" customHeight="1" x14ac:dyDescent="0.25">
      <c r="A20" s="120"/>
      <c r="B20" s="153" t="s">
        <v>7</v>
      </c>
      <c r="C20" s="140" t="s">
        <v>87</v>
      </c>
      <c r="D20" s="136" t="s">
        <v>161</v>
      </c>
      <c r="E20" s="160">
        <v>42132.7</v>
      </c>
      <c r="F20" s="160">
        <v>54367.388888888891</v>
      </c>
      <c r="G20" s="145">
        <f t="shared" si="0"/>
        <v>0.29038463922057911</v>
      </c>
      <c r="H20" s="160">
        <v>55311.833333333328</v>
      </c>
      <c r="I20" s="145">
        <f t="shared" si="1"/>
        <v>-1.7074907619727631E-2</v>
      </c>
    </row>
    <row r="21" spans="1:9" ht="15.75" x14ac:dyDescent="0.25">
      <c r="A21" s="120"/>
      <c r="B21" s="153" t="s">
        <v>12</v>
      </c>
      <c r="C21" s="140" t="s">
        <v>92</v>
      </c>
      <c r="D21" s="136" t="s">
        <v>81</v>
      </c>
      <c r="E21" s="160">
        <v>47554.85555555555</v>
      </c>
      <c r="F21" s="160">
        <v>46492.388888888891</v>
      </c>
      <c r="G21" s="145">
        <f t="shared" si="0"/>
        <v>-2.2341917649722275E-2</v>
      </c>
      <c r="H21" s="160">
        <v>46839.611111111109</v>
      </c>
      <c r="I21" s="145">
        <f t="shared" si="1"/>
        <v>-7.4130039508345166E-3</v>
      </c>
    </row>
    <row r="22" spans="1:9" ht="15.75" x14ac:dyDescent="0.25">
      <c r="A22" s="120"/>
      <c r="B22" s="153" t="s">
        <v>8</v>
      </c>
      <c r="C22" s="140" t="s">
        <v>89</v>
      </c>
      <c r="D22" s="138" t="s">
        <v>161</v>
      </c>
      <c r="E22" s="160">
        <v>361843</v>
      </c>
      <c r="F22" s="160">
        <v>524999.875</v>
      </c>
      <c r="G22" s="145">
        <f t="shared" si="0"/>
        <v>0.45090515776179174</v>
      </c>
      <c r="H22" s="160">
        <v>525089.14285714284</v>
      </c>
      <c r="I22" s="145">
        <f t="shared" si="1"/>
        <v>-1.7000514742527626E-4</v>
      </c>
    </row>
    <row r="23" spans="1:9" ht="15.75" x14ac:dyDescent="0.25">
      <c r="A23" s="120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39999.333333333328</v>
      </c>
      <c r="G23" s="145">
        <f t="shared" si="0"/>
        <v>0.29084864493594315</v>
      </c>
      <c r="H23" s="160">
        <v>39561.833333333328</v>
      </c>
      <c r="I23" s="145">
        <f t="shared" si="1"/>
        <v>1.1058638165572038E-2</v>
      </c>
    </row>
    <row r="24" spans="1:9" ht="15.75" x14ac:dyDescent="0.25">
      <c r="A24" s="120"/>
      <c r="B24" s="153" t="s">
        <v>18</v>
      </c>
      <c r="C24" s="140" t="s">
        <v>98</v>
      </c>
      <c r="D24" s="138" t="s">
        <v>83</v>
      </c>
      <c r="E24" s="160">
        <v>116514.65</v>
      </c>
      <c r="F24" s="160">
        <v>126245.27</v>
      </c>
      <c r="G24" s="145">
        <f t="shared" si="0"/>
        <v>8.3514133201275639E-2</v>
      </c>
      <c r="H24" s="160">
        <v>124377.02</v>
      </c>
      <c r="I24" s="145">
        <f t="shared" si="1"/>
        <v>1.5020861570730669E-2</v>
      </c>
    </row>
    <row r="25" spans="1:9" ht="15.75" x14ac:dyDescent="0.25">
      <c r="A25" s="120"/>
      <c r="B25" s="153" t="s">
        <v>19</v>
      </c>
      <c r="C25" s="140" t="s">
        <v>99</v>
      </c>
      <c r="D25" s="138" t="s">
        <v>161</v>
      </c>
      <c r="E25" s="160">
        <v>67354.013888888891</v>
      </c>
      <c r="F25" s="160">
        <v>76874.875</v>
      </c>
      <c r="G25" s="145">
        <f t="shared" si="0"/>
        <v>0.14135551189001561</v>
      </c>
      <c r="H25" s="160">
        <v>74999.875</v>
      </c>
      <c r="I25" s="145">
        <f t="shared" si="1"/>
        <v>2.5000041666736111E-2</v>
      </c>
    </row>
    <row r="26" spans="1:9" ht="15.75" x14ac:dyDescent="0.25">
      <c r="A26" s="120"/>
      <c r="B26" s="153" t="s">
        <v>10</v>
      </c>
      <c r="C26" s="140" t="s">
        <v>90</v>
      </c>
      <c r="D26" s="138" t="s">
        <v>161</v>
      </c>
      <c r="E26" s="160">
        <v>83978.55</v>
      </c>
      <c r="F26" s="160">
        <v>128749.875</v>
      </c>
      <c r="G26" s="145">
        <f t="shared" si="0"/>
        <v>0.53312810235470842</v>
      </c>
      <c r="H26" s="160">
        <v>124235.44444444444</v>
      </c>
      <c r="I26" s="145">
        <f t="shared" si="1"/>
        <v>3.6337701979842985E-2</v>
      </c>
    </row>
    <row r="27" spans="1:9" ht="15.75" x14ac:dyDescent="0.25">
      <c r="A27" s="120"/>
      <c r="B27" s="153" t="s">
        <v>15</v>
      </c>
      <c r="C27" s="140" t="s">
        <v>95</v>
      </c>
      <c r="D27" s="138" t="s">
        <v>82</v>
      </c>
      <c r="E27" s="160">
        <v>96916.05</v>
      </c>
      <c r="F27" s="160">
        <v>133784.05555555556</v>
      </c>
      <c r="G27" s="145">
        <f t="shared" si="0"/>
        <v>0.38041176415625233</v>
      </c>
      <c r="H27" s="160">
        <v>128506.27777777778</v>
      </c>
      <c r="I27" s="145">
        <f t="shared" si="1"/>
        <v>4.1070194149615713E-2</v>
      </c>
    </row>
    <row r="28" spans="1:9" ht="16.5" thickBot="1" x14ac:dyDescent="0.3">
      <c r="A28" s="36"/>
      <c r="B28" s="153" t="s">
        <v>14</v>
      </c>
      <c r="C28" s="140" t="s">
        <v>94</v>
      </c>
      <c r="D28" s="138" t="s">
        <v>81</v>
      </c>
      <c r="E28" s="160">
        <v>42046.522222222222</v>
      </c>
      <c r="F28" s="160">
        <v>47811.833333333328</v>
      </c>
      <c r="G28" s="145">
        <f t="shared" si="0"/>
        <v>0.13711743103604543</v>
      </c>
      <c r="H28" s="160">
        <v>44131.277777777781</v>
      </c>
      <c r="I28" s="145">
        <f t="shared" si="1"/>
        <v>8.3400158365885435E-2</v>
      </c>
    </row>
    <row r="29" spans="1:9" ht="15.75" x14ac:dyDescent="0.25">
      <c r="A29" s="120"/>
      <c r="B29" s="153" t="s">
        <v>6</v>
      </c>
      <c r="C29" s="140" t="s">
        <v>86</v>
      </c>
      <c r="D29" s="138" t="s">
        <v>161</v>
      </c>
      <c r="E29" s="160">
        <v>148561.9</v>
      </c>
      <c r="F29" s="160">
        <v>186284.05555555556</v>
      </c>
      <c r="G29" s="145">
        <f t="shared" si="0"/>
        <v>0.25391540869870116</v>
      </c>
      <c r="H29" s="160">
        <v>171700.72222222222</v>
      </c>
      <c r="I29" s="145">
        <f t="shared" si="1"/>
        <v>8.4934606823953748E-2</v>
      </c>
    </row>
    <row r="30" spans="1:9" ht="16.5" thickBot="1" x14ac:dyDescent="0.3">
      <c r="A30" s="36"/>
      <c r="B30" s="154" t="s">
        <v>17</v>
      </c>
      <c r="C30" s="141" t="s">
        <v>97</v>
      </c>
      <c r="D30" s="137" t="s">
        <v>161</v>
      </c>
      <c r="E30" s="163">
        <v>68444.3</v>
      </c>
      <c r="F30" s="163">
        <v>99478.5</v>
      </c>
      <c r="G30" s="147">
        <f t="shared" si="0"/>
        <v>0.45342271014532981</v>
      </c>
      <c r="H30" s="163">
        <v>90916</v>
      </c>
      <c r="I30" s="147">
        <f t="shared" si="1"/>
        <v>9.4180342293985655E-2</v>
      </c>
    </row>
    <row r="31" spans="1:9" ht="15.75" customHeight="1" thickBot="1" x14ac:dyDescent="0.3">
      <c r="A31" s="215" t="s">
        <v>188</v>
      </c>
      <c r="B31" s="216"/>
      <c r="C31" s="216"/>
      <c r="D31" s="217"/>
      <c r="E31" s="90">
        <f>SUM(E15:E30)</f>
        <v>1591743.9805555558</v>
      </c>
      <c r="F31" s="91">
        <f>SUM(F15:F30)</f>
        <v>2046619.381111111</v>
      </c>
      <c r="G31" s="92">
        <f t="shared" ref="G31" si="2">(F31-E31)/E31</f>
        <v>0.28577171084811837</v>
      </c>
      <c r="H31" s="91">
        <f>SUM(H15:H30)</f>
        <v>2070561.5378571427</v>
      </c>
      <c r="I31" s="95">
        <f t="shared" ref="I31" si="3">(F31-H31)/H31</f>
        <v>-1.1563122519319005E-2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5.75" x14ac:dyDescent="0.25">
      <c r="A33" s="31"/>
      <c r="B33" s="155" t="s">
        <v>26</v>
      </c>
      <c r="C33" s="142" t="s">
        <v>100</v>
      </c>
      <c r="D33" s="144" t="s">
        <v>161</v>
      </c>
      <c r="E33" s="166">
        <v>172117.38055555557</v>
      </c>
      <c r="F33" s="166">
        <v>234929.88888888888</v>
      </c>
      <c r="G33" s="145">
        <f>(F33-E33)/E33</f>
        <v>0.36493995046048738</v>
      </c>
      <c r="H33" s="166">
        <v>245034.05555555556</v>
      </c>
      <c r="I33" s="145">
        <f>(F33-H33)/H33</f>
        <v>-4.1235764733836396E-2</v>
      </c>
    </row>
    <row r="34" spans="1:9" ht="15.75" x14ac:dyDescent="0.25">
      <c r="A34" s="35"/>
      <c r="B34" s="153" t="s">
        <v>27</v>
      </c>
      <c r="C34" s="140" t="s">
        <v>101</v>
      </c>
      <c r="D34" s="136" t="s">
        <v>161</v>
      </c>
      <c r="E34" s="160">
        <v>169284.04722222223</v>
      </c>
      <c r="F34" s="160">
        <v>239721.55555555556</v>
      </c>
      <c r="G34" s="145">
        <f>(F34-E34)/E34</f>
        <v>0.41609064462446799</v>
      </c>
      <c r="H34" s="160">
        <v>244478.5</v>
      </c>
      <c r="I34" s="145">
        <f>(F34-H34)/H34</f>
        <v>-1.9457516486907592E-2</v>
      </c>
    </row>
    <row r="35" spans="1:9" ht="15.75" x14ac:dyDescent="0.25">
      <c r="A35" s="35"/>
      <c r="B35" s="155" t="s">
        <v>28</v>
      </c>
      <c r="C35" s="140" t="s">
        <v>102</v>
      </c>
      <c r="D35" s="136" t="s">
        <v>161</v>
      </c>
      <c r="E35" s="160">
        <v>83426.425000000003</v>
      </c>
      <c r="F35" s="160">
        <v>80668.92857142858</v>
      </c>
      <c r="G35" s="145">
        <f>(F35-E35)/E35</f>
        <v>-3.3053033599023611E-2</v>
      </c>
      <c r="H35" s="160">
        <v>82231.42857142858</v>
      </c>
      <c r="I35" s="145">
        <f>(F35-H35)/H35</f>
        <v>-1.9001250825197175E-2</v>
      </c>
    </row>
    <row r="36" spans="1:9" ht="15.75" x14ac:dyDescent="0.25">
      <c r="A36" s="35"/>
      <c r="B36" s="153" t="s">
        <v>29</v>
      </c>
      <c r="C36" s="140" t="s">
        <v>103</v>
      </c>
      <c r="D36" s="136" t="s">
        <v>161</v>
      </c>
      <c r="E36" s="160">
        <v>109249.15</v>
      </c>
      <c r="F36" s="160">
        <v>150445.71428571429</v>
      </c>
      <c r="G36" s="145">
        <f>(F36-E36)/E36</f>
        <v>0.37708819048673881</v>
      </c>
      <c r="H36" s="160">
        <v>146472.5</v>
      </c>
      <c r="I36" s="145">
        <f>(F36-H36)/H36</f>
        <v>2.7126008538901774E-2</v>
      </c>
    </row>
    <row r="37" spans="1:9" ht="16.5" thickBot="1" x14ac:dyDescent="0.3">
      <c r="A37" s="36"/>
      <c r="B37" s="155" t="s">
        <v>30</v>
      </c>
      <c r="C37" s="140" t="s">
        <v>104</v>
      </c>
      <c r="D37" s="148" t="s">
        <v>161</v>
      </c>
      <c r="E37" s="163">
        <v>60875.861111111109</v>
      </c>
      <c r="F37" s="163">
        <v>138506.27777777778</v>
      </c>
      <c r="G37" s="147">
        <f>(F37-E37)/E37</f>
        <v>1.2752249454833176</v>
      </c>
      <c r="H37" s="163">
        <v>123784.05555555556</v>
      </c>
      <c r="I37" s="147">
        <f>(F37-H37)/H37</f>
        <v>0.11893472189247131</v>
      </c>
    </row>
    <row r="38" spans="1:9" ht="15.75" customHeight="1" thickBot="1" x14ac:dyDescent="0.3">
      <c r="A38" s="215" t="s">
        <v>189</v>
      </c>
      <c r="B38" s="216"/>
      <c r="C38" s="216"/>
      <c r="D38" s="217"/>
      <c r="E38" s="75">
        <f>SUM(E33:E37)</f>
        <v>594952.86388888885</v>
      </c>
      <c r="F38" s="93">
        <f>SUM(F33:F37)</f>
        <v>844272.36507936509</v>
      </c>
      <c r="G38" s="94">
        <f t="shared" ref="G38" si="4">(F38-E38)/E38</f>
        <v>0.41905756963805152</v>
      </c>
      <c r="H38" s="93">
        <f>SUM(H33:H37)</f>
        <v>842000.53968253965</v>
      </c>
      <c r="I38" s="95">
        <f t="shared" ref="I38" si="5">(F38-H38)/H38</f>
        <v>2.6981281955971094E-3</v>
      </c>
    </row>
    <row r="39" spans="1:9" ht="17.25" customHeight="1" thickBot="1" x14ac:dyDescent="0.3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5.75" x14ac:dyDescent="0.25">
      <c r="A40" s="31"/>
      <c r="B40" s="156" t="s">
        <v>32</v>
      </c>
      <c r="C40" s="140" t="s">
        <v>106</v>
      </c>
      <c r="D40" s="144" t="s">
        <v>161</v>
      </c>
      <c r="E40" s="160">
        <v>1105097.8722222222</v>
      </c>
      <c r="F40" s="160">
        <v>1344343.625</v>
      </c>
      <c r="G40" s="145">
        <f t="shared" ref="G40:G45" si="6">(F40-E40)/E40</f>
        <v>0.21649281823037331</v>
      </c>
      <c r="H40" s="160">
        <v>1394833.2083333335</v>
      </c>
      <c r="I40" s="145">
        <f t="shared" ref="I40:I45" si="7">(F40-H40)/H40</f>
        <v>-3.6197577625544763E-2</v>
      </c>
    </row>
    <row r="41" spans="1:9" ht="15.75" x14ac:dyDescent="0.25">
      <c r="A41" s="35"/>
      <c r="B41" s="153" t="s">
        <v>34</v>
      </c>
      <c r="C41" s="140" t="s">
        <v>154</v>
      </c>
      <c r="D41" s="136" t="s">
        <v>161</v>
      </c>
      <c r="E41" s="160">
        <v>364630.5</v>
      </c>
      <c r="F41" s="160">
        <v>355212</v>
      </c>
      <c r="G41" s="145">
        <f t="shared" si="6"/>
        <v>-2.5830258302583026E-2</v>
      </c>
      <c r="H41" s="160">
        <v>357454.5</v>
      </c>
      <c r="I41" s="145">
        <f t="shared" si="7"/>
        <v>-6.2735257214554582E-3</v>
      </c>
    </row>
    <row r="42" spans="1:9" ht="15.75" x14ac:dyDescent="0.25">
      <c r="A42" s="35"/>
      <c r="B42" s="155" t="s">
        <v>33</v>
      </c>
      <c r="C42" s="140" t="s">
        <v>107</v>
      </c>
      <c r="D42" s="136" t="s">
        <v>161</v>
      </c>
      <c r="E42" s="168">
        <v>760555.08750000002</v>
      </c>
      <c r="F42" s="168">
        <v>1042185.8571428572</v>
      </c>
      <c r="G42" s="145">
        <f t="shared" si="6"/>
        <v>0.37029634575004683</v>
      </c>
      <c r="H42" s="168">
        <v>1044748.7142857143</v>
      </c>
      <c r="I42" s="145">
        <f t="shared" si="7"/>
        <v>-2.4530847540782694E-3</v>
      </c>
    </row>
    <row r="43" spans="1:9" ht="15.75" x14ac:dyDescent="0.25">
      <c r="A43" s="35"/>
      <c r="B43" s="153" t="s">
        <v>31</v>
      </c>
      <c r="C43" s="140" t="s">
        <v>105</v>
      </c>
      <c r="D43" s="136" t="s">
        <v>161</v>
      </c>
      <c r="E43" s="161">
        <v>1811176.575</v>
      </c>
      <c r="F43" s="161">
        <v>2114680.625</v>
      </c>
      <c r="G43" s="145">
        <f t="shared" si="6"/>
        <v>0.16757286627340576</v>
      </c>
      <c r="H43" s="161">
        <v>2100706.875</v>
      </c>
      <c r="I43" s="145">
        <f t="shared" si="7"/>
        <v>6.6519275803293594E-3</v>
      </c>
    </row>
    <row r="44" spans="1:9" ht="15.75" x14ac:dyDescent="0.25">
      <c r="A44" s="35"/>
      <c r="B44" s="153" t="s">
        <v>36</v>
      </c>
      <c r="C44" s="140" t="s">
        <v>153</v>
      </c>
      <c r="D44" s="136" t="s">
        <v>161</v>
      </c>
      <c r="E44" s="161">
        <v>1003834.3999999999</v>
      </c>
      <c r="F44" s="161">
        <v>926601</v>
      </c>
      <c r="G44" s="145">
        <f t="shared" si="6"/>
        <v>-7.6938387447172477E-2</v>
      </c>
      <c r="H44" s="161">
        <v>917631</v>
      </c>
      <c r="I44" s="145">
        <f t="shared" si="7"/>
        <v>9.7751710654936461E-3</v>
      </c>
    </row>
    <row r="45" spans="1:9" ht="16.5" customHeight="1" thickBot="1" x14ac:dyDescent="0.3">
      <c r="A45" s="36"/>
      <c r="B45" s="153" t="s">
        <v>35</v>
      </c>
      <c r="C45" s="140" t="s">
        <v>152</v>
      </c>
      <c r="D45" s="136" t="s">
        <v>161</v>
      </c>
      <c r="E45" s="164">
        <v>288161.25</v>
      </c>
      <c r="F45" s="164">
        <v>309465</v>
      </c>
      <c r="G45" s="151">
        <f t="shared" si="6"/>
        <v>7.3929961089494164E-2</v>
      </c>
      <c r="H45" s="164">
        <v>296010</v>
      </c>
      <c r="I45" s="151">
        <f t="shared" si="7"/>
        <v>4.5454545454545456E-2</v>
      </c>
    </row>
    <row r="46" spans="1:9" ht="15.75" customHeight="1" thickBot="1" x14ac:dyDescent="0.3">
      <c r="A46" s="215" t="s">
        <v>190</v>
      </c>
      <c r="B46" s="216"/>
      <c r="C46" s="216"/>
      <c r="D46" s="217"/>
      <c r="E46" s="75">
        <f>SUM(E40:E45)</f>
        <v>5333455.6847222224</v>
      </c>
      <c r="F46" s="75">
        <f>SUM(F40:F45)</f>
        <v>6092488.1071428573</v>
      </c>
      <c r="G46" s="94">
        <f t="shared" ref="G46" si="8">(F46-E46)/E46</f>
        <v>0.14231531436454917</v>
      </c>
      <c r="H46" s="93">
        <f>SUM(H40:H45)</f>
        <v>6111384.2976190476</v>
      </c>
      <c r="I46" s="95">
        <f t="shared" ref="I46" si="9">(F46-H46)/H46</f>
        <v>-3.091965675199336E-3</v>
      </c>
    </row>
    <row r="47" spans="1:9" ht="17.25" customHeight="1" thickBot="1" x14ac:dyDescent="0.3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5.75" x14ac:dyDescent="0.25">
      <c r="A48" s="31"/>
      <c r="B48" s="153" t="s">
        <v>46</v>
      </c>
      <c r="C48" s="140" t="s">
        <v>111</v>
      </c>
      <c r="D48" s="144" t="s">
        <v>110</v>
      </c>
      <c r="E48" s="158">
        <v>316942.59166666667</v>
      </c>
      <c r="F48" s="158">
        <v>332002.125</v>
      </c>
      <c r="G48" s="145">
        <f t="shared" ref="G48:G53" si="10">(F48-E48)/E48</f>
        <v>4.7515019215756474E-2</v>
      </c>
      <c r="H48" s="158">
        <v>341458</v>
      </c>
      <c r="I48" s="145">
        <f t="shared" ref="I48:I53" si="11">(F48-H48)/H48</f>
        <v>-2.7692644483362523E-2</v>
      </c>
    </row>
    <row r="49" spans="1:9" ht="15.75" x14ac:dyDescent="0.25">
      <c r="A49" s="35"/>
      <c r="B49" s="153" t="s">
        <v>45</v>
      </c>
      <c r="C49" s="140" t="s">
        <v>109</v>
      </c>
      <c r="D49" s="138" t="s">
        <v>108</v>
      </c>
      <c r="E49" s="161">
        <v>334440.72916666669</v>
      </c>
      <c r="F49" s="161">
        <v>433507.28571428574</v>
      </c>
      <c r="G49" s="145">
        <f t="shared" si="10"/>
        <v>0.29621558592598862</v>
      </c>
      <c r="H49" s="161">
        <v>433507.28571428574</v>
      </c>
      <c r="I49" s="145">
        <f t="shared" si="11"/>
        <v>0</v>
      </c>
    </row>
    <row r="50" spans="1:9" ht="15.75" x14ac:dyDescent="0.25">
      <c r="A50" s="35"/>
      <c r="B50" s="153" t="s">
        <v>47</v>
      </c>
      <c r="C50" s="140" t="s">
        <v>113</v>
      </c>
      <c r="D50" s="136" t="s">
        <v>114</v>
      </c>
      <c r="E50" s="161">
        <v>996615</v>
      </c>
      <c r="F50" s="161">
        <v>1124709.857142857</v>
      </c>
      <c r="G50" s="145">
        <f t="shared" si="10"/>
        <v>0.12852993095915377</v>
      </c>
      <c r="H50" s="161">
        <v>1124709.857142857</v>
      </c>
      <c r="I50" s="145">
        <f t="shared" si="11"/>
        <v>0</v>
      </c>
    </row>
    <row r="51" spans="1:9" ht="15.75" x14ac:dyDescent="0.25">
      <c r="A51" s="35"/>
      <c r="B51" s="153" t="s">
        <v>50</v>
      </c>
      <c r="C51" s="140" t="s">
        <v>159</v>
      </c>
      <c r="D51" s="136" t="s">
        <v>112</v>
      </c>
      <c r="E51" s="161">
        <v>1693433.625</v>
      </c>
      <c r="F51" s="161">
        <v>1714615.5</v>
      </c>
      <c r="G51" s="145">
        <f t="shared" si="10"/>
        <v>1.250824046912379E-2</v>
      </c>
      <c r="H51" s="161">
        <v>1714615.5</v>
      </c>
      <c r="I51" s="145">
        <f t="shared" si="11"/>
        <v>0</v>
      </c>
    </row>
    <row r="52" spans="1:9" ht="15.75" x14ac:dyDescent="0.25">
      <c r="A52" s="35"/>
      <c r="B52" s="153" t="s">
        <v>49</v>
      </c>
      <c r="C52" s="140" t="s">
        <v>158</v>
      </c>
      <c r="D52" s="138" t="s">
        <v>199</v>
      </c>
      <c r="E52" s="161">
        <v>164207.0625</v>
      </c>
      <c r="F52" s="161">
        <v>167514.75</v>
      </c>
      <c r="G52" s="145">
        <f t="shared" si="10"/>
        <v>2.0143393649709799E-2</v>
      </c>
      <c r="H52" s="161">
        <v>166393.5</v>
      </c>
      <c r="I52" s="145">
        <f t="shared" si="11"/>
        <v>6.7385444743935314E-3</v>
      </c>
    </row>
    <row r="53" spans="1:9" ht="16.5" customHeight="1" thickBot="1" x14ac:dyDescent="0.3">
      <c r="A53" s="36"/>
      <c r="B53" s="153" t="s">
        <v>48</v>
      </c>
      <c r="C53" s="140" t="s">
        <v>157</v>
      </c>
      <c r="D53" s="137" t="s">
        <v>114</v>
      </c>
      <c r="E53" s="164">
        <v>1341398.09375</v>
      </c>
      <c r="F53" s="164">
        <v>1501706.142857143</v>
      </c>
      <c r="G53" s="151">
        <f t="shared" si="10"/>
        <v>0.119508183181465</v>
      </c>
      <c r="H53" s="164">
        <v>1481972.142857143</v>
      </c>
      <c r="I53" s="151">
        <f t="shared" si="11"/>
        <v>1.3316039775183744E-2</v>
      </c>
    </row>
    <row r="54" spans="1:9" ht="15.75" customHeight="1" thickBot="1" x14ac:dyDescent="0.3">
      <c r="A54" s="215" t="s">
        <v>191</v>
      </c>
      <c r="B54" s="216"/>
      <c r="C54" s="216"/>
      <c r="D54" s="217"/>
      <c r="E54" s="75">
        <f>SUM(E48:E53)</f>
        <v>4847037.1020833328</v>
      </c>
      <c r="F54" s="75">
        <f>SUM(F48:F53)</f>
        <v>5274055.6607142854</v>
      </c>
      <c r="G54" s="94">
        <f t="shared" ref="G54" si="12">(F54-E54)/E54</f>
        <v>8.8098883841308609E-2</v>
      </c>
      <c r="H54" s="75">
        <f>SUM(H48:H53)</f>
        <v>5262656.2857142854</v>
      </c>
      <c r="I54" s="95">
        <f t="shared" ref="I54" si="13">(F54-H54)/H54</f>
        <v>2.166087690534552E-3</v>
      </c>
    </row>
    <row r="55" spans="1:9" ht="17.25" customHeight="1" thickBot="1" x14ac:dyDescent="0.3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5.75" x14ac:dyDescent="0.25">
      <c r="A56" s="99"/>
      <c r="B56" s="174" t="s">
        <v>40</v>
      </c>
      <c r="C56" s="143" t="s">
        <v>117</v>
      </c>
      <c r="D56" s="144" t="s">
        <v>114</v>
      </c>
      <c r="E56" s="158">
        <v>139017.70000000001</v>
      </c>
      <c r="F56" s="122">
        <v>148005</v>
      </c>
      <c r="G56" s="146">
        <f t="shared" ref="G56:G64" si="14">(F56-E56)/E56</f>
        <v>6.4648602300282534E-2</v>
      </c>
      <c r="H56" s="122">
        <v>151054.79999999999</v>
      </c>
      <c r="I56" s="146">
        <f t="shared" ref="I56:I64" si="15">(F56-H56)/H56</f>
        <v>-2.0190023752969046E-2</v>
      </c>
    </row>
    <row r="57" spans="1:9" ht="15.75" x14ac:dyDescent="0.25">
      <c r="A57" s="100"/>
      <c r="B57" s="175" t="s">
        <v>54</v>
      </c>
      <c r="C57" s="140" t="s">
        <v>121</v>
      </c>
      <c r="D57" s="136" t="s">
        <v>120</v>
      </c>
      <c r="E57" s="161">
        <v>185749.69999999998</v>
      </c>
      <c r="F57" s="172">
        <v>269817.59999999998</v>
      </c>
      <c r="G57" s="145">
        <f t="shared" si="14"/>
        <v>0.45258700283230607</v>
      </c>
      <c r="H57" s="172">
        <v>269817.59999999998</v>
      </c>
      <c r="I57" s="145">
        <f t="shared" si="15"/>
        <v>0</v>
      </c>
    </row>
    <row r="58" spans="1:9" ht="15.75" x14ac:dyDescent="0.25">
      <c r="A58" s="100"/>
      <c r="B58" s="175" t="s">
        <v>56</v>
      </c>
      <c r="C58" s="140" t="s">
        <v>123</v>
      </c>
      <c r="D58" s="136" t="s">
        <v>120</v>
      </c>
      <c r="E58" s="161">
        <v>1266491.8333333333</v>
      </c>
      <c r="F58" s="172">
        <v>1853202</v>
      </c>
      <c r="G58" s="145">
        <f t="shared" si="14"/>
        <v>0.46325617838567462</v>
      </c>
      <c r="H58" s="172">
        <v>1853202</v>
      </c>
      <c r="I58" s="145">
        <f t="shared" si="15"/>
        <v>0</v>
      </c>
    </row>
    <row r="59" spans="1:9" ht="15.75" x14ac:dyDescent="0.25">
      <c r="A59" s="100"/>
      <c r="B59" s="175" t="s">
        <v>55</v>
      </c>
      <c r="C59" s="140" t="s">
        <v>122</v>
      </c>
      <c r="D59" s="136" t="s">
        <v>120</v>
      </c>
      <c r="E59" s="161">
        <v>218573.92857142858</v>
      </c>
      <c r="F59" s="172">
        <v>280561.66666666669</v>
      </c>
      <c r="G59" s="145">
        <f t="shared" si="14"/>
        <v>0.28360078670124145</v>
      </c>
      <c r="H59" s="172">
        <v>278568.33333333331</v>
      </c>
      <c r="I59" s="145">
        <f t="shared" si="15"/>
        <v>7.1556350626119465E-3</v>
      </c>
    </row>
    <row r="60" spans="1:9" s="116" customFormat="1" ht="15.75" x14ac:dyDescent="0.25">
      <c r="A60" s="126"/>
      <c r="B60" s="175" t="s">
        <v>41</v>
      </c>
      <c r="C60" s="140" t="s">
        <v>118</v>
      </c>
      <c r="D60" s="136" t="s">
        <v>114</v>
      </c>
      <c r="E60" s="161">
        <v>155391.17499999999</v>
      </c>
      <c r="F60" s="177">
        <v>178951.5</v>
      </c>
      <c r="G60" s="145">
        <f t="shared" si="14"/>
        <v>0.15161945329263399</v>
      </c>
      <c r="H60" s="177">
        <v>174915</v>
      </c>
      <c r="I60" s="145">
        <f t="shared" si="15"/>
        <v>2.3076923076923078E-2</v>
      </c>
    </row>
    <row r="61" spans="1:9" s="116" customFormat="1" ht="16.5" thickBot="1" x14ac:dyDescent="0.3">
      <c r="A61" s="126"/>
      <c r="B61" s="176" t="s">
        <v>43</v>
      </c>
      <c r="C61" s="141" t="s">
        <v>119</v>
      </c>
      <c r="D61" s="137" t="s">
        <v>114</v>
      </c>
      <c r="E61" s="164">
        <v>166877.4375</v>
      </c>
      <c r="F61" s="164">
        <v>156302.25</v>
      </c>
      <c r="G61" s="150">
        <f t="shared" si="14"/>
        <v>-6.3370984468766184E-2</v>
      </c>
      <c r="H61" s="164">
        <v>152041.5</v>
      </c>
      <c r="I61" s="150">
        <f t="shared" si="15"/>
        <v>2.8023598820058997E-2</v>
      </c>
    </row>
    <row r="62" spans="1:9" s="116" customFormat="1" ht="15.75" x14ac:dyDescent="0.25">
      <c r="A62" s="126"/>
      <c r="B62" s="86" t="s">
        <v>42</v>
      </c>
      <c r="C62" s="139" t="s">
        <v>198</v>
      </c>
      <c r="D62" s="136" t="s">
        <v>114</v>
      </c>
      <c r="E62" s="158">
        <v>105001.3125</v>
      </c>
      <c r="F62" s="171">
        <v>111527</v>
      </c>
      <c r="G62" s="145">
        <f t="shared" si="14"/>
        <v>6.214862790405596E-2</v>
      </c>
      <c r="H62" s="171">
        <v>108408.85714285714</v>
      </c>
      <c r="I62" s="145">
        <f t="shared" si="15"/>
        <v>2.8762805358550018E-2</v>
      </c>
    </row>
    <row r="63" spans="1:9" s="116" customFormat="1" ht="15.75" x14ac:dyDescent="0.25">
      <c r="A63" s="126"/>
      <c r="B63" s="175" t="s">
        <v>39</v>
      </c>
      <c r="C63" s="140" t="s">
        <v>116</v>
      </c>
      <c r="D63" s="138" t="s">
        <v>114</v>
      </c>
      <c r="E63" s="161">
        <v>222971.04166666666</v>
      </c>
      <c r="F63" s="172">
        <v>197639</v>
      </c>
      <c r="G63" s="145">
        <f t="shared" si="14"/>
        <v>-0.11361135274479772</v>
      </c>
      <c r="H63" s="172">
        <v>188594.25</v>
      </c>
      <c r="I63" s="145">
        <f t="shared" si="15"/>
        <v>4.7958779231074118E-2</v>
      </c>
    </row>
    <row r="64" spans="1:9" ht="16.5" customHeight="1" thickBot="1" x14ac:dyDescent="0.3">
      <c r="A64" s="101"/>
      <c r="B64" s="176" t="s">
        <v>38</v>
      </c>
      <c r="C64" s="141" t="s">
        <v>115</v>
      </c>
      <c r="D64" s="137" t="s">
        <v>114</v>
      </c>
      <c r="E64" s="164">
        <v>153676.04166666666</v>
      </c>
      <c r="F64" s="173">
        <v>152041.5</v>
      </c>
      <c r="G64" s="150">
        <f t="shared" si="14"/>
        <v>-1.0636281680211964E-2</v>
      </c>
      <c r="H64" s="173">
        <v>143161.20000000001</v>
      </c>
      <c r="I64" s="150">
        <f t="shared" si="15"/>
        <v>6.2030075187969838E-2</v>
      </c>
    </row>
    <row r="65" spans="1:9" ht="15.75" customHeight="1" thickBot="1" x14ac:dyDescent="0.3">
      <c r="A65" s="215" t="s">
        <v>192</v>
      </c>
      <c r="B65" s="227"/>
      <c r="C65" s="227"/>
      <c r="D65" s="228"/>
      <c r="E65" s="90">
        <f>SUM(E56:E64)</f>
        <v>2613750.1702380953</v>
      </c>
      <c r="F65" s="90">
        <f>SUM(F56:F64)</f>
        <v>3348047.5166666666</v>
      </c>
      <c r="G65" s="92">
        <f t="shared" ref="G65" si="16">(F65-E65)/E65</f>
        <v>0.28093631701674138</v>
      </c>
      <c r="H65" s="90">
        <f>SUM(H56:H64)</f>
        <v>3319763.5404761909</v>
      </c>
      <c r="I65" s="129">
        <f t="shared" ref="I65" si="17">(F65-H65)/H65</f>
        <v>8.5198767459259035E-3</v>
      </c>
    </row>
    <row r="66" spans="1:9" ht="17.25" customHeight="1" thickBot="1" x14ac:dyDescent="0.3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5.75" x14ac:dyDescent="0.25">
      <c r="A67" s="31"/>
      <c r="B67" s="153" t="s">
        <v>59</v>
      </c>
      <c r="C67" s="140" t="s">
        <v>128</v>
      </c>
      <c r="D67" s="144" t="s">
        <v>124</v>
      </c>
      <c r="E67" s="158">
        <v>494335.95833333337</v>
      </c>
      <c r="F67" s="166">
        <v>495592.5</v>
      </c>
      <c r="G67" s="145">
        <f t="shared" ref="G67:G72" si="18">(F67-E67)/E67</f>
        <v>2.5418779384431007E-3</v>
      </c>
      <c r="H67" s="166">
        <v>495592.5</v>
      </c>
      <c r="I67" s="145">
        <f t="shared" ref="I67:I72" si="19">(F67-H67)/H67</f>
        <v>0</v>
      </c>
    </row>
    <row r="68" spans="1:9" ht="15.75" x14ac:dyDescent="0.25">
      <c r="A68" s="35"/>
      <c r="B68" s="153" t="s">
        <v>62</v>
      </c>
      <c r="C68" s="140" t="s">
        <v>131</v>
      </c>
      <c r="D68" s="138" t="s">
        <v>125</v>
      </c>
      <c r="E68" s="161">
        <v>601229.83333333337</v>
      </c>
      <c r="F68" s="160">
        <v>587893.80000000005</v>
      </c>
      <c r="G68" s="145">
        <f t="shared" si="18"/>
        <v>-2.2181256807227615E-2</v>
      </c>
      <c r="H68" s="160">
        <v>587893.80000000005</v>
      </c>
      <c r="I68" s="145">
        <f t="shared" si="19"/>
        <v>0</v>
      </c>
    </row>
    <row r="69" spans="1:9" ht="15.75" x14ac:dyDescent="0.25">
      <c r="A69" s="35"/>
      <c r="B69" s="153" t="s">
        <v>64</v>
      </c>
      <c r="C69" s="140" t="s">
        <v>133</v>
      </c>
      <c r="D69" s="138" t="s">
        <v>127</v>
      </c>
      <c r="E69" s="161">
        <v>219632.5</v>
      </c>
      <c r="F69" s="160">
        <v>229888.28571428571</v>
      </c>
      <c r="G69" s="145">
        <f t="shared" si="18"/>
        <v>4.6695210018033353E-2</v>
      </c>
      <c r="H69" s="160">
        <v>229888.28571428571</v>
      </c>
      <c r="I69" s="145">
        <f t="shared" si="19"/>
        <v>0</v>
      </c>
    </row>
    <row r="70" spans="1:9" ht="15.75" x14ac:dyDescent="0.25">
      <c r="A70" s="35"/>
      <c r="B70" s="153" t="s">
        <v>60</v>
      </c>
      <c r="C70" s="140" t="s">
        <v>129</v>
      </c>
      <c r="D70" s="138" t="s">
        <v>206</v>
      </c>
      <c r="E70" s="161">
        <v>3100635.25</v>
      </c>
      <c r="F70" s="160">
        <v>3497552.5</v>
      </c>
      <c r="G70" s="145">
        <f t="shared" si="18"/>
        <v>0.12801159052810226</v>
      </c>
      <c r="H70" s="160">
        <v>3481257</v>
      </c>
      <c r="I70" s="145">
        <f t="shared" si="19"/>
        <v>4.6809241604397495E-3</v>
      </c>
    </row>
    <row r="71" spans="1:9" ht="15.75" x14ac:dyDescent="0.25">
      <c r="A71" s="35"/>
      <c r="B71" s="153" t="s">
        <v>63</v>
      </c>
      <c r="C71" s="140" t="s">
        <v>132</v>
      </c>
      <c r="D71" s="138" t="s">
        <v>126</v>
      </c>
      <c r="E71" s="161">
        <v>298652.65625</v>
      </c>
      <c r="F71" s="160">
        <v>312540.42857142858</v>
      </c>
      <c r="G71" s="145">
        <f t="shared" si="18"/>
        <v>4.650141905921381E-2</v>
      </c>
      <c r="H71" s="160">
        <v>306645.85714285716</v>
      </c>
      <c r="I71" s="145">
        <f t="shared" si="19"/>
        <v>1.9222732971165873E-2</v>
      </c>
    </row>
    <row r="72" spans="1:9" ht="16.5" customHeight="1" thickBot="1" x14ac:dyDescent="0.3">
      <c r="A72" s="35"/>
      <c r="B72" s="153" t="s">
        <v>61</v>
      </c>
      <c r="C72" s="140" t="s">
        <v>130</v>
      </c>
      <c r="D72" s="137" t="s">
        <v>207</v>
      </c>
      <c r="E72" s="164">
        <v>833760.22222222225</v>
      </c>
      <c r="F72" s="169">
        <v>886620.42857142852</v>
      </c>
      <c r="G72" s="151">
        <f t="shared" si="18"/>
        <v>6.3399770030186722E-2</v>
      </c>
      <c r="H72" s="169">
        <v>864259.5</v>
      </c>
      <c r="I72" s="151">
        <f t="shared" si="19"/>
        <v>2.5872933501371431E-2</v>
      </c>
    </row>
    <row r="73" spans="1:9" ht="15.75" customHeight="1" thickBot="1" x14ac:dyDescent="0.3">
      <c r="A73" s="215" t="s">
        <v>205</v>
      </c>
      <c r="B73" s="216"/>
      <c r="C73" s="216"/>
      <c r="D73" s="217"/>
      <c r="E73" s="75">
        <f>SUM(E67:E72)</f>
        <v>5548246.420138889</v>
      </c>
      <c r="F73" s="75">
        <f>SUM(F67:F72)</f>
        <v>6010087.9428571425</v>
      </c>
      <c r="G73" s="94">
        <f t="shared" ref="G73" si="20">(F73-E73)/E73</f>
        <v>8.3240989629060541E-2</v>
      </c>
      <c r="H73" s="75">
        <f>SUM(H67:H72)</f>
        <v>5965536.9428571435</v>
      </c>
      <c r="I73" s="95">
        <f t="shared" ref="I73" si="21">(F73-H73)/H73</f>
        <v>7.4680620414801667E-3</v>
      </c>
    </row>
    <row r="74" spans="1:9" ht="17.25" customHeight="1" thickBot="1" x14ac:dyDescent="0.3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 x14ac:dyDescent="0.25">
      <c r="A75" s="31"/>
      <c r="B75" s="153" t="s">
        <v>68</v>
      </c>
      <c r="C75" s="142" t="s">
        <v>138</v>
      </c>
      <c r="D75" s="144" t="s">
        <v>134</v>
      </c>
      <c r="E75" s="158">
        <v>313035</v>
      </c>
      <c r="F75" s="158">
        <v>325312</v>
      </c>
      <c r="G75" s="145">
        <f>(F75-E75)/E75</f>
        <v>3.921925663264491E-2</v>
      </c>
      <c r="H75" s="158">
        <v>326171.625</v>
      </c>
      <c r="I75" s="145">
        <f>(F75-H75)/H75</f>
        <v>-2.6354990260112295E-3</v>
      </c>
    </row>
    <row r="76" spans="1:9" ht="15.75" x14ac:dyDescent="0.25">
      <c r="A76" s="35"/>
      <c r="B76" s="153" t="s">
        <v>69</v>
      </c>
      <c r="C76" s="140" t="s">
        <v>140</v>
      </c>
      <c r="D76" s="138" t="s">
        <v>136</v>
      </c>
      <c r="E76" s="161">
        <v>98061.47321428571</v>
      </c>
      <c r="F76" s="161">
        <v>117656.5</v>
      </c>
      <c r="G76" s="145">
        <f>(F76-E76)/E76</f>
        <v>0.19982390783478116</v>
      </c>
      <c r="H76" s="161">
        <v>117656.5</v>
      </c>
      <c r="I76" s="145">
        <f>(F76-H76)/H76</f>
        <v>0</v>
      </c>
    </row>
    <row r="77" spans="1:9" ht="15.75" x14ac:dyDescent="0.25">
      <c r="A77" s="35"/>
      <c r="B77" s="153" t="s">
        <v>70</v>
      </c>
      <c r="C77" s="140" t="s">
        <v>141</v>
      </c>
      <c r="D77" s="138" t="s">
        <v>137</v>
      </c>
      <c r="E77" s="161">
        <v>151858.83333333334</v>
      </c>
      <c r="F77" s="161">
        <v>149350.5</v>
      </c>
      <c r="G77" s="145">
        <f>(F77-E77)/E77</f>
        <v>-1.6517533279262711E-2</v>
      </c>
      <c r="H77" s="161">
        <v>149350.5</v>
      </c>
      <c r="I77" s="145">
        <f>(F77-H77)/H77</f>
        <v>0</v>
      </c>
    </row>
    <row r="78" spans="1:9" ht="15.75" x14ac:dyDescent="0.25">
      <c r="A78" s="35"/>
      <c r="B78" s="153" t="s">
        <v>71</v>
      </c>
      <c r="C78" s="140" t="s">
        <v>200</v>
      </c>
      <c r="D78" s="138" t="s">
        <v>134</v>
      </c>
      <c r="E78" s="161">
        <v>134293.02499999999</v>
      </c>
      <c r="F78" s="161">
        <v>134849</v>
      </c>
      <c r="G78" s="145">
        <f>(F78-E78)/E78</f>
        <v>4.140013973175493E-3</v>
      </c>
      <c r="H78" s="161">
        <v>134849</v>
      </c>
      <c r="I78" s="145">
        <f>(F78-H78)/H78</f>
        <v>0</v>
      </c>
    </row>
    <row r="79" spans="1:9" ht="16.5" customHeight="1" thickBot="1" x14ac:dyDescent="0.3">
      <c r="A79" s="36"/>
      <c r="B79" s="153" t="s">
        <v>67</v>
      </c>
      <c r="C79" s="140" t="s">
        <v>139</v>
      </c>
      <c r="D79" s="137" t="s">
        <v>135</v>
      </c>
      <c r="E79" s="164">
        <v>205525.42857142858</v>
      </c>
      <c r="F79" s="164">
        <v>212230.20000000004</v>
      </c>
      <c r="G79" s="145">
        <f>(F79-E79)/E79</f>
        <v>3.2622588237256861E-2</v>
      </c>
      <c r="H79" s="164">
        <v>211542.5</v>
      </c>
      <c r="I79" s="145">
        <f>(F79-H79)/H79</f>
        <v>3.2508833922263412E-3</v>
      </c>
    </row>
    <row r="80" spans="1:9" ht="15.75" customHeight="1" thickBot="1" x14ac:dyDescent="0.3">
      <c r="A80" s="215" t="s">
        <v>193</v>
      </c>
      <c r="B80" s="216"/>
      <c r="C80" s="216"/>
      <c r="D80" s="217"/>
      <c r="E80" s="75">
        <f>SUM(E75:E79)</f>
        <v>902773.76011904771</v>
      </c>
      <c r="F80" s="75">
        <f>SUM(F75:F79)</f>
        <v>939398.20000000007</v>
      </c>
      <c r="G80" s="94">
        <f t="shared" ref="G80" si="22">(F80-E80)/E80</f>
        <v>4.0568790874164012E-2</v>
      </c>
      <c r="H80" s="75">
        <f>SUM(H75:H79)</f>
        <v>939570.125</v>
      </c>
      <c r="I80" s="95">
        <f t="shared" ref="I80" si="23">(F80-H80)/H80</f>
        <v>-1.8298261665134377E-4</v>
      </c>
    </row>
    <row r="81" spans="1:11" ht="17.25" customHeight="1" thickBot="1" x14ac:dyDescent="0.3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5.75" x14ac:dyDescent="0.25">
      <c r="A82" s="31"/>
      <c r="B82" s="153" t="s">
        <v>76</v>
      </c>
      <c r="C82" s="140" t="s">
        <v>143</v>
      </c>
      <c r="D82" s="144" t="s">
        <v>161</v>
      </c>
      <c r="E82" s="158">
        <v>91233.15625</v>
      </c>
      <c r="F82" s="201">
        <v>86672.625</v>
      </c>
      <c r="G82" s="146">
        <f t="shared" ref="G82:G88" si="24">(F82-E82)/E82</f>
        <v>-4.9987651830252229E-2</v>
      </c>
      <c r="H82" s="201">
        <v>94801.6875</v>
      </c>
      <c r="I82" s="146">
        <f t="shared" ref="I82:I88" si="25">(F82-H82)/H82</f>
        <v>-8.5748078060319338E-2</v>
      </c>
    </row>
    <row r="83" spans="1:11" ht="15.75" x14ac:dyDescent="0.25">
      <c r="A83" s="35"/>
      <c r="B83" s="153" t="s">
        <v>77</v>
      </c>
      <c r="C83" s="140" t="s">
        <v>146</v>
      </c>
      <c r="D83" s="136" t="s">
        <v>162</v>
      </c>
      <c r="E83" s="161">
        <v>91376.875</v>
      </c>
      <c r="F83" s="161">
        <v>97388.571428571435</v>
      </c>
      <c r="G83" s="145">
        <f t="shared" si="24"/>
        <v>6.5790129379795864E-2</v>
      </c>
      <c r="H83" s="161">
        <v>101361</v>
      </c>
      <c r="I83" s="145">
        <f t="shared" si="25"/>
        <v>-3.9190897597977184E-2</v>
      </c>
    </row>
    <row r="84" spans="1:11" ht="15.75" x14ac:dyDescent="0.25">
      <c r="A84" s="35"/>
      <c r="B84" s="153" t="s">
        <v>78</v>
      </c>
      <c r="C84" s="140" t="s">
        <v>149</v>
      </c>
      <c r="D84" s="138" t="s">
        <v>147</v>
      </c>
      <c r="E84" s="161">
        <v>144879.57500000001</v>
      </c>
      <c r="F84" s="161">
        <v>146310.66666666666</v>
      </c>
      <c r="G84" s="145">
        <f t="shared" si="24"/>
        <v>9.8778013855068611E-3</v>
      </c>
      <c r="H84" s="161">
        <v>146659.5</v>
      </c>
      <c r="I84" s="145">
        <f t="shared" si="25"/>
        <v>-2.3785253143051971E-3</v>
      </c>
    </row>
    <row r="85" spans="1:11" ht="15.75" x14ac:dyDescent="0.25">
      <c r="A85" s="35"/>
      <c r="B85" s="153" t="s">
        <v>79</v>
      </c>
      <c r="C85" s="140" t="s">
        <v>155</v>
      </c>
      <c r="D85" s="138" t="s">
        <v>156</v>
      </c>
      <c r="E85" s="161">
        <v>577967</v>
      </c>
      <c r="F85" s="161">
        <v>520035.75</v>
      </c>
      <c r="G85" s="145">
        <f t="shared" si="24"/>
        <v>-0.10023279875840663</v>
      </c>
      <c r="H85" s="161">
        <v>520035.75</v>
      </c>
      <c r="I85" s="145">
        <f t="shared" si="25"/>
        <v>0</v>
      </c>
    </row>
    <row r="86" spans="1:11" ht="15.75" x14ac:dyDescent="0.25">
      <c r="A86" s="35"/>
      <c r="B86" s="153" t="s">
        <v>80</v>
      </c>
      <c r="C86" s="140" t="s">
        <v>151</v>
      </c>
      <c r="D86" s="149" t="s">
        <v>150</v>
      </c>
      <c r="E86" s="170">
        <v>300252.41666666669</v>
      </c>
      <c r="F86" s="170">
        <v>301055.625</v>
      </c>
      <c r="G86" s="145">
        <f t="shared" si="24"/>
        <v>2.6751103030255284E-3</v>
      </c>
      <c r="H86" s="170">
        <v>301055.625</v>
      </c>
      <c r="I86" s="145">
        <f t="shared" si="25"/>
        <v>0</v>
      </c>
    </row>
    <row r="87" spans="1:11" ht="15.75" x14ac:dyDescent="0.25">
      <c r="A87" s="35"/>
      <c r="B87" s="153" t="s">
        <v>75</v>
      </c>
      <c r="C87" s="140" t="s">
        <v>148</v>
      </c>
      <c r="D87" s="149" t="s">
        <v>145</v>
      </c>
      <c r="E87" s="170">
        <v>57023.571428571428</v>
      </c>
      <c r="F87" s="170">
        <v>54973.285714285717</v>
      </c>
      <c r="G87" s="145">
        <f t="shared" si="24"/>
        <v>-3.5955056179775208E-2</v>
      </c>
      <c r="H87" s="170">
        <v>53563.714285714283</v>
      </c>
      <c r="I87" s="145">
        <f t="shared" si="25"/>
        <v>2.6315789473684327E-2</v>
      </c>
    </row>
    <row r="88" spans="1:11" ht="16.5" customHeight="1" thickBot="1" x14ac:dyDescent="0.3">
      <c r="A88" s="33"/>
      <c r="B88" s="154" t="s">
        <v>74</v>
      </c>
      <c r="C88" s="141" t="s">
        <v>144</v>
      </c>
      <c r="D88" s="137" t="s">
        <v>142</v>
      </c>
      <c r="E88" s="164">
        <v>70474.28571428571</v>
      </c>
      <c r="F88" s="164">
        <v>74322.857142857145</v>
      </c>
      <c r="G88" s="147">
        <f t="shared" si="24"/>
        <v>5.4609584042812062E-2</v>
      </c>
      <c r="H88" s="164">
        <v>70414.5</v>
      </c>
      <c r="I88" s="147">
        <f t="shared" si="25"/>
        <v>5.5505004549590564E-2</v>
      </c>
    </row>
    <row r="89" spans="1:11" ht="15.75" customHeight="1" thickBot="1" x14ac:dyDescent="0.3">
      <c r="A89" s="215" t="s">
        <v>194</v>
      </c>
      <c r="B89" s="216"/>
      <c r="C89" s="216"/>
      <c r="D89" s="217"/>
      <c r="E89" s="75">
        <f>SUM(E82:E88)</f>
        <v>1333206.8800595237</v>
      </c>
      <c r="F89" s="75">
        <f>SUM(F82:F88)</f>
        <v>1280759.3809523808</v>
      </c>
      <c r="G89" s="102">
        <f t="shared" ref="G89:G90" si="26">(F89-E89)/E89</f>
        <v>-3.9339355273055057E-2</v>
      </c>
      <c r="H89" s="75">
        <f>SUM(H82:H88)</f>
        <v>1287891.7767857143</v>
      </c>
      <c r="I89" s="95">
        <f t="shared" ref="I89:I90" si="27">(F89-H89)/H89</f>
        <v>-5.538039734312405E-3</v>
      </c>
    </row>
    <row r="90" spans="1:11" ht="15.75" customHeight="1" thickBot="1" x14ac:dyDescent="0.3">
      <c r="A90" s="215" t="s">
        <v>195</v>
      </c>
      <c r="B90" s="216"/>
      <c r="C90" s="216"/>
      <c r="D90" s="217"/>
      <c r="E90" s="90">
        <f>SUM(E89+E80+E73+E65+E54+E46+E38+E31)</f>
        <v>22765166.861805558</v>
      </c>
      <c r="F90" s="90">
        <f>SUM(F31,F38,F46,F54,F65,F73,F80,F89)</f>
        <v>25835728.554523807</v>
      </c>
      <c r="G90" s="92">
        <f t="shared" si="26"/>
        <v>0.13487982369546819</v>
      </c>
      <c r="H90" s="90">
        <f>SUM(H31,H38,H46,H54,H65,H73,H80,H89)</f>
        <v>25799365.045992061</v>
      </c>
      <c r="I90" s="103">
        <f t="shared" si="27"/>
        <v>1.4094730031890689E-3</v>
      </c>
      <c r="J90" s="104"/>
    </row>
    <row r="91" spans="1:11" x14ac:dyDescent="0.25">
      <c r="E91" s="105"/>
      <c r="F91" s="105"/>
      <c r="K91" s="106"/>
    </row>
    <row r="92" spans="1:11" x14ac:dyDescent="0.25">
      <c r="I92" s="27"/>
    </row>
    <row r="93" spans="1:11" x14ac:dyDescent="0.25">
      <c r="I93" s="27"/>
    </row>
    <row r="94" spans="1:11" x14ac:dyDescent="0.25">
      <c r="I94" s="27"/>
    </row>
  </sheetData>
  <sortState ref="B82:I88">
    <sortCondition ref="I82:I88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10" zoomScaleNormal="100" workbookViewId="0">
      <selection activeCell="I16" sqref="I16:I40"/>
    </sheetView>
  </sheetViews>
  <sheetFormatPr defaultRowHeight="15" x14ac:dyDescent="0.2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200" bestFit="1" customWidth="1"/>
    <col min="12" max="12" width="9.140625" style="200"/>
    <col min="13" max="16384" width="9.140625" style="116"/>
  </cols>
  <sheetData>
    <row r="7" spans="1:12" x14ac:dyDescent="0.25">
      <c r="A7" s="4" t="s">
        <v>1</v>
      </c>
      <c r="B7" s="3"/>
      <c r="C7" s="3"/>
    </row>
    <row r="8" spans="1:12" x14ac:dyDescent="0.25">
      <c r="A8" s="4" t="s">
        <v>2</v>
      </c>
      <c r="B8" s="4"/>
      <c r="C8" s="4"/>
    </row>
    <row r="9" spans="1:12" ht="18" x14ac:dyDescent="0.25">
      <c r="A9" s="25" t="s">
        <v>209</v>
      </c>
      <c r="B9" s="25"/>
      <c r="C9" s="25"/>
      <c r="D9" s="25"/>
      <c r="E9" s="199"/>
      <c r="F9" s="199"/>
    </row>
    <row r="10" spans="1:12" ht="16.5" x14ac:dyDescent="0.25">
      <c r="A10" s="2" t="s">
        <v>210</v>
      </c>
      <c r="B10" s="2"/>
      <c r="C10" s="2"/>
    </row>
    <row r="11" spans="1:12" ht="16.5" x14ac:dyDescent="0.25">
      <c r="A11" s="2" t="s">
        <v>224</v>
      </c>
    </row>
    <row r="12" spans="1:12" ht="15.75" thickBot="1" x14ac:dyDescent="0.3"/>
    <row r="13" spans="1:12" ht="24.75" customHeight="1" x14ac:dyDescent="0.25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 x14ac:dyDescent="0.3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 x14ac:dyDescent="0.3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 x14ac:dyDescent="0.25">
      <c r="A16" s="79"/>
      <c r="B16" s="182" t="s">
        <v>4</v>
      </c>
      <c r="C16" s="139" t="s">
        <v>163</v>
      </c>
      <c r="D16" s="191">
        <v>270000</v>
      </c>
      <c r="E16" s="191">
        <v>175000</v>
      </c>
      <c r="F16" s="191">
        <v>150000</v>
      </c>
      <c r="G16" s="132">
        <v>135000</v>
      </c>
      <c r="H16" s="132"/>
      <c r="I16" s="132">
        <f>AVERAGE(D16:H16)</f>
        <v>182500</v>
      </c>
      <c r="K16" s="190"/>
      <c r="L16" s="198"/>
    </row>
    <row r="17" spans="1:16" ht="18" x14ac:dyDescent="0.25">
      <c r="A17" s="80"/>
      <c r="B17" s="183" t="s">
        <v>5</v>
      </c>
      <c r="C17" s="140" t="s">
        <v>164</v>
      </c>
      <c r="D17" s="178">
        <v>145000</v>
      </c>
      <c r="E17" s="178">
        <v>150000</v>
      </c>
      <c r="F17" s="178">
        <v>150000</v>
      </c>
      <c r="G17" s="192">
        <v>87500</v>
      </c>
      <c r="H17" s="192"/>
      <c r="I17" s="132">
        <f t="shared" ref="I17:I40" si="0">AVERAGE(D17:H17)</f>
        <v>133125</v>
      </c>
      <c r="K17" s="190"/>
      <c r="L17" s="198"/>
    </row>
    <row r="18" spans="1:16" ht="18" x14ac:dyDescent="0.25">
      <c r="A18" s="80"/>
      <c r="B18" s="183" t="s">
        <v>6</v>
      </c>
      <c r="C18" s="140" t="s">
        <v>165</v>
      </c>
      <c r="D18" s="178">
        <v>185000</v>
      </c>
      <c r="E18" s="178">
        <v>150000</v>
      </c>
      <c r="F18" s="178">
        <v>100000</v>
      </c>
      <c r="G18" s="192">
        <v>137500</v>
      </c>
      <c r="H18" s="192"/>
      <c r="I18" s="132">
        <f t="shared" si="0"/>
        <v>143125</v>
      </c>
      <c r="K18" s="190"/>
      <c r="L18" s="198"/>
    </row>
    <row r="19" spans="1:16" ht="18" x14ac:dyDescent="0.25">
      <c r="A19" s="80"/>
      <c r="B19" s="183" t="s">
        <v>7</v>
      </c>
      <c r="C19" s="140" t="s">
        <v>166</v>
      </c>
      <c r="D19" s="178">
        <v>60000</v>
      </c>
      <c r="E19" s="178">
        <v>50000</v>
      </c>
      <c r="F19" s="178">
        <v>45000</v>
      </c>
      <c r="G19" s="192">
        <v>27500</v>
      </c>
      <c r="H19" s="192"/>
      <c r="I19" s="132">
        <f t="shared" si="0"/>
        <v>45625</v>
      </c>
      <c r="K19" s="190"/>
      <c r="L19" s="198"/>
      <c r="P19" s="200"/>
    </row>
    <row r="20" spans="1:16" ht="18" x14ac:dyDescent="0.25">
      <c r="A20" s="80"/>
      <c r="B20" s="183" t="s">
        <v>8</v>
      </c>
      <c r="C20" s="140" t="s">
        <v>167</v>
      </c>
      <c r="D20" s="178">
        <v>500000</v>
      </c>
      <c r="E20" s="178">
        <v>450000</v>
      </c>
      <c r="F20" s="178">
        <v>700000</v>
      </c>
      <c r="G20" s="192">
        <v>325000</v>
      </c>
      <c r="H20" s="192"/>
      <c r="I20" s="132">
        <f t="shared" si="0"/>
        <v>493750</v>
      </c>
      <c r="K20" s="190"/>
      <c r="L20" s="198"/>
    </row>
    <row r="21" spans="1:16" ht="18.75" customHeight="1" x14ac:dyDescent="0.25">
      <c r="A21" s="80"/>
      <c r="B21" s="183" t="s">
        <v>9</v>
      </c>
      <c r="C21" s="140" t="s">
        <v>168</v>
      </c>
      <c r="D21" s="178">
        <v>105000</v>
      </c>
      <c r="E21" s="178">
        <v>200000</v>
      </c>
      <c r="F21" s="178">
        <v>100000</v>
      </c>
      <c r="G21" s="192">
        <v>55000</v>
      </c>
      <c r="H21" s="192"/>
      <c r="I21" s="132">
        <f t="shared" si="0"/>
        <v>115000</v>
      </c>
      <c r="K21" s="190"/>
      <c r="L21" s="198"/>
    </row>
    <row r="22" spans="1:16" ht="18" x14ac:dyDescent="0.25">
      <c r="A22" s="80"/>
      <c r="B22" s="183" t="s">
        <v>10</v>
      </c>
      <c r="C22" s="140" t="s">
        <v>169</v>
      </c>
      <c r="D22" s="178">
        <v>140000</v>
      </c>
      <c r="E22" s="178">
        <v>130000</v>
      </c>
      <c r="F22" s="178">
        <v>85000</v>
      </c>
      <c r="G22" s="192">
        <v>100000</v>
      </c>
      <c r="H22" s="192"/>
      <c r="I22" s="132">
        <f t="shared" si="0"/>
        <v>113750</v>
      </c>
      <c r="K22" s="190"/>
      <c r="L22" s="198"/>
    </row>
    <row r="23" spans="1:16" ht="18" x14ac:dyDescent="0.25">
      <c r="A23" s="80"/>
      <c r="B23" s="183" t="s">
        <v>11</v>
      </c>
      <c r="C23" s="140" t="s">
        <v>170</v>
      </c>
      <c r="D23" s="178">
        <v>45000</v>
      </c>
      <c r="E23" s="178">
        <v>25000</v>
      </c>
      <c r="F23" s="178">
        <v>50000</v>
      </c>
      <c r="G23" s="192">
        <v>20000</v>
      </c>
      <c r="H23" s="192"/>
      <c r="I23" s="132">
        <f t="shared" si="0"/>
        <v>35000</v>
      </c>
      <c r="K23" s="190"/>
      <c r="L23" s="198"/>
    </row>
    <row r="24" spans="1:16" ht="18" x14ac:dyDescent="0.25">
      <c r="A24" s="80"/>
      <c r="B24" s="183" t="s">
        <v>12</v>
      </c>
      <c r="C24" s="140" t="s">
        <v>171</v>
      </c>
      <c r="D24" s="178">
        <v>45000</v>
      </c>
      <c r="E24" s="178">
        <v>25000</v>
      </c>
      <c r="F24" s="178">
        <v>50000</v>
      </c>
      <c r="G24" s="192">
        <v>27500</v>
      </c>
      <c r="H24" s="192"/>
      <c r="I24" s="132">
        <f t="shared" si="0"/>
        <v>36875</v>
      </c>
      <c r="K24" s="190"/>
      <c r="L24" s="198"/>
    </row>
    <row r="25" spans="1:16" ht="18" x14ac:dyDescent="0.25">
      <c r="A25" s="80"/>
      <c r="B25" s="183" t="s">
        <v>13</v>
      </c>
      <c r="C25" s="140" t="s">
        <v>172</v>
      </c>
      <c r="D25" s="178">
        <v>70000</v>
      </c>
      <c r="E25" s="178">
        <v>25000</v>
      </c>
      <c r="F25" s="178">
        <v>50000</v>
      </c>
      <c r="G25" s="192">
        <v>27500</v>
      </c>
      <c r="H25" s="192"/>
      <c r="I25" s="132">
        <f t="shared" si="0"/>
        <v>43125</v>
      </c>
      <c r="K25" s="190"/>
      <c r="L25" s="198"/>
    </row>
    <row r="26" spans="1:16" ht="18" x14ac:dyDescent="0.25">
      <c r="A26" s="80"/>
      <c r="B26" s="183" t="s">
        <v>14</v>
      </c>
      <c r="C26" s="140" t="s">
        <v>173</v>
      </c>
      <c r="D26" s="178">
        <v>60000</v>
      </c>
      <c r="E26" s="178">
        <v>25000</v>
      </c>
      <c r="F26" s="178">
        <v>50000</v>
      </c>
      <c r="G26" s="192">
        <v>27500</v>
      </c>
      <c r="H26" s="192"/>
      <c r="I26" s="132">
        <f t="shared" si="0"/>
        <v>40625</v>
      </c>
      <c r="K26" s="190"/>
      <c r="L26" s="198"/>
    </row>
    <row r="27" spans="1:16" ht="18" x14ac:dyDescent="0.25">
      <c r="A27" s="80"/>
      <c r="B27" s="183" t="s">
        <v>15</v>
      </c>
      <c r="C27" s="140" t="s">
        <v>174</v>
      </c>
      <c r="D27" s="178">
        <v>150000</v>
      </c>
      <c r="E27" s="178">
        <v>75000</v>
      </c>
      <c r="F27" s="178">
        <v>100000</v>
      </c>
      <c r="G27" s="192">
        <v>87500</v>
      </c>
      <c r="H27" s="192"/>
      <c r="I27" s="132">
        <f t="shared" si="0"/>
        <v>103125</v>
      </c>
      <c r="K27" s="190"/>
      <c r="L27" s="198"/>
    </row>
    <row r="28" spans="1:16" ht="18" x14ac:dyDescent="0.25">
      <c r="A28" s="80"/>
      <c r="B28" s="183" t="s">
        <v>16</v>
      </c>
      <c r="C28" s="140" t="s">
        <v>175</v>
      </c>
      <c r="D28" s="178">
        <v>50000</v>
      </c>
      <c r="E28" s="178">
        <v>25000</v>
      </c>
      <c r="F28" s="178">
        <v>50000</v>
      </c>
      <c r="G28" s="192">
        <v>27500</v>
      </c>
      <c r="H28" s="192"/>
      <c r="I28" s="132">
        <f t="shared" si="0"/>
        <v>38125</v>
      </c>
      <c r="K28" s="190"/>
      <c r="L28" s="198"/>
    </row>
    <row r="29" spans="1:16" ht="18" x14ac:dyDescent="0.25">
      <c r="A29" s="80"/>
      <c r="B29" s="183" t="s">
        <v>17</v>
      </c>
      <c r="C29" s="140" t="s">
        <v>176</v>
      </c>
      <c r="D29" s="178">
        <v>65000</v>
      </c>
      <c r="E29" s="178">
        <v>85000</v>
      </c>
      <c r="F29" s="178">
        <v>60000</v>
      </c>
      <c r="G29" s="192">
        <v>112500</v>
      </c>
      <c r="H29" s="192"/>
      <c r="I29" s="132">
        <f t="shared" si="0"/>
        <v>80625</v>
      </c>
      <c r="K29" s="190"/>
      <c r="L29" s="198"/>
    </row>
    <row r="30" spans="1:16" ht="18" x14ac:dyDescent="0.25">
      <c r="A30" s="80"/>
      <c r="B30" s="183" t="s">
        <v>18</v>
      </c>
      <c r="C30" s="140" t="s">
        <v>177</v>
      </c>
      <c r="D30" s="178">
        <v>162162.16</v>
      </c>
      <c r="E30" s="178">
        <v>125000</v>
      </c>
      <c r="F30" s="178">
        <v>150000</v>
      </c>
      <c r="G30" s="192">
        <v>50000</v>
      </c>
      <c r="H30" s="192"/>
      <c r="I30" s="132">
        <f t="shared" si="0"/>
        <v>121790.54000000001</v>
      </c>
      <c r="K30" s="190"/>
      <c r="L30" s="198"/>
    </row>
    <row r="31" spans="1:16" ht="16.5" customHeight="1" thickBot="1" x14ac:dyDescent="0.3">
      <c r="A31" s="81"/>
      <c r="B31" s="184" t="s">
        <v>19</v>
      </c>
      <c r="C31" s="141" t="s">
        <v>178</v>
      </c>
      <c r="D31" s="179">
        <v>85000</v>
      </c>
      <c r="E31" s="179">
        <v>60000</v>
      </c>
      <c r="F31" s="179">
        <v>60000</v>
      </c>
      <c r="G31" s="134">
        <v>80000</v>
      </c>
      <c r="H31" s="134"/>
      <c r="I31" s="132">
        <f t="shared" si="0"/>
        <v>71250</v>
      </c>
      <c r="K31" s="190"/>
      <c r="L31" s="198"/>
    </row>
    <row r="32" spans="1:16" ht="17.25" customHeight="1" thickBot="1" x14ac:dyDescent="0.3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3"/>
      <c r="L32" s="194"/>
    </row>
    <row r="33" spans="1:12" ht="18" x14ac:dyDescent="0.25">
      <c r="A33" s="79"/>
      <c r="B33" s="182" t="s">
        <v>26</v>
      </c>
      <c r="C33" s="142" t="s">
        <v>179</v>
      </c>
      <c r="D33" s="191">
        <v>225000</v>
      </c>
      <c r="E33" s="191">
        <v>350000</v>
      </c>
      <c r="F33" s="191">
        <v>150000</v>
      </c>
      <c r="G33" s="132">
        <v>210000</v>
      </c>
      <c r="H33" s="132"/>
      <c r="I33" s="132">
        <f t="shared" si="0"/>
        <v>233750</v>
      </c>
      <c r="K33" s="195"/>
      <c r="L33" s="198"/>
    </row>
    <row r="34" spans="1:12" ht="18" x14ac:dyDescent="0.25">
      <c r="A34" s="80"/>
      <c r="B34" s="183" t="s">
        <v>27</v>
      </c>
      <c r="C34" s="140" t="s">
        <v>180</v>
      </c>
      <c r="D34" s="178">
        <v>270000</v>
      </c>
      <c r="E34" s="178">
        <v>350000</v>
      </c>
      <c r="F34" s="178">
        <v>150000</v>
      </c>
      <c r="G34" s="192">
        <v>210000</v>
      </c>
      <c r="H34" s="192"/>
      <c r="I34" s="132">
        <f t="shared" si="0"/>
        <v>245000</v>
      </c>
      <c r="K34" s="195"/>
      <c r="L34" s="198"/>
    </row>
    <row r="35" spans="1:12" ht="18" x14ac:dyDescent="0.25">
      <c r="A35" s="80"/>
      <c r="B35" s="182" t="s">
        <v>28</v>
      </c>
      <c r="C35" s="140" t="s">
        <v>181</v>
      </c>
      <c r="D35" s="178">
        <v>85000</v>
      </c>
      <c r="E35" s="178">
        <v>70000</v>
      </c>
      <c r="F35" s="178">
        <v>70000</v>
      </c>
      <c r="G35" s="192">
        <v>77500</v>
      </c>
      <c r="H35" s="192"/>
      <c r="I35" s="132">
        <f t="shared" si="0"/>
        <v>75625</v>
      </c>
      <c r="K35" s="195"/>
      <c r="L35" s="198"/>
    </row>
    <row r="36" spans="1:12" ht="18" x14ac:dyDescent="0.25">
      <c r="A36" s="80"/>
      <c r="B36" s="183" t="s">
        <v>29</v>
      </c>
      <c r="C36" s="140" t="s">
        <v>182</v>
      </c>
      <c r="D36" s="178">
        <v>165000</v>
      </c>
      <c r="E36" s="178">
        <v>100000</v>
      </c>
      <c r="F36" s="178">
        <v>100000</v>
      </c>
      <c r="G36" s="192">
        <v>150000</v>
      </c>
      <c r="H36" s="192"/>
      <c r="I36" s="132">
        <f t="shared" si="0"/>
        <v>128750</v>
      </c>
      <c r="K36" s="195"/>
      <c r="L36" s="198"/>
    </row>
    <row r="37" spans="1:12" ht="16.5" customHeight="1" thickBot="1" x14ac:dyDescent="0.3">
      <c r="A37" s="81"/>
      <c r="B37" s="182" t="s">
        <v>30</v>
      </c>
      <c r="C37" s="140" t="s">
        <v>183</v>
      </c>
      <c r="D37" s="178">
        <v>195000</v>
      </c>
      <c r="E37" s="178">
        <v>75000</v>
      </c>
      <c r="F37" s="178">
        <v>70000</v>
      </c>
      <c r="G37" s="192">
        <v>112500</v>
      </c>
      <c r="H37" s="192"/>
      <c r="I37" s="132">
        <f t="shared" si="0"/>
        <v>113125</v>
      </c>
      <c r="K37" s="195"/>
      <c r="L37" s="198"/>
    </row>
    <row r="38" spans="1:12" ht="17.25" customHeight="1" thickBot="1" x14ac:dyDescent="0.3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3"/>
      <c r="L38" s="194"/>
    </row>
    <row r="39" spans="1:12" ht="18" x14ac:dyDescent="0.25">
      <c r="A39" s="79"/>
      <c r="B39" s="185" t="s">
        <v>31</v>
      </c>
      <c r="C39" s="143" t="s">
        <v>217</v>
      </c>
      <c r="D39" s="157">
        <v>1883700</v>
      </c>
      <c r="E39" s="157">
        <v>2250000</v>
      </c>
      <c r="F39" s="157">
        <v>2063100</v>
      </c>
      <c r="G39" s="157">
        <v>1995825</v>
      </c>
      <c r="H39" s="157"/>
      <c r="I39" s="157">
        <f t="shared" si="0"/>
        <v>2048156.25</v>
      </c>
      <c r="K39" s="195"/>
      <c r="L39" s="198"/>
    </row>
    <row r="40" spans="1:12" ht="18.75" thickBot="1" x14ac:dyDescent="0.3">
      <c r="A40" s="81"/>
      <c r="B40" s="184" t="s">
        <v>32</v>
      </c>
      <c r="C40" s="141" t="s">
        <v>185</v>
      </c>
      <c r="D40" s="179">
        <v>1345500</v>
      </c>
      <c r="E40" s="179">
        <v>1620000</v>
      </c>
      <c r="F40" s="179">
        <v>1435200</v>
      </c>
      <c r="G40" s="134">
        <v>1367925</v>
      </c>
      <c r="H40" s="134"/>
      <c r="I40" s="134">
        <f t="shared" si="0"/>
        <v>1442156.25</v>
      </c>
      <c r="K40" s="195"/>
      <c r="L40" s="198"/>
    </row>
    <row r="41" spans="1:12" ht="15.75" thickBot="1" x14ac:dyDescent="0.3">
      <c r="C41" s="196" t="s">
        <v>220</v>
      </c>
      <c r="D41" s="197">
        <f>SUM(D16:D40)</f>
        <v>6306362.1600000001</v>
      </c>
      <c r="E41" s="196">
        <f t="shared" ref="E41:G41" si="1">SUM(E16:E40)</f>
        <v>6590000</v>
      </c>
      <c r="F41" s="196">
        <f t="shared" si="1"/>
        <v>5988300</v>
      </c>
      <c r="G41" s="197">
        <f t="shared" si="1"/>
        <v>5451250</v>
      </c>
      <c r="H41" s="196"/>
      <c r="I41" s="82"/>
    </row>
    <row r="49" spans="11:12" s="116" customFormat="1" x14ac:dyDescent="0.25">
      <c r="K49" s="200"/>
      <c r="L49" s="200"/>
    </row>
    <row r="50" spans="11:12" s="116" customFormat="1" x14ac:dyDescent="0.25">
      <c r="K50" s="200"/>
      <c r="L50" s="200"/>
    </row>
    <row r="51" spans="11:12" s="116" customFormat="1" x14ac:dyDescent="0.25">
      <c r="K51" s="200"/>
      <c r="L51" s="200"/>
    </row>
    <row r="52" spans="11:12" s="116" customFormat="1" x14ac:dyDescent="0.25">
      <c r="K52" s="200"/>
      <c r="L52" s="200"/>
    </row>
    <row r="53" spans="11:12" s="116" customFormat="1" x14ac:dyDescent="0.25">
      <c r="K53" s="200"/>
      <c r="L53" s="200"/>
    </row>
    <row r="54" spans="11:12" s="116" customFormat="1" x14ac:dyDescent="0.25">
      <c r="K54" s="200"/>
      <c r="L54" s="200"/>
    </row>
    <row r="55" spans="11:12" s="116" customFormat="1" x14ac:dyDescent="0.25">
      <c r="K55" s="200"/>
      <c r="L55" s="200"/>
    </row>
    <row r="56" spans="11:12" s="116" customFormat="1" x14ac:dyDescent="0.25">
      <c r="K56" s="200"/>
      <c r="L56" s="200"/>
    </row>
    <row r="57" spans="11:12" s="116" customFormat="1" x14ac:dyDescent="0.25">
      <c r="K57" s="200"/>
      <c r="L57" s="200"/>
    </row>
    <row r="58" spans="11:12" s="116" customFormat="1" x14ac:dyDescent="0.25">
      <c r="K58" s="200"/>
      <c r="L58" s="200"/>
    </row>
    <row r="59" spans="11:12" s="116" customFormat="1" x14ac:dyDescent="0.25">
      <c r="K59" s="200"/>
      <c r="L59" s="200"/>
    </row>
    <row r="60" spans="11:12" s="116" customFormat="1" x14ac:dyDescent="0.25">
      <c r="K60" s="200"/>
      <c r="L60" s="200"/>
    </row>
    <row r="61" spans="11:12" s="116" customFormat="1" x14ac:dyDescent="0.25">
      <c r="K61" s="200"/>
      <c r="L61" s="200"/>
    </row>
    <row r="62" spans="11:12" s="116" customFormat="1" x14ac:dyDescent="0.25">
      <c r="K62" s="200"/>
      <c r="L62" s="200"/>
    </row>
    <row r="63" spans="11:12" s="116" customFormat="1" x14ac:dyDescent="0.25">
      <c r="K63" s="200"/>
      <c r="L63" s="200"/>
    </row>
    <row r="64" spans="11:12" s="116" customFormat="1" x14ac:dyDescent="0.25">
      <c r="K64" s="200"/>
      <c r="L64" s="200"/>
    </row>
    <row r="65" spans="11:12" s="116" customFormat="1" x14ac:dyDescent="0.25">
      <c r="K65" s="200"/>
      <c r="L65" s="200"/>
    </row>
    <row r="66" spans="11:12" s="116" customFormat="1" x14ac:dyDescent="0.25">
      <c r="K66" s="200"/>
      <c r="L66" s="200"/>
    </row>
    <row r="67" spans="11:12" s="116" customFormat="1" x14ac:dyDescent="0.25">
      <c r="K67" s="200"/>
      <c r="L67" s="200"/>
    </row>
    <row r="68" spans="11:12" s="116" customFormat="1" x14ac:dyDescent="0.25">
      <c r="K68" s="200"/>
      <c r="L68" s="200"/>
    </row>
    <row r="69" spans="11:12" s="116" customFormat="1" x14ac:dyDescent="0.25">
      <c r="K69" s="200"/>
      <c r="L69" s="200"/>
    </row>
    <row r="70" spans="11:12" s="116" customFormat="1" x14ac:dyDescent="0.25">
      <c r="K70" s="200"/>
      <c r="L70" s="200"/>
    </row>
    <row r="71" spans="11:12" s="116" customFormat="1" x14ac:dyDescent="0.25">
      <c r="K71" s="200"/>
      <c r="L71" s="200"/>
    </row>
    <row r="72" spans="11:12" s="116" customFormat="1" x14ac:dyDescent="0.25">
      <c r="K72" s="200"/>
      <c r="L72" s="200"/>
    </row>
    <row r="73" spans="11:12" s="116" customFormat="1" x14ac:dyDescent="0.25">
      <c r="K73" s="200"/>
      <c r="L73" s="200"/>
    </row>
    <row r="74" spans="11:12" s="116" customFormat="1" x14ac:dyDescent="0.25">
      <c r="K74" s="200"/>
      <c r="L74" s="200"/>
    </row>
    <row r="75" spans="11:12" s="116" customFormat="1" x14ac:dyDescent="0.25">
      <c r="K75" s="200"/>
      <c r="L75" s="200"/>
    </row>
    <row r="76" spans="11:12" s="116" customFormat="1" x14ac:dyDescent="0.25">
      <c r="K76" s="200"/>
      <c r="L76" s="200"/>
    </row>
    <row r="77" spans="11:12" s="116" customFormat="1" x14ac:dyDescent="0.25">
      <c r="K77" s="200"/>
      <c r="L77" s="200"/>
    </row>
    <row r="78" spans="11:12" s="116" customFormat="1" x14ac:dyDescent="0.25">
      <c r="K78" s="200"/>
      <c r="L78" s="200"/>
    </row>
    <row r="79" spans="11:12" s="116" customFormat="1" x14ac:dyDescent="0.25">
      <c r="K79" s="200"/>
      <c r="L79" s="200"/>
    </row>
    <row r="80" spans="11:12" s="116" customFormat="1" x14ac:dyDescent="0.25">
      <c r="K80" s="200"/>
      <c r="L80" s="200"/>
    </row>
    <row r="81" spans="11:12" s="116" customFormat="1" x14ac:dyDescent="0.25">
      <c r="K81" s="200"/>
      <c r="L81" s="200"/>
    </row>
    <row r="82" spans="11:12" s="116" customFormat="1" x14ac:dyDescent="0.25">
      <c r="K82" s="200"/>
      <c r="L82" s="200"/>
    </row>
    <row r="83" spans="11:12" s="116" customFormat="1" x14ac:dyDescent="0.25">
      <c r="K83" s="200"/>
      <c r="L83" s="200"/>
    </row>
    <row r="84" spans="11:12" s="116" customFormat="1" x14ac:dyDescent="0.25">
      <c r="K84" s="200"/>
      <c r="L84" s="200"/>
    </row>
    <row r="85" spans="11:12" s="116" customFormat="1" x14ac:dyDescent="0.25">
      <c r="K85" s="200"/>
      <c r="L85" s="200"/>
    </row>
    <row r="86" spans="11:12" s="116" customFormat="1" x14ac:dyDescent="0.25">
      <c r="K86" s="200"/>
      <c r="L86" s="200"/>
    </row>
    <row r="87" spans="11:12" s="116" customFormat="1" x14ac:dyDescent="0.25">
      <c r="K87" s="200"/>
      <c r="L87" s="200"/>
    </row>
    <row r="88" spans="11:12" s="116" customFormat="1" x14ac:dyDescent="0.25">
      <c r="K88" s="200"/>
      <c r="L88" s="200"/>
    </row>
    <row r="89" spans="11:12" s="116" customFormat="1" x14ac:dyDescent="0.25">
      <c r="K89" s="200"/>
      <c r="L89" s="200"/>
    </row>
    <row r="90" spans="11:12" s="116" customFormat="1" x14ac:dyDescent="0.25">
      <c r="K90" s="200"/>
      <c r="L90" s="200"/>
    </row>
    <row r="91" spans="11:12" s="116" customFormat="1" x14ac:dyDescent="0.25">
      <c r="K91" s="200"/>
      <c r="L91" s="200"/>
    </row>
    <row r="92" spans="11:12" s="116" customFormat="1" x14ac:dyDescent="0.25">
      <c r="K92" s="200"/>
      <c r="L92" s="200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23-03-2026</vt:lpstr>
      <vt:lpstr>By Order</vt:lpstr>
      <vt:lpstr>All Stores</vt:lpstr>
      <vt:lpstr>'23-03-2026'!Print_Titles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 Awad</dc:creator>
  <cp:lastModifiedBy>Rita Daher</cp:lastModifiedBy>
  <cp:lastPrinted>2026-03-26T08:10:09Z</cp:lastPrinted>
  <dcterms:created xsi:type="dcterms:W3CDTF">2010-10-20T06:23:14Z</dcterms:created>
  <dcterms:modified xsi:type="dcterms:W3CDTF">2026-03-26T08:42:42Z</dcterms:modified>
</cp:coreProperties>
</file>