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2-03-2026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'02-03-2026'!$12:$14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3" i="11"/>
  <c r="G83" i="11"/>
  <c r="I87" i="11"/>
  <c r="G87" i="11"/>
  <c r="I86" i="11"/>
  <c r="G86" i="11"/>
  <c r="I85" i="11"/>
  <c r="G85" i="11"/>
  <c r="I82" i="11"/>
  <c r="G82" i="11"/>
  <c r="I84" i="11"/>
  <c r="G84" i="11"/>
  <c r="I75" i="11"/>
  <c r="G75" i="11"/>
  <c r="I79" i="11"/>
  <c r="G79" i="11"/>
  <c r="I78" i="11"/>
  <c r="G78" i="11"/>
  <c r="I77" i="11"/>
  <c r="G77" i="11"/>
  <c r="I76" i="11"/>
  <c r="G76" i="11"/>
  <c r="I71" i="11"/>
  <c r="G71" i="11"/>
  <c r="I70" i="11"/>
  <c r="G70" i="11"/>
  <c r="I69" i="11"/>
  <c r="G69" i="11"/>
  <c r="I67" i="11"/>
  <c r="G67" i="11"/>
  <c r="I72" i="11"/>
  <c r="G72" i="11"/>
  <c r="I68" i="11"/>
  <c r="G68" i="11"/>
  <c r="I62" i="11"/>
  <c r="G62" i="11"/>
  <c r="I61" i="11"/>
  <c r="G61" i="11"/>
  <c r="I63" i="11"/>
  <c r="G63" i="11"/>
  <c r="I60" i="11"/>
  <c r="G60" i="11"/>
  <c r="I59" i="11"/>
  <c r="G59" i="11"/>
  <c r="I64" i="11"/>
  <c r="G64" i="11"/>
  <c r="I58" i="11"/>
  <c r="G58" i="11"/>
  <c r="I57" i="11"/>
  <c r="G57" i="11"/>
  <c r="I56" i="11"/>
  <c r="G56" i="11"/>
  <c r="I53" i="11"/>
  <c r="G53" i="11"/>
  <c r="I49" i="11"/>
  <c r="G49" i="11"/>
  <c r="I52" i="11"/>
  <c r="G52" i="11"/>
  <c r="I51" i="11"/>
  <c r="G51" i="11"/>
  <c r="I50" i="11"/>
  <c r="G50" i="11"/>
  <c r="I48" i="11"/>
  <c r="G48" i="11"/>
  <c r="I41" i="11"/>
  <c r="G41" i="11"/>
  <c r="I45" i="11"/>
  <c r="G45" i="11"/>
  <c r="I40" i="11"/>
  <c r="G40" i="11"/>
  <c r="I44" i="11"/>
  <c r="G44" i="11"/>
  <c r="I42" i="11"/>
  <c r="G42" i="11"/>
  <c r="I43" i="11"/>
  <c r="G43" i="11"/>
  <c r="I37" i="11"/>
  <c r="G37" i="11"/>
  <c r="I35" i="11"/>
  <c r="G35" i="11"/>
  <c r="I36" i="11"/>
  <c r="G36" i="11"/>
  <c r="I33" i="11"/>
  <c r="G33" i="11"/>
  <c r="I34" i="11"/>
  <c r="G34" i="11"/>
  <c r="I27" i="11"/>
  <c r="G27" i="11"/>
  <c r="I15" i="11"/>
  <c r="G15" i="11"/>
  <c r="I25" i="11"/>
  <c r="G25" i="11"/>
  <c r="I20" i="11"/>
  <c r="G20" i="11"/>
  <c r="I22" i="11"/>
  <c r="G22" i="11"/>
  <c r="I24" i="11"/>
  <c r="G24" i="11"/>
  <c r="I26" i="11"/>
  <c r="G26" i="11"/>
  <c r="I17" i="11"/>
  <c r="G17" i="11"/>
  <c r="I16" i="11"/>
  <c r="G16" i="11"/>
  <c r="I18" i="11"/>
  <c r="G18" i="11"/>
  <c r="I28" i="11"/>
  <c r="G28" i="11"/>
  <c r="I29" i="11"/>
  <c r="G29" i="11"/>
  <c r="I23" i="11"/>
  <c r="G23" i="11"/>
  <c r="I19" i="11"/>
  <c r="G19" i="11"/>
  <c r="I21" i="11"/>
  <c r="G21" i="11"/>
  <c r="I30" i="11"/>
  <c r="G30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<sst xmlns="http://schemas.openxmlformats.org/spreadsheetml/2006/main" count="852" uniqueCount="229">
  <si>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</si>
  <si>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</si>
  <si>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</si>
  <si>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</si>
  <si>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</si>
  <si>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</si>
  <si>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</si>
  <si>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</si>
  <si>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</si>
  <si>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</si>
  <si>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</si>
  <si>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</si>
  <si>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</si>
  <si>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</si>
  <si>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</si>
  <si>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</si>
  <si>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</si>
  <si>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</si>
  <si>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</si>
  <si>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</si>
  <si>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</si>
  <si>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</si>
  <si>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</si>
  <si>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</si>
  <si>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</si>
  <si>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</si>
  <si>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</si>
  <si>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</si>
  <si>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</si>
  <si>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</si>
  <si>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</si>
  <si>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</si>
  <si>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</si>
  <si>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</si>
  <si>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</si>
  <si>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</si>
  <si>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</si>
  <si>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</si>
  <si>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</si>
  <si>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</si>
  <si>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</si>
  <si>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</si>
  <si>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</si>
  <si>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</si>
  <si>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</si>
  <si>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</si>
  <si>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</si>
  <si>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</si>
  <si>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</si>
  <si>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</si>
  <si>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</si>
  <si>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</si>
  <si>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</si>
  <si>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</si>
  <si>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</si>
  <si>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</si>
  <si>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</si>
  <si>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</si>
  <si>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</si>
  <si>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</si>
  <si>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</si>
  <si>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</si>
  <si>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</si>
  <si>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</si>
  <si>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</si>
  <si>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</si>
  <si>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</si>
  <si>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</si>
  <si>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</si>
  <si>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</si>
  <si>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</si>
  <si>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</si>
  <si>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</si>
  <si>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</si>
  <si>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</si>
  <si>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</si>
  <si>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</si>
  <si>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</si>
  <si>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</si>
  <si>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</si>
  <si>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</si>
  <si>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</si>
  <si>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</si>
  <si>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</si>
  <si>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</si>
  <si>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</si>
  <si>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</si>
  <si>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</si>
  <si>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</si>
  <si>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</si>
  <si>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</si>
  <si>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</si>
  <si>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</si>
  <si>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</si>
  <si>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</si>
  <si>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</si>
  <si>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</si>
  <si>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</si>
  <si>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</si>
  <si>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</si>
  <si>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</si>
  <si>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</si>
  <si>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</si>
  <si>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</si>
  <si>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</si>
  <si>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</si>
  <si>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</si>
  <si>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</si>
  <si>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</si>
  <si>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</si>
  <si>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</si>
  <si>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</si>
  <si>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</si>
  <si>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</si>
  <si>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</si>
  <si>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</si>
  <si>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</si>
  <si>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</si>
  <si>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</si>
  <si>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</si>
  <si>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</si>
  <si>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</si>
  <si>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</si>
  <si>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</si>
  <si>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</si>
  <si>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</si>
  <si>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</si>
  <si>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</si>
  <si>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</si>
  <si>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</si>
  <si>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</si>
  <si>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</si>
  <si>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</si>
  <si>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</si>
  <si>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</si>
  <si>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</si>
  <si>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</si>
  <si>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</si>
  <si>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</si>
  <si>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</si>
  <si>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</si>
  <si>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</si>
  <si>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</si>
  <si>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</si>
  <si>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</si>
  <si>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</si>
  <si>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</si>
  <si>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</si>
  <si>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</si>
  <si>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</si>
  <si>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</si>
  <si>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</si>
  <si>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</si>
  <si>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</si>
  <si>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</si>
  <si>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</si>
  <si>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</si>
  <si>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</si>
  <si>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</si>
  <si>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</si>
  <si>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</si>
  <si>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</si>
  <si>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</si>
  <si>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</si>
  <si>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</si>
  <si>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</si>
  <si>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</si>
  <si>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</si>
  <si>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</si>
  <si>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</si>
  <si>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</si>
  <si>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</si>
  <si>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</si>
  <si>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</si>
  <si>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</si>
  <si>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</si>
  <si>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</si>
  <si>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</si>
  <si>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</si>
  <si>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</si>
  <si>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</si>
  <si>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</si>
  <si>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</si>
  <si>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</si>
  <si>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</si>
  <si>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</si>
  <si>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</si>
  <si>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</si>
  <si>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</si>
  <si>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</si>
  <si>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</si>
  <si>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</si>
  <si>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</si>
  <si>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</si>
  <si>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</si>
  <si>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</si>
  <si>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</si>
  <si>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</si>
  <si>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</si>
  <si>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</si>
  <si>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</si>
  <si>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</si>
  <si>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</si>
  <si>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</si>
  <si>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</si>
  <si>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</si>
  <si>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</si>
  <si>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</si>
  <si>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</si>
  <si>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</si>
  <si>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</si>
  <si>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</si>
  <si>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</si>
  <si>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</si>
  <si>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</si>
  <si>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</si>
  <si>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</si>
  <si>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</si>
  <si>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</si>
  <si>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23-02-2026(ل.ل.)</t>
  </si>
  <si>
    <t>معدل أسعار المحلات والملاحم في 23-02-2026 (ل.ل.)</t>
  </si>
  <si>
    <t>المعدل العام للأسعار في 23-02-2026 (ل.ل.)</t>
  </si>
  <si>
    <t>معدل أسعار  السوبرماركات في 02-03-2026(ل.ل.)</t>
  </si>
  <si>
    <t>معدل الأسعار في آذار 2025 (ل.ل.)</t>
  </si>
  <si>
    <t xml:space="preserve"> التاريخ 2 آذار 2026</t>
  </si>
  <si>
    <t>معدل أسعار المحلات والملاحم في 02-03-2026 (ل.ل.)</t>
  </si>
  <si>
    <t>المعدل العام للأسعار في 02-03-2026 (ل.ل.)</t>
  </si>
  <si>
    <t xml:space="preserve"> التاريخ02 آذار 2026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</si>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</sst>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192" t="s">
        <v>202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D10" s="2"/>
      <c r="E10" s="2"/>
    </row>
    <row r="11" spans="1:9" s="116" customFormat="1" ht="18.75" thickBot="1">
      <c r="A11" s="2"/>
      <c r="B11" s="2"/>
      <c r="C11" s="2"/>
      <c r="D11" s="2"/>
      <c r="E11" s="2"/>
    </row>
    <row r="12" spans="1:9" ht="24.75" customHeight="1">
      <c r="A12" s="193" t="s">
        <v>3</v>
      </c>
      <c r="B12" s="199"/>
      <c r="C12" s="197" t="s">
        <v>0</v>
      </c>
      <c r="D12" s="195" t="s">
        <v>23</v>
      </c>
      <c r="E12" s="195" t="s">
        <v>223</v>
      </c>
      <c r="F12" s="195" t="s">
        <v>222</v>
      </c>
      <c r="G12" s="195" t="s">
        <v>197</v>
      </c>
      <c r="H12" s="195" t="s">
        <v>219</v>
      </c>
      <c r="I12" s="195" t="s">
        <v>187</v>
      </c>
    </row>
    <row r="13" spans="1:9" ht="38.25" customHeight="1" thickBot="1">
      <c r="A13" s="194"/>
      <c r="B13" s="200"/>
      <c r="C13" s="198"/>
      <c r="D13" s="196"/>
      <c r="E13" s="196"/>
      <c r="F13" s="196"/>
      <c r="G13" s="196"/>
      <c r="H13" s="196"/>
      <c r="I13" s="19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3" t="s">
        <v>4</v>
      </c>
      <c r="C15" s="19" t="s">
        <v>84</v>
      </c>
      <c r="D15" s="20" t="s">
        <v>161</v>
      </c>
      <c r="E15" s="157">
        <v>98291.137499999997</v>
      </c>
      <c r="F15" s="166">
        <v>167498.79999999999</v>
      </c>
      <c r="G15" s="43">
        <f t="shared" ref="G15:G30" si="0">(F15-E15)/E15</f>
        <v>0.70410887756792917</v>
      </c>
      <c r="H15" s="166">
        <v>146666.44444444444</v>
      </c>
      <c r="I15" s="43">
        <f t="shared" ref="I15:I30" si="1">(F15-H15)/H15</f>
        <v>0.1420390030893986</v>
      </c>
    </row>
    <row r="16" spans="1:9" ht="16.5">
      <c r="A16" s="35"/>
      <c r="B16" s="84" t="s">
        <v>5</v>
      </c>
      <c r="C16" s="140" t="s">
        <v>85</v>
      </c>
      <c r="D16" s="136" t="s">
        <v>161</v>
      </c>
      <c r="E16" s="160">
        <v>137096.50138888889</v>
      </c>
      <c r="F16" s="160">
        <v>192776.44444444444</v>
      </c>
      <c r="G16" s="46">
        <f t="shared" si="0"/>
        <v>0.40613686338802646</v>
      </c>
      <c r="H16" s="160">
        <v>196109.77777777778</v>
      </c>
      <c r="I16" s="42">
        <f t="shared" si="1"/>
        <v>-1.6997282701072237E-2</v>
      </c>
    </row>
    <row r="17" spans="1:9" ht="16.5">
      <c r="A17" s="35"/>
      <c r="B17" s="84" t="s">
        <v>6</v>
      </c>
      <c r="C17" s="15" t="s">
        <v>86</v>
      </c>
      <c r="D17" s="11" t="s">
        <v>161</v>
      </c>
      <c r="E17" s="160">
        <v>148561.9</v>
      </c>
      <c r="F17" s="160">
        <v>169998.66666666666</v>
      </c>
      <c r="G17" s="46">
        <f t="shared" si="0"/>
        <v>0.14429518380329454</v>
      </c>
      <c r="H17" s="160">
        <v>183332</v>
      </c>
      <c r="I17" s="42">
        <f t="shared" si="1"/>
        <v>-7.272780165673938E-2</v>
      </c>
    </row>
    <row r="18" spans="1:9" ht="16.5">
      <c r="A18" s="35"/>
      <c r="B18" s="84" t="s">
        <v>7</v>
      </c>
      <c r="C18" s="15" t="s">
        <v>87</v>
      </c>
      <c r="D18" s="11" t="s">
        <v>161</v>
      </c>
      <c r="E18" s="160">
        <v>42132.7</v>
      </c>
      <c r="F18" s="160">
        <v>46998.8</v>
      </c>
      <c r="G18" s="46">
        <f t="shared" si="0"/>
        <v>0.1154946158209658</v>
      </c>
      <c r="H18" s="160">
        <v>45998.8</v>
      </c>
      <c r="I18" s="42">
        <f t="shared" si="1"/>
        <v>2.1739697557327582E-2</v>
      </c>
    </row>
    <row r="19" spans="1:9" ht="16.5">
      <c r="A19" s="35"/>
      <c r="B19" s="84" t="s">
        <v>8</v>
      </c>
      <c r="C19" s="140" t="s">
        <v>89</v>
      </c>
      <c r="D19" s="136" t="s">
        <v>161</v>
      </c>
      <c r="E19" s="160">
        <v>361843</v>
      </c>
      <c r="F19" s="160">
        <v>591248.5</v>
      </c>
      <c r="G19" s="46">
        <f t="shared" si="0"/>
        <v>0.63399181412933237</v>
      </c>
      <c r="H19" s="160">
        <v>568748.5</v>
      </c>
      <c r="I19" s="42">
        <f t="shared" si="1"/>
        <v>3.9560543895939944E-2</v>
      </c>
    </row>
    <row r="20" spans="1:9" ht="16.5">
      <c r="A20" s="35"/>
      <c r="B20" s="84" t="s">
        <v>9</v>
      </c>
      <c r="C20" s="140" t="s">
        <v>88</v>
      </c>
      <c r="D20" s="11" t="s">
        <v>161</v>
      </c>
      <c r="E20" s="160">
        <v>147895.20000000001</v>
      </c>
      <c r="F20" s="160">
        <v>162498.79999999999</v>
      </c>
      <c r="G20" s="46">
        <f t="shared" si="0"/>
        <v>9.8742893616560745E-2</v>
      </c>
      <c r="H20" s="160">
        <v>161498.79999999999</v>
      </c>
      <c r="I20" s="42">
        <f t="shared" si="1"/>
        <v>6.1919964730388095E-3</v>
      </c>
    </row>
    <row r="21" spans="1:9" ht="16.5">
      <c r="A21" s="35"/>
      <c r="B21" s="84" t="s">
        <v>10</v>
      </c>
      <c r="C21" s="15" t="s">
        <v>90</v>
      </c>
      <c r="D21" s="136" t="s">
        <v>161</v>
      </c>
      <c r="E21" s="160">
        <v>83978.55</v>
      </c>
      <c r="F21" s="160">
        <v>145998.79999999999</v>
      </c>
      <c r="G21" s="46">
        <f t="shared" si="0"/>
        <v>0.73852489713146974</v>
      </c>
      <c r="H21" s="160">
        <v>142998.79999999999</v>
      </c>
      <c r="I21" s="42">
        <f t="shared" si="1"/>
        <v>2.0979197028226811E-2</v>
      </c>
    </row>
    <row r="22" spans="1:9" ht="16.5">
      <c r="A22" s="35"/>
      <c r="B22" s="84" t="s">
        <v>11</v>
      </c>
      <c r="C22" s="140" t="s">
        <v>91</v>
      </c>
      <c r="D22" s="13" t="s">
        <v>81</v>
      </c>
      <c r="E22" s="160">
        <v>30986.85</v>
      </c>
      <c r="F22" s="160">
        <v>46666.444444444445</v>
      </c>
      <c r="G22" s="46">
        <f t="shared" si="0"/>
        <v>0.50600801451081501</v>
      </c>
      <c r="H22" s="160">
        <v>49098.8</v>
      </c>
      <c r="I22" s="42">
        <f t="shared" si="1"/>
        <v>-4.954002043951293E-2</v>
      </c>
    </row>
    <row r="23" spans="1:9" ht="16.5">
      <c r="A23" s="35"/>
      <c r="B23" s="84" t="s">
        <v>12</v>
      </c>
      <c r="C23" s="15" t="s">
        <v>92</v>
      </c>
      <c r="D23" s="13" t="s">
        <v>81</v>
      </c>
      <c r="E23" s="160">
        <v>47554.85555555555</v>
      </c>
      <c r="F23" s="160">
        <v>59998.666666666664</v>
      </c>
      <c r="G23" s="46">
        <f t="shared" si="0"/>
        <v>0.26167277695910018</v>
      </c>
      <c r="H23" s="160">
        <v>66109.777777777781</v>
      </c>
      <c r="I23" s="42">
        <f t="shared" si="1"/>
        <v>-9.2438839102637449E-2</v>
      </c>
    </row>
    <row r="24" spans="1:9" ht="16.5">
      <c r="A24" s="35"/>
      <c r="B24" s="84" t="s">
        <v>13</v>
      </c>
      <c r="C24" s="15" t="s">
        <v>93</v>
      </c>
      <c r="D24" s="138" t="s">
        <v>81</v>
      </c>
      <c r="E24" s="160">
        <v>53692.338888888888</v>
      </c>
      <c r="F24" s="160">
        <v>59998.666666666664</v>
      </c>
      <c r="G24" s="46">
        <f t="shared" si="0"/>
        <v>0.11745302790456033</v>
      </c>
      <c r="H24" s="160">
        <v>64998.666666666664</v>
      </c>
      <c r="I24" s="42">
        <f t="shared" si="1"/>
        <v>-7.6924654864715183E-2</v>
      </c>
    </row>
    <row r="25" spans="1:9" ht="16.5">
      <c r="A25" s="35"/>
      <c r="B25" s="84" t="s">
        <v>14</v>
      </c>
      <c r="C25" s="15" t="s">
        <v>94</v>
      </c>
      <c r="D25" s="138" t="s">
        <v>81</v>
      </c>
      <c r="E25" s="160">
        <v>42046.522222222222</v>
      </c>
      <c r="F25" s="160">
        <v>52998.8</v>
      </c>
      <c r="G25" s="46">
        <f t="shared" si="0"/>
        <v>0.26047999213569528</v>
      </c>
      <c r="H25" s="160">
        <v>55998.8</v>
      </c>
      <c r="I25" s="42">
        <f t="shared" si="1"/>
        <v>-5.3572576555211894E-2</v>
      </c>
    </row>
    <row r="26" spans="1:9" ht="16.5">
      <c r="A26" s="35"/>
      <c r="B26" s="84" t="s">
        <v>15</v>
      </c>
      <c r="C26" s="15" t="s">
        <v>95</v>
      </c>
      <c r="D26" s="13" t="s">
        <v>82</v>
      </c>
      <c r="E26" s="160">
        <v>96916.05</v>
      </c>
      <c r="F26" s="160">
        <v>142498.79999999999</v>
      </c>
      <c r="G26" s="46">
        <f t="shared" si="0"/>
        <v>0.47033231337843406</v>
      </c>
      <c r="H26" s="160">
        <v>140555.33333333334</v>
      </c>
      <c r="I26" s="42">
        <f t="shared" si="1"/>
        <v>1.3827057434082747E-2</v>
      </c>
    </row>
    <row r="27" spans="1:9" ht="16.5">
      <c r="A27" s="35"/>
      <c r="B27" s="84" t="s">
        <v>16</v>
      </c>
      <c r="C27" s="15" t="s">
        <v>96</v>
      </c>
      <c r="D27" s="13" t="s">
        <v>81</v>
      </c>
      <c r="E27" s="160">
        <v>48435.411111111112</v>
      </c>
      <c r="F27" s="160">
        <v>61665.333333333336</v>
      </c>
      <c r="G27" s="46">
        <f t="shared" si="0"/>
        <v>0.2731456576650646</v>
      </c>
      <c r="H27" s="160">
        <v>62776.444444444445</v>
      </c>
      <c r="I27" s="42">
        <f t="shared" si="1"/>
        <v>-1.769949096263989E-2</v>
      </c>
    </row>
    <row r="28" spans="1:9" ht="16.5">
      <c r="A28" s="35"/>
      <c r="B28" s="84" t="s">
        <v>17</v>
      </c>
      <c r="C28" s="15" t="s">
        <v>97</v>
      </c>
      <c r="D28" s="11" t="s">
        <v>161</v>
      </c>
      <c r="E28" s="160">
        <v>68444.3</v>
      </c>
      <c r="F28" s="160">
        <v>74398.8</v>
      </c>
      <c r="G28" s="46">
        <f t="shared" si="0"/>
        <v>8.6997748534209565E-2</v>
      </c>
      <c r="H28" s="160">
        <v>70798.8</v>
      </c>
      <c r="I28" s="42">
        <f t="shared" si="1"/>
        <v>5.0848319463041747E-2</v>
      </c>
    </row>
    <row r="29" spans="1:9" ht="16.5">
      <c r="A29" s="35"/>
      <c r="B29" s="84" t="s">
        <v>18</v>
      </c>
      <c r="C29" s="15" t="s">
        <v>98</v>
      </c>
      <c r="D29" s="13" t="s">
        <v>83</v>
      </c>
      <c r="E29" s="160">
        <v>116514.65</v>
      </c>
      <c r="F29" s="160">
        <v>127250</v>
      </c>
      <c r="G29" s="46">
        <f t="shared" si="0"/>
        <v>9.2137340669177711E-2</v>
      </c>
      <c r="H29" s="160">
        <v>132428.14285714287</v>
      </c>
      <c r="I29" s="42">
        <f t="shared" si="1"/>
        <v>-3.9101528915411896E-2</v>
      </c>
    </row>
    <row r="30" spans="1:9" ht="17.25" thickBot="1">
      <c r="A30" s="36"/>
      <c r="B30" s="85" t="s">
        <v>19</v>
      </c>
      <c r="C30" s="16" t="s">
        <v>99</v>
      </c>
      <c r="D30" s="12" t="s">
        <v>161</v>
      </c>
      <c r="E30" s="163">
        <v>67354.013888888891</v>
      </c>
      <c r="F30" s="163">
        <v>64888.666666666664</v>
      </c>
      <c r="G30" s="48">
        <f t="shared" si="0"/>
        <v>-3.6602825576055598E-2</v>
      </c>
      <c r="H30" s="163">
        <v>65555.333333333328</v>
      </c>
      <c r="I30" s="53">
        <f t="shared" si="1"/>
        <v>-1.0169525998393179E-2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1"/>
      <c r="F31" s="180"/>
      <c r="G31" s="49"/>
      <c r="H31" s="180"/>
      <c r="I31" s="50"/>
    </row>
    <row r="32" spans="1:9" ht="16.5">
      <c r="A32" s="31"/>
      <c r="B32" s="37" t="s">
        <v>26</v>
      </c>
      <c r="C32" s="142" t="s">
        <v>100</v>
      </c>
      <c r="D32" s="20" t="s">
        <v>161</v>
      </c>
      <c r="E32" s="166">
        <v>172117.38055555557</v>
      </c>
      <c r="F32" s="166">
        <v>232498.8</v>
      </c>
      <c r="G32" s="43">
        <f>(F32-E32)/E32</f>
        <v>0.35081535199726482</v>
      </c>
      <c r="H32" s="166">
        <v>227222</v>
      </c>
      <c r="I32" s="42">
        <f>(F32-H32)/H32</f>
        <v>2.3223103396678088E-2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169284.04722222223</v>
      </c>
      <c r="F33" s="160">
        <v>231998.8</v>
      </c>
      <c r="G33" s="46">
        <f>(F33-E33)/E33</f>
        <v>0.37047054230367593</v>
      </c>
      <c r="H33" s="160">
        <v>227777.55555555556</v>
      </c>
      <c r="I33" s="42">
        <f>(F33-H33)/H33</f>
        <v>1.8532310763229934E-2</v>
      </c>
    </row>
    <row r="34" spans="1:9" ht="16.5">
      <c r="A34" s="35"/>
      <c r="B34" s="155" t="s">
        <v>28</v>
      </c>
      <c r="C34" s="140" t="s">
        <v>102</v>
      </c>
      <c r="D34" s="136" t="s">
        <v>161</v>
      </c>
      <c r="E34" s="160">
        <v>83426.425000000003</v>
      </c>
      <c r="F34" s="160">
        <v>64373.75</v>
      </c>
      <c r="G34" s="46">
        <f>(F34-E34)/E34</f>
        <v>-0.22837698007555762</v>
      </c>
      <c r="H34" s="160">
        <v>62857.142857142855</v>
      </c>
      <c r="I34" s="42">
        <f>(F34-H34)/H34</f>
        <v>2.4127840909090943E-2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109249.15</v>
      </c>
      <c r="F35" s="160">
        <v>158748.75</v>
      </c>
      <c r="G35" s="46">
        <f>(F35-E35)/E35</f>
        <v>0.45308910870244767</v>
      </c>
      <c r="H35" s="160">
        <v>172857.14285714287</v>
      </c>
      <c r="I35" s="42">
        <f>(F35-H35)/H35</f>
        <v>-8.1618801652892634E-2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60875.861111111109</v>
      </c>
      <c r="F36" s="160">
        <v>100998.8</v>
      </c>
      <c r="G36" s="48">
        <f>(F36-E36)/E36</f>
        <v>0.65909439565308459</v>
      </c>
      <c r="H36" s="160">
        <v>97998.8</v>
      </c>
      <c r="I36" s="53">
        <f>(F36-H36)/H36</f>
        <v>3.0612619746364242E-2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80"/>
      <c r="G37" s="49"/>
      <c r="H37" s="180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0">
        <v>1811176.575</v>
      </c>
      <c r="F38" s="160">
        <v>2135607.5</v>
      </c>
      <c r="G38" s="43">
        <f t="shared" ref="G38:G43" si="2">(F38-E38)/E38</f>
        <v>0.17912716489279906</v>
      </c>
      <c r="H38" s="160">
        <v>2135607.5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0">
        <v>1105097.8722222222</v>
      </c>
      <c r="F39" s="160">
        <v>1295043.75</v>
      </c>
      <c r="G39" s="46">
        <f t="shared" si="2"/>
        <v>0.17188149805756026</v>
      </c>
      <c r="H39" s="160">
        <v>1205119.5</v>
      </c>
      <c r="I39" s="42">
        <f t="shared" si="3"/>
        <v>7.4618533680684773E-2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8">
        <v>760555.08750000002</v>
      </c>
      <c r="F40" s="160">
        <v>949026</v>
      </c>
      <c r="G40" s="46">
        <f t="shared" si="2"/>
        <v>0.24780704987395141</v>
      </c>
      <c r="H40" s="160">
        <v>880725.85714285716</v>
      </c>
      <c r="I40" s="42">
        <f t="shared" si="3"/>
        <v>7.7549832678597386E-2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1">
        <v>364630.5</v>
      </c>
      <c r="F41" s="160">
        <v>363285</v>
      </c>
      <c r="G41" s="46">
        <f t="shared" si="2"/>
        <v>-3.6900369003690036E-3</v>
      </c>
      <c r="H41" s="160">
        <v>365976</v>
      </c>
      <c r="I41" s="42">
        <f t="shared" si="3"/>
        <v>-7.3529411764705881E-3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1">
        <v>288161.25</v>
      </c>
      <c r="F42" s="160">
        <v>313950</v>
      </c>
      <c r="G42" s="46">
        <f t="shared" si="2"/>
        <v>8.9494163424124515E-2</v>
      </c>
      <c r="H42" s="160">
        <v>273585</v>
      </c>
      <c r="I42" s="42">
        <f t="shared" si="3"/>
        <v>0.14754098360655737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4">
        <v>1003834.3999999999</v>
      </c>
      <c r="F43" s="160">
        <v>956740.2</v>
      </c>
      <c r="G43" s="48">
        <f t="shared" si="2"/>
        <v>-4.6914311762976002E-2</v>
      </c>
      <c r="H43" s="160">
        <v>956740.2</v>
      </c>
      <c r="I43" s="54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1"/>
      <c r="F44" s="180"/>
      <c r="G44" s="6"/>
      <c r="H44" s="180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8">
        <v>334440.72916666669</v>
      </c>
      <c r="F45" s="160">
        <v>426523.5</v>
      </c>
      <c r="G45" s="43">
        <f t="shared" ref="G45:G50" si="4">(F45-E45)/E45</f>
        <v>0.27533360264695622</v>
      </c>
      <c r="H45" s="160">
        <v>446481.75</v>
      </c>
      <c r="I45" s="42">
        <f t="shared" ref="I45:I50" si="5">(F45-H45)/H45</f>
        <v>-4.4701155198392767E-2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1">
        <v>316942.59166666667</v>
      </c>
      <c r="F46" s="160">
        <v>330656.625</v>
      </c>
      <c r="G46" s="46">
        <f t="shared" si="4"/>
        <v>4.3269770910930719E-2</v>
      </c>
      <c r="H46" s="160">
        <v>330656.625</v>
      </c>
      <c r="I46" s="76">
        <f t="shared" si="5"/>
        <v>0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1">
        <v>996615</v>
      </c>
      <c r="F47" s="160">
        <v>1124709.857142857</v>
      </c>
      <c r="G47" s="46">
        <f t="shared" si="4"/>
        <v>0.12852993095915377</v>
      </c>
      <c r="H47" s="160">
        <v>1124709.857142857</v>
      </c>
      <c r="I47" s="76">
        <f t="shared" si="5"/>
        <v>0</v>
      </c>
    </row>
    <row r="48" spans="1:9" ht="16.5">
      <c r="A48" s="35"/>
      <c r="B48" s="32" t="s">
        <v>48</v>
      </c>
      <c r="C48" s="118" t="s">
        <v>157</v>
      </c>
      <c r="D48" s="11" t="s">
        <v>114</v>
      </c>
      <c r="E48" s="161">
        <v>1341398.09375</v>
      </c>
      <c r="F48" s="160">
        <v>1480386.375</v>
      </c>
      <c r="G48" s="46">
        <f t="shared" si="4"/>
        <v>0.10361449140086793</v>
      </c>
      <c r="H48" s="160">
        <v>1480386.375</v>
      </c>
      <c r="I48" s="76">
        <f t="shared" si="5"/>
        <v>0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1">
        <v>164207.0625</v>
      </c>
      <c r="F49" s="160">
        <v>166393.5</v>
      </c>
      <c r="G49" s="46">
        <f t="shared" si="4"/>
        <v>1.3315124615909868E-2</v>
      </c>
      <c r="H49" s="160">
        <v>166842</v>
      </c>
      <c r="I49" s="42">
        <f t="shared" si="5"/>
        <v>-2.6881720430107529E-3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4">
        <v>1693433.625</v>
      </c>
      <c r="F50" s="160">
        <v>1714615.5</v>
      </c>
      <c r="G50" s="53">
        <f t="shared" si="4"/>
        <v>1.250824046912379E-2</v>
      </c>
      <c r="H50" s="160">
        <v>1714615.5</v>
      </c>
      <c r="I50" s="54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1"/>
      <c r="F51" s="180"/>
      <c r="G51" s="49"/>
      <c r="H51" s="180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8">
        <v>153676.04166666666</v>
      </c>
      <c r="F52" s="157">
        <v>139483.5</v>
      </c>
      <c r="G52" s="159">
        <f t="shared" ref="G52:G60" si="6">(F52-E52)/E52</f>
        <v>-9.2353638945563185E-2</v>
      </c>
      <c r="H52" s="157">
        <v>139483.5</v>
      </c>
      <c r="I52" s="107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1">
        <v>222971.04166666666</v>
      </c>
      <c r="F53" s="160">
        <v>188594.25</v>
      </c>
      <c r="G53" s="162">
        <f t="shared" si="6"/>
        <v>-0.15417603743385955</v>
      </c>
      <c r="H53" s="160">
        <v>188594.25</v>
      </c>
      <c r="I53" s="76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1">
        <v>139017.70000000001</v>
      </c>
      <c r="F54" s="160">
        <v>148005</v>
      </c>
      <c r="G54" s="162">
        <f t="shared" si="6"/>
        <v>6.4648602300282534E-2</v>
      </c>
      <c r="H54" s="160">
        <v>148005</v>
      </c>
      <c r="I54" s="76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1">
        <v>155391.17499999999</v>
      </c>
      <c r="F55" s="160">
        <v>182763.75</v>
      </c>
      <c r="G55" s="162">
        <f t="shared" si="6"/>
        <v>0.17615269979134923</v>
      </c>
      <c r="H55" s="160">
        <v>178861.8</v>
      </c>
      <c r="I55" s="76">
        <f t="shared" si="7"/>
        <v>2.1815446339017119E-2</v>
      </c>
    </row>
    <row r="56" spans="1:9" ht="16.5">
      <c r="A56" s="35"/>
      <c r="B56" s="87" t="s">
        <v>42</v>
      </c>
      <c r="C56" s="88" t="s">
        <v>198</v>
      </c>
      <c r="D56" s="89" t="s">
        <v>114</v>
      </c>
      <c r="E56" s="161">
        <v>105001.3125</v>
      </c>
      <c r="F56" s="160">
        <v>105285.375</v>
      </c>
      <c r="G56" s="167">
        <f t="shared" si="6"/>
        <v>2.7053233263155639E-3</v>
      </c>
      <c r="H56" s="160">
        <v>105285.375</v>
      </c>
      <c r="I56" s="77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4">
        <v>166877.4375</v>
      </c>
      <c r="F57" s="163">
        <v>143520</v>
      </c>
      <c r="G57" s="165">
        <f t="shared" si="6"/>
        <v>-0.13996761845051703</v>
      </c>
      <c r="H57" s="163">
        <v>143520</v>
      </c>
      <c r="I57" s="108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8">
        <v>185749.69999999998</v>
      </c>
      <c r="F58" s="166">
        <v>271791</v>
      </c>
      <c r="G58" s="42">
        <f t="shared" si="6"/>
        <v>0.46321097692217011</v>
      </c>
      <c r="H58" s="166">
        <v>271252.8</v>
      </c>
      <c r="I58" s="42">
        <f t="shared" si="7"/>
        <v>1.984126984127027E-3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1">
        <v>218573.92857142858</v>
      </c>
      <c r="F59" s="160">
        <v>276575</v>
      </c>
      <c r="G59" s="46">
        <f t="shared" si="6"/>
        <v>0.26536134390619709</v>
      </c>
      <c r="H59" s="160">
        <v>276575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4">
        <v>1266491.8333333333</v>
      </c>
      <c r="F60" s="160">
        <v>1853202</v>
      </c>
      <c r="G60" s="48">
        <f t="shared" si="6"/>
        <v>0.46325617838567462</v>
      </c>
      <c r="H60" s="160">
        <v>1853202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1"/>
      <c r="F61" s="180"/>
      <c r="G61" s="49"/>
      <c r="H61" s="180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8">
        <v>494335.95833333337</v>
      </c>
      <c r="F62" s="160">
        <v>497835</v>
      </c>
      <c r="G62" s="43">
        <f t="shared" ref="G62:G67" si="8">(F62-E62)/E62</f>
        <v>7.0782665263998566E-3</v>
      </c>
      <c r="H62" s="160">
        <v>497835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1">
        <v>3100635.25</v>
      </c>
      <c r="F63" s="160">
        <v>3481257</v>
      </c>
      <c r="G63" s="46">
        <f t="shared" si="8"/>
        <v>0.12275605458591106</v>
      </c>
      <c r="H63" s="160">
        <v>3437752.5</v>
      </c>
      <c r="I63" s="42">
        <f t="shared" si="9"/>
        <v>1.2654924983692107E-2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1">
        <v>833760.22222222225</v>
      </c>
      <c r="F64" s="160">
        <v>826809.75</v>
      </c>
      <c r="G64" s="46">
        <f t="shared" si="8"/>
        <v>-8.3362962599692579E-3</v>
      </c>
      <c r="H64" s="160">
        <v>834110.33333333337</v>
      </c>
      <c r="I64" s="76">
        <f t="shared" si="9"/>
        <v>-8.7525391325128914E-3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1">
        <v>601229.83333333337</v>
      </c>
      <c r="F65" s="160">
        <v>596056.5</v>
      </c>
      <c r="G65" s="46">
        <f t="shared" si="8"/>
        <v>-8.6045852126988131E-3</v>
      </c>
      <c r="H65" s="160">
        <v>596056.5</v>
      </c>
      <c r="I65" s="76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1">
        <v>298652.65625</v>
      </c>
      <c r="F66" s="160">
        <v>299037.375</v>
      </c>
      <c r="G66" s="46">
        <f t="shared" si="8"/>
        <v>1.288181243156112E-3</v>
      </c>
      <c r="H66" s="160">
        <v>299037.375</v>
      </c>
      <c r="I66" s="76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4">
        <v>219632.5</v>
      </c>
      <c r="F67" s="160">
        <v>229071.375</v>
      </c>
      <c r="G67" s="48">
        <f t="shared" si="8"/>
        <v>4.2975766336949224E-2</v>
      </c>
      <c r="H67" s="160">
        <v>229071.375</v>
      </c>
      <c r="I67" s="77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1"/>
      <c r="F68" s="180"/>
      <c r="G68" s="55"/>
      <c r="H68" s="180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8">
        <v>313035</v>
      </c>
      <c r="F69" s="166">
        <v>330454.8</v>
      </c>
      <c r="G69" s="43">
        <f>(F69-E69)/E69</f>
        <v>5.5648090469116833E-2</v>
      </c>
      <c r="H69" s="166">
        <v>330454.8</v>
      </c>
      <c r="I69" s="42">
        <f>(F69-H69)/H69</f>
        <v>0</v>
      </c>
    </row>
    <row r="70" spans="1:9" ht="16.5">
      <c r="A70" s="35"/>
      <c r="B70" s="32" t="s">
        <v>67</v>
      </c>
      <c r="C70" s="140" t="s">
        <v>139</v>
      </c>
      <c r="D70" s="13" t="s">
        <v>135</v>
      </c>
      <c r="E70" s="161">
        <v>205525.42857142858</v>
      </c>
      <c r="F70" s="160">
        <v>211542.5</v>
      </c>
      <c r="G70" s="46">
        <f>(F70-E70)/E70</f>
        <v>2.9276530259029428E-2</v>
      </c>
      <c r="H70" s="160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1">
        <v>98061.47321428571</v>
      </c>
      <c r="F71" s="160">
        <v>117656.5</v>
      </c>
      <c r="G71" s="46">
        <f>(F71-E71)/E71</f>
        <v>0.19982390783478116</v>
      </c>
      <c r="H71" s="160">
        <v>117656.5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1">
        <v>151858.83333333334</v>
      </c>
      <c r="F72" s="160">
        <v>149350.5</v>
      </c>
      <c r="G72" s="46">
        <f>(F72-E72)/E72</f>
        <v>-1.6517533279262711E-2</v>
      </c>
      <c r="H72" s="160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4">
        <v>134293.02499999999</v>
      </c>
      <c r="F73" s="169">
        <v>127374</v>
      </c>
      <c r="G73" s="46">
        <f>(F73-E73)/E73</f>
        <v>-5.1521849329106965E-2</v>
      </c>
      <c r="H73" s="169">
        <v>133922.1</v>
      </c>
      <c r="I73" s="54">
        <f>(F73-H73)/H73</f>
        <v>-4.8894842598794418E-2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1"/>
      <c r="F74" s="135"/>
      <c r="G74" s="49"/>
      <c r="H74" s="135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8">
        <v>70474.28571428571</v>
      </c>
      <c r="F75" s="157">
        <v>70414.5</v>
      </c>
      <c r="G75" s="42">
        <f t="shared" ref="G75:G81" si="10">(F75-E75)/E75</f>
        <v>-8.4833373874963704E-4</v>
      </c>
      <c r="H75" s="157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1">
        <v>91233.15625</v>
      </c>
      <c r="F76" s="160">
        <v>85215</v>
      </c>
      <c r="G76" s="46">
        <f t="shared" si="10"/>
        <v>-6.596457359766067E-2</v>
      </c>
      <c r="H76" s="160">
        <v>94801.6875</v>
      </c>
      <c r="I76" s="42">
        <f t="shared" si="11"/>
        <v>-0.10112359550561797</v>
      </c>
    </row>
    <row r="77" spans="1:9" ht="16.5">
      <c r="A77" s="35"/>
      <c r="B77" s="32" t="s">
        <v>75</v>
      </c>
      <c r="C77" s="140" t="s">
        <v>148</v>
      </c>
      <c r="D77" s="13" t="s">
        <v>145</v>
      </c>
      <c r="E77" s="161">
        <v>57023.571428571428</v>
      </c>
      <c r="F77" s="160">
        <v>53563.714285714283</v>
      </c>
      <c r="G77" s="46">
        <f t="shared" si="10"/>
        <v>-6.0674157303370821E-2</v>
      </c>
      <c r="H77" s="160">
        <v>53563.714285714283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1">
        <v>91376.875</v>
      </c>
      <c r="F78" s="160">
        <v>99695.142857142855</v>
      </c>
      <c r="G78" s="46">
        <f t="shared" si="10"/>
        <v>9.1032527180896203E-2</v>
      </c>
      <c r="H78" s="160">
        <v>99695.142857142855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0">
        <v>144879.57500000001</v>
      </c>
      <c r="F79" s="160">
        <v>142353.9</v>
      </c>
      <c r="G79" s="46">
        <f t="shared" si="10"/>
        <v>-1.7432926621989451E-2</v>
      </c>
      <c r="H79" s="160">
        <v>142353.9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0">
        <v>577967</v>
      </c>
      <c r="F80" s="160">
        <v>507702</v>
      </c>
      <c r="G80" s="46">
        <f t="shared" si="10"/>
        <v>-0.12157268494568028</v>
      </c>
      <c r="H80" s="160">
        <v>522502.5</v>
      </c>
      <c r="I80" s="42">
        <f t="shared" si="11"/>
        <v>-2.8326180257510731E-2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4">
        <v>300252.41666666669</v>
      </c>
      <c r="F81" s="163">
        <v>301491.66666666669</v>
      </c>
      <c r="G81" s="48">
        <f t="shared" si="10"/>
        <v>4.1273606179689365E-3</v>
      </c>
      <c r="H81" s="163">
        <v>301491.66666666669</v>
      </c>
      <c r="I81" s="53">
        <f t="shared" si="11"/>
        <v>0</v>
      </c>
    </row>
    <row r="82" spans="1:9">
      <c r="F82" s="82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2" t="s">
        <v>203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D10" s="2"/>
    </row>
    <row r="11" spans="1:9" s="116" customFormat="1" ht="18.75" thickBot="1">
      <c r="A11" s="2"/>
      <c r="B11" s="2"/>
      <c r="C11" s="2"/>
      <c r="D11" s="2"/>
    </row>
    <row r="12" spans="1:9" ht="30.75" customHeight="1">
      <c r="A12" s="193" t="s">
        <v>3</v>
      </c>
      <c r="B12" s="199"/>
      <c r="C12" s="201" t="s">
        <v>0</v>
      </c>
      <c r="D12" s="195" t="s">
        <v>23</v>
      </c>
      <c r="E12" s="195" t="s">
        <v>223</v>
      </c>
      <c r="F12" s="203" t="s">
        <v>225</v>
      </c>
      <c r="G12" s="195" t="s">
        <v>197</v>
      </c>
      <c r="H12" s="203" t="s">
        <v>220</v>
      </c>
      <c r="I12" s="195" t="s">
        <v>187</v>
      </c>
    </row>
    <row r="13" spans="1:9" ht="30.75" customHeight="1" thickBot="1">
      <c r="A13" s="194"/>
      <c r="B13" s="200"/>
      <c r="C13" s="202"/>
      <c r="D13" s="196"/>
      <c r="E13" s="196"/>
      <c r="F13" s="204"/>
      <c r="G13" s="196"/>
      <c r="H13" s="204"/>
      <c r="I13" s="19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8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7">
        <v>98291.137499999997</v>
      </c>
      <c r="F15" s="166">
        <v>175666.6</v>
      </c>
      <c r="G15" s="42">
        <f>(F15-E15)/E15</f>
        <v>0.78720690865949139</v>
      </c>
      <c r="H15" s="166">
        <v>119666.6</v>
      </c>
      <c r="I15" s="109">
        <f>(F15-H15)/H15</f>
        <v>0.46796683452191334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0">
        <v>137096.50138888889</v>
      </c>
      <c r="F16" s="160">
        <v>165000</v>
      </c>
      <c r="G16" s="46">
        <f t="shared" ref="G16:G39" si="0">(F16-E16)/E16</f>
        <v>0.20353180663567663</v>
      </c>
      <c r="H16" s="160">
        <v>146000</v>
      </c>
      <c r="I16" s="46">
        <f>(F16-H16)/H16</f>
        <v>0.13013698630136986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0">
        <v>148561.9</v>
      </c>
      <c r="F17" s="160">
        <v>148500</v>
      </c>
      <c r="G17" s="46">
        <f t="shared" si="0"/>
        <v>-4.1666133779922162E-4</v>
      </c>
      <c r="H17" s="160">
        <v>128500</v>
      </c>
      <c r="I17" s="46">
        <f t="shared" ref="I17:I29" si="1">(F17-H17)/H17</f>
        <v>0.1556420233463035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0">
        <v>42132.7</v>
      </c>
      <c r="F18" s="160">
        <v>43300</v>
      </c>
      <c r="G18" s="46">
        <f t="shared" si="0"/>
        <v>2.7705321519864688E-2</v>
      </c>
      <c r="H18" s="160">
        <v>40000</v>
      </c>
      <c r="I18" s="46">
        <f t="shared" si="1"/>
        <v>8.2500000000000004E-2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0">
        <v>361843</v>
      </c>
      <c r="F19" s="160">
        <v>540000</v>
      </c>
      <c r="G19" s="46">
        <f t="shared" si="0"/>
        <v>0.49235994616449674</v>
      </c>
      <c r="H19" s="160">
        <v>385000</v>
      </c>
      <c r="I19" s="46">
        <f t="shared" si="1"/>
        <v>0.40259740259740262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0">
        <v>147895.20000000001</v>
      </c>
      <c r="F20" s="160">
        <v>134500</v>
      </c>
      <c r="G20" s="46">
        <f t="shared" si="0"/>
        <v>-9.0572243047779846E-2</v>
      </c>
      <c r="H20" s="160">
        <v>106500</v>
      </c>
      <c r="I20" s="46">
        <f t="shared" si="1"/>
        <v>0.26291079812206575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0">
        <v>83978.55</v>
      </c>
      <c r="F21" s="160">
        <v>100500</v>
      </c>
      <c r="G21" s="46">
        <f t="shared" si="0"/>
        <v>0.19673416604597241</v>
      </c>
      <c r="H21" s="160">
        <v>101000</v>
      </c>
      <c r="I21" s="46">
        <f t="shared" si="1"/>
        <v>-4.9504950495049506E-3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0">
        <v>30986.85</v>
      </c>
      <c r="F22" s="160">
        <v>31500</v>
      </c>
      <c r="G22" s="46">
        <f t="shared" si="0"/>
        <v>1.6560250557897994E-2</v>
      </c>
      <c r="H22" s="160">
        <v>29000</v>
      </c>
      <c r="I22" s="46">
        <f t="shared" si="1"/>
        <v>8.6206896551724144E-2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0">
        <v>47554.85555555555</v>
      </c>
      <c r="F23" s="160">
        <v>41500</v>
      </c>
      <c r="G23" s="46">
        <f t="shared" si="0"/>
        <v>-0.12732360312780294</v>
      </c>
      <c r="H23" s="160">
        <v>35000</v>
      </c>
      <c r="I23" s="46">
        <f t="shared" si="1"/>
        <v>0.18571428571428572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0">
        <v>53692.338888888888</v>
      </c>
      <c r="F24" s="160">
        <v>50500</v>
      </c>
      <c r="G24" s="46">
        <f t="shared" si="0"/>
        <v>-5.9456133872192174E-2</v>
      </c>
      <c r="H24" s="160">
        <v>36000</v>
      </c>
      <c r="I24" s="46">
        <f t="shared" si="1"/>
        <v>0.40277777777777779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0">
        <v>42046.522222222222</v>
      </c>
      <c r="F25" s="160">
        <v>40000</v>
      </c>
      <c r="G25" s="46">
        <f t="shared" si="0"/>
        <v>-4.8672806074329826E-2</v>
      </c>
      <c r="H25" s="160">
        <v>31000</v>
      </c>
      <c r="I25" s="46">
        <f t="shared" si="1"/>
        <v>0.29032258064516131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0">
        <v>96916.05</v>
      </c>
      <c r="F26" s="160">
        <v>83833.2</v>
      </c>
      <c r="G26" s="46">
        <f t="shared" si="0"/>
        <v>-0.1349915726032995</v>
      </c>
      <c r="H26" s="160">
        <v>75833.2</v>
      </c>
      <c r="I26" s="46">
        <f t="shared" si="1"/>
        <v>0.10549469097967645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0">
        <v>48435.411111111112</v>
      </c>
      <c r="F27" s="160">
        <v>41500</v>
      </c>
      <c r="G27" s="46">
        <f t="shared" si="0"/>
        <v>-0.14318885608715573</v>
      </c>
      <c r="H27" s="160">
        <v>36000</v>
      </c>
      <c r="I27" s="46">
        <f t="shared" si="1"/>
        <v>0.15277777777777779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0">
        <v>68444.3</v>
      </c>
      <c r="F28" s="160">
        <v>61666.6</v>
      </c>
      <c r="G28" s="46">
        <f t="shared" si="0"/>
        <v>-9.9025046643767323E-2</v>
      </c>
      <c r="H28" s="160">
        <v>55166.6</v>
      </c>
      <c r="I28" s="46">
        <f t="shared" si="1"/>
        <v>0.11782491580050249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0">
        <v>116514.65</v>
      </c>
      <c r="F29" s="160">
        <v>78500</v>
      </c>
      <c r="G29" s="46">
        <f t="shared" si="0"/>
        <v>-0.32626498041233437</v>
      </c>
      <c r="H29" s="160">
        <v>75000</v>
      </c>
      <c r="I29" s="46">
        <f t="shared" si="1"/>
        <v>4.6666666666666669E-2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3">
        <v>67354.013888888891</v>
      </c>
      <c r="F30" s="163">
        <v>66000</v>
      </c>
      <c r="G30" s="48">
        <f t="shared" si="0"/>
        <v>-2.0102942804901734E-2</v>
      </c>
      <c r="H30" s="163">
        <v>53500</v>
      </c>
      <c r="I30" s="48">
        <f>(F30-H30)/H30</f>
        <v>0.23364485981308411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1"/>
      <c r="F31" s="180"/>
      <c r="G31" s="39"/>
      <c r="H31" s="180"/>
      <c r="I31" s="110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6">
        <v>172117.38055555557</v>
      </c>
      <c r="F32" s="166">
        <v>207666.6</v>
      </c>
      <c r="G32" s="42">
        <f t="shared" si="0"/>
        <v>0.20654055580964384</v>
      </c>
      <c r="H32" s="166">
        <v>204166.6</v>
      </c>
      <c r="I32" s="43">
        <f>(F32-H32)/H32</f>
        <v>1.7142862740526607E-2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169284.04722222223</v>
      </c>
      <c r="F33" s="160">
        <v>207666.6</v>
      </c>
      <c r="G33" s="46">
        <f t="shared" si="0"/>
        <v>0.22673461207713391</v>
      </c>
      <c r="H33" s="160">
        <v>209166.6</v>
      </c>
      <c r="I33" s="46">
        <f>(F33-H33)/H33</f>
        <v>-7.1713170267145897E-3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0">
        <v>83426.425000000003</v>
      </c>
      <c r="F34" s="160">
        <v>62000</v>
      </c>
      <c r="G34" s="46">
        <f>(F34-E34)/E34</f>
        <v>-0.25683019498917764</v>
      </c>
      <c r="H34" s="160">
        <v>54500</v>
      </c>
      <c r="I34" s="46">
        <f>(F34-H34)/H34</f>
        <v>0.13761467889908258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109249.15</v>
      </c>
      <c r="F35" s="160">
        <v>110500</v>
      </c>
      <c r="G35" s="46">
        <f t="shared" si="0"/>
        <v>1.1449516998530477E-2</v>
      </c>
      <c r="H35" s="160">
        <v>81000</v>
      </c>
      <c r="I35" s="46">
        <f>(F35-H35)/H35</f>
        <v>0.36419753086419754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60875.861111111109</v>
      </c>
      <c r="F36" s="160">
        <v>76166.600000000006</v>
      </c>
      <c r="G36" s="52">
        <f t="shared" si="0"/>
        <v>0.25117901594821168</v>
      </c>
      <c r="H36" s="160">
        <v>65666.600000000006</v>
      </c>
      <c r="I36" s="46">
        <f>(F36-H36)/H36</f>
        <v>0.15989863949100455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30"/>
      <c r="G37" s="6"/>
      <c r="H37" s="130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0">
        <v>1811176.575</v>
      </c>
      <c r="F38" s="187">
        <v>2177390</v>
      </c>
      <c r="G38" s="159">
        <f t="shared" si="0"/>
        <v>0.20219642306272653</v>
      </c>
      <c r="H38" s="187">
        <v>1916400</v>
      </c>
      <c r="I38" s="159">
        <f>(F38-H38)/H38</f>
        <v>0.13618764349822585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3">
        <v>1105097.8722222222</v>
      </c>
      <c r="F39" s="133">
        <v>1392812</v>
      </c>
      <c r="G39" s="165">
        <f t="shared" si="0"/>
        <v>0.26035171635903931</v>
      </c>
      <c r="H39" s="133">
        <v>1330450</v>
      </c>
      <c r="I39" s="165">
        <f>(F39-H39)/H39</f>
        <v>4.6872862565297456E-2</v>
      </c>
    </row>
    <row r="40" spans="1:9">
      <c r="F40" s="82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21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2" t="s">
        <v>204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D10" s="2"/>
    </row>
    <row r="11" spans="1:9" s="116" customFormat="1" ht="18.75" thickBot="1">
      <c r="A11" s="2"/>
      <c r="B11" s="2"/>
      <c r="C11" s="2"/>
    </row>
    <row r="12" spans="1:9" ht="24.75" customHeight="1">
      <c r="A12" s="193" t="s">
        <v>3</v>
      </c>
      <c r="B12" s="199"/>
      <c r="C12" s="201" t="s">
        <v>0</v>
      </c>
      <c r="D12" s="195" t="s">
        <v>222</v>
      </c>
      <c r="E12" s="203" t="s">
        <v>225</v>
      </c>
      <c r="F12" s="210" t="s">
        <v>186</v>
      </c>
      <c r="G12" s="195" t="s">
        <v>223</v>
      </c>
      <c r="H12" s="212" t="s">
        <v>226</v>
      </c>
      <c r="I12" s="208" t="s">
        <v>196</v>
      </c>
    </row>
    <row r="13" spans="1:9" ht="39.75" customHeight="1" thickBot="1">
      <c r="A13" s="194"/>
      <c r="B13" s="200"/>
      <c r="C13" s="202"/>
      <c r="D13" s="196"/>
      <c r="E13" s="204"/>
      <c r="F13" s="211"/>
      <c r="G13" s="196"/>
      <c r="H13" s="213"/>
      <c r="I13" s="209"/>
    </row>
    <row r="14" spans="1:9" ht="17.25" customHeight="1" thickBot="1">
      <c r="A14" s="31" t="s">
        <v>24</v>
      </c>
      <c r="B14" s="10" t="s">
        <v>22</v>
      </c>
      <c r="C14" s="5"/>
      <c r="D14" s="57"/>
      <c r="E14" s="7"/>
      <c r="F14" s="58"/>
      <c r="G14" s="59"/>
      <c r="H14" s="59"/>
      <c r="I14" s="60"/>
    </row>
    <row r="15" spans="1:9" ht="16.5" customHeight="1">
      <c r="A15" s="119"/>
      <c r="B15" s="156" t="s">
        <v>4</v>
      </c>
      <c r="C15" s="143" t="s">
        <v>163</v>
      </c>
      <c r="D15" s="166">
        <v>167498.79999999999</v>
      </c>
      <c r="E15" s="188">
        <v>175666.6</v>
      </c>
      <c r="F15" s="61">
        <f t="shared" ref="F15:F30" si="0">D15-E15</f>
        <v>-8167.8000000000175</v>
      </c>
      <c r="G15" s="157">
        <v>98291.137499999997</v>
      </c>
      <c r="H15" s="122">
        <f>AVERAGE(D15:E15)</f>
        <v>171582.7</v>
      </c>
      <c r="I15" s="62">
        <f t="shared" ref="I15:I30" si="1">(H15-G15)/G15</f>
        <v>0.74565789311371045</v>
      </c>
    </row>
    <row r="16" spans="1:9" ht="16.5" customHeight="1">
      <c r="A16" s="120"/>
      <c r="B16" s="153" t="s">
        <v>5</v>
      </c>
      <c r="C16" s="140" t="s">
        <v>164</v>
      </c>
      <c r="D16" s="160">
        <v>192776.44444444444</v>
      </c>
      <c r="E16" s="132">
        <v>165000</v>
      </c>
      <c r="F16" s="63">
        <f t="shared" si="0"/>
        <v>27776.444444444438</v>
      </c>
      <c r="G16" s="160">
        <v>137096.50138888889</v>
      </c>
      <c r="H16" s="171">
        <f t="shared" ref="H16:H30" si="2">AVERAGE(D16:E16)</f>
        <v>178888.22222222222</v>
      </c>
      <c r="I16" s="64">
        <f t="shared" si="1"/>
        <v>0.30483433501185153</v>
      </c>
    </row>
    <row r="17" spans="1:9" ht="16.5">
      <c r="A17" s="120"/>
      <c r="B17" s="153" t="s">
        <v>6</v>
      </c>
      <c r="C17" s="140" t="s">
        <v>165</v>
      </c>
      <c r="D17" s="160">
        <v>169998.66666666666</v>
      </c>
      <c r="E17" s="132">
        <v>148500</v>
      </c>
      <c r="F17" s="63">
        <f t="shared" si="0"/>
        <v>21498.666666666657</v>
      </c>
      <c r="G17" s="160">
        <v>148561.9</v>
      </c>
      <c r="H17" s="171">
        <f t="shared" si="2"/>
        <v>159249.33333333331</v>
      </c>
      <c r="I17" s="64">
        <f t="shared" si="1"/>
        <v>7.1939261232747562E-2</v>
      </c>
    </row>
    <row r="18" spans="1:9" ht="16.5">
      <c r="A18" s="120"/>
      <c r="B18" s="153" t="s">
        <v>7</v>
      </c>
      <c r="C18" s="140" t="s">
        <v>166</v>
      </c>
      <c r="D18" s="160">
        <v>46998.8</v>
      </c>
      <c r="E18" s="132">
        <v>43300</v>
      </c>
      <c r="F18" s="63">
        <f t="shared" si="0"/>
        <v>3698.8000000000029</v>
      </c>
      <c r="G18" s="160">
        <v>42132.7</v>
      </c>
      <c r="H18" s="171">
        <f t="shared" si="2"/>
        <v>45149.4</v>
      </c>
      <c r="I18" s="64">
        <f t="shared" si="1"/>
        <v>7.1599968670415251E-2</v>
      </c>
    </row>
    <row r="19" spans="1:9" ht="16.5">
      <c r="A19" s="120"/>
      <c r="B19" s="153" t="s">
        <v>8</v>
      </c>
      <c r="C19" s="140" t="s">
        <v>167</v>
      </c>
      <c r="D19" s="160">
        <v>591248.5</v>
      </c>
      <c r="E19" s="132">
        <v>540000</v>
      </c>
      <c r="F19" s="63">
        <f t="shared" si="0"/>
        <v>51248.5</v>
      </c>
      <c r="G19" s="160">
        <v>361843</v>
      </c>
      <c r="H19" s="171">
        <f t="shared" si="2"/>
        <v>565624.25</v>
      </c>
      <c r="I19" s="64">
        <f t="shared" si="1"/>
        <v>0.56317588014691455</v>
      </c>
    </row>
    <row r="20" spans="1:9" ht="16.5">
      <c r="A20" s="120"/>
      <c r="B20" s="153" t="s">
        <v>9</v>
      </c>
      <c r="C20" s="140" t="s">
        <v>168</v>
      </c>
      <c r="D20" s="160">
        <v>162498.79999999999</v>
      </c>
      <c r="E20" s="132">
        <v>134500</v>
      </c>
      <c r="F20" s="63">
        <f t="shared" si="0"/>
        <v>27998.799999999988</v>
      </c>
      <c r="G20" s="160">
        <v>147895.20000000001</v>
      </c>
      <c r="H20" s="171">
        <f t="shared" si="2"/>
        <v>148499.4</v>
      </c>
      <c r="I20" s="64">
        <f t="shared" si="1"/>
        <v>4.0853252843904503E-3</v>
      </c>
    </row>
    <row r="21" spans="1:9" ht="16.5">
      <c r="A21" s="120"/>
      <c r="B21" s="153" t="s">
        <v>10</v>
      </c>
      <c r="C21" s="140" t="s">
        <v>169</v>
      </c>
      <c r="D21" s="160">
        <v>145998.79999999999</v>
      </c>
      <c r="E21" s="132">
        <v>100500</v>
      </c>
      <c r="F21" s="63">
        <f t="shared" si="0"/>
        <v>45498.799999999988</v>
      </c>
      <c r="G21" s="160">
        <v>83978.55</v>
      </c>
      <c r="H21" s="171">
        <f t="shared" si="2"/>
        <v>123249.4</v>
      </c>
      <c r="I21" s="64">
        <f t="shared" si="1"/>
        <v>0.46762953158872106</v>
      </c>
    </row>
    <row r="22" spans="1:9" ht="16.5">
      <c r="A22" s="120"/>
      <c r="B22" s="153" t="s">
        <v>11</v>
      </c>
      <c r="C22" s="140" t="s">
        <v>170</v>
      </c>
      <c r="D22" s="160">
        <v>46666.444444444445</v>
      </c>
      <c r="E22" s="132">
        <v>31500</v>
      </c>
      <c r="F22" s="63">
        <f t="shared" si="0"/>
        <v>15166.444444444445</v>
      </c>
      <c r="G22" s="160">
        <v>30986.85</v>
      </c>
      <c r="H22" s="171">
        <f t="shared" si="2"/>
        <v>39083.222222222219</v>
      </c>
      <c r="I22" s="64">
        <f t="shared" si="1"/>
        <v>0.26128413253435639</v>
      </c>
    </row>
    <row r="23" spans="1:9" ht="16.5">
      <c r="A23" s="120"/>
      <c r="B23" s="153" t="s">
        <v>12</v>
      </c>
      <c r="C23" s="140" t="s">
        <v>171</v>
      </c>
      <c r="D23" s="160">
        <v>59998.666666666664</v>
      </c>
      <c r="E23" s="132">
        <v>41500</v>
      </c>
      <c r="F23" s="63">
        <f t="shared" si="0"/>
        <v>18498.666666666664</v>
      </c>
      <c r="G23" s="160">
        <v>47554.85555555555</v>
      </c>
      <c r="H23" s="171">
        <f t="shared" si="2"/>
        <v>50749.333333333328</v>
      </c>
      <c r="I23" s="64">
        <f t="shared" si="1"/>
        <v>6.7174586915648538E-2</v>
      </c>
    </row>
    <row r="24" spans="1:9" ht="16.5">
      <c r="A24" s="120"/>
      <c r="B24" s="153" t="s">
        <v>13</v>
      </c>
      <c r="C24" s="140" t="s">
        <v>172</v>
      </c>
      <c r="D24" s="160">
        <v>59998.666666666664</v>
      </c>
      <c r="E24" s="132">
        <v>50500</v>
      </c>
      <c r="F24" s="63">
        <f t="shared" si="0"/>
        <v>9498.6666666666642</v>
      </c>
      <c r="G24" s="160">
        <v>53692.338888888888</v>
      </c>
      <c r="H24" s="171">
        <f t="shared" si="2"/>
        <v>55249.333333333328</v>
      </c>
      <c r="I24" s="64">
        <f t="shared" si="1"/>
        <v>2.8998447016184016E-2</v>
      </c>
    </row>
    <row r="25" spans="1:9" ht="16.5">
      <c r="A25" s="120"/>
      <c r="B25" s="153" t="s">
        <v>14</v>
      </c>
      <c r="C25" s="140" t="s">
        <v>173</v>
      </c>
      <c r="D25" s="160">
        <v>52998.8</v>
      </c>
      <c r="E25" s="132">
        <v>40000</v>
      </c>
      <c r="F25" s="63">
        <f t="shared" si="0"/>
        <v>12998.800000000003</v>
      </c>
      <c r="G25" s="160">
        <v>42046.522222222222</v>
      </c>
      <c r="H25" s="171">
        <f t="shared" si="2"/>
        <v>46499.4</v>
      </c>
      <c r="I25" s="64">
        <f t="shared" si="1"/>
        <v>0.10590359303068272</v>
      </c>
    </row>
    <row r="26" spans="1:9" ht="16.5">
      <c r="A26" s="120"/>
      <c r="B26" s="153" t="s">
        <v>15</v>
      </c>
      <c r="C26" s="140" t="s">
        <v>174</v>
      </c>
      <c r="D26" s="160">
        <v>142498.79999999999</v>
      </c>
      <c r="E26" s="132">
        <v>83833.2</v>
      </c>
      <c r="F26" s="63">
        <f t="shared" si="0"/>
        <v>58665.599999999991</v>
      </c>
      <c r="G26" s="160">
        <v>96916.05</v>
      </c>
      <c r="H26" s="171">
        <f t="shared" si="2"/>
        <v>113166</v>
      </c>
      <c r="I26" s="64">
        <f t="shared" si="1"/>
        <v>0.16767037038756735</v>
      </c>
    </row>
    <row r="27" spans="1:9" ht="16.5">
      <c r="A27" s="120"/>
      <c r="B27" s="153" t="s">
        <v>16</v>
      </c>
      <c r="C27" s="140" t="s">
        <v>175</v>
      </c>
      <c r="D27" s="160">
        <v>61665.333333333336</v>
      </c>
      <c r="E27" s="132">
        <v>41500</v>
      </c>
      <c r="F27" s="63">
        <f t="shared" si="0"/>
        <v>20165.333333333336</v>
      </c>
      <c r="G27" s="160">
        <v>48435.411111111112</v>
      </c>
      <c r="H27" s="171">
        <f t="shared" si="2"/>
        <v>51582.666666666672</v>
      </c>
      <c r="I27" s="64">
        <f t="shared" si="1"/>
        <v>6.4978400788954532E-2</v>
      </c>
    </row>
    <row r="28" spans="1:9" ht="16.5">
      <c r="A28" s="120"/>
      <c r="B28" s="153" t="s">
        <v>17</v>
      </c>
      <c r="C28" s="140" t="s">
        <v>176</v>
      </c>
      <c r="D28" s="160">
        <v>74398.8</v>
      </c>
      <c r="E28" s="132">
        <v>61666.6</v>
      </c>
      <c r="F28" s="63">
        <f t="shared" si="0"/>
        <v>12732.200000000004</v>
      </c>
      <c r="G28" s="160">
        <v>68444.3</v>
      </c>
      <c r="H28" s="171">
        <f t="shared" si="2"/>
        <v>68032.7</v>
      </c>
      <c r="I28" s="64">
        <f t="shared" si="1"/>
        <v>-6.0136490547789342E-3</v>
      </c>
    </row>
    <row r="29" spans="1:9" ht="16.5">
      <c r="A29" s="120"/>
      <c r="B29" s="153" t="s">
        <v>18</v>
      </c>
      <c r="C29" s="140" t="s">
        <v>177</v>
      </c>
      <c r="D29" s="160">
        <v>127250</v>
      </c>
      <c r="E29" s="132">
        <v>78500</v>
      </c>
      <c r="F29" s="63">
        <f t="shared" si="0"/>
        <v>48750</v>
      </c>
      <c r="G29" s="160">
        <v>116514.65</v>
      </c>
      <c r="H29" s="171">
        <f t="shared" si="2"/>
        <v>102875</v>
      </c>
      <c r="I29" s="64">
        <f t="shared" si="1"/>
        <v>-0.11706381987157834</v>
      </c>
    </row>
    <row r="30" spans="1:9" ht="17.25" thickBot="1">
      <c r="A30" s="36"/>
      <c r="B30" s="154" t="s">
        <v>19</v>
      </c>
      <c r="C30" s="141" t="s">
        <v>178</v>
      </c>
      <c r="D30" s="163">
        <v>64888.666666666664</v>
      </c>
      <c r="E30" s="134">
        <v>66000</v>
      </c>
      <c r="F30" s="66">
        <f t="shared" si="0"/>
        <v>-1111.3333333333358</v>
      </c>
      <c r="G30" s="163">
        <v>67354.013888888891</v>
      </c>
      <c r="H30" s="91">
        <f t="shared" si="2"/>
        <v>65444.333333333328</v>
      </c>
      <c r="I30" s="67">
        <f t="shared" si="1"/>
        <v>-2.8352884190478721E-2</v>
      </c>
    </row>
    <row r="31" spans="1:9" ht="17.25" customHeight="1" thickBot="1">
      <c r="A31" s="189" t="s">
        <v>20</v>
      </c>
      <c r="B31" s="10" t="s">
        <v>21</v>
      </c>
      <c r="C31" s="17"/>
      <c r="D31" s="180"/>
      <c r="E31" s="131"/>
      <c r="F31" s="68"/>
      <c r="G31" s="131"/>
      <c r="H31" s="68"/>
      <c r="I31" s="69"/>
    </row>
    <row r="32" spans="1:9" ht="16.5">
      <c r="A32" s="31"/>
      <c r="B32" s="37" t="s">
        <v>26</v>
      </c>
      <c r="C32" s="18" t="s">
        <v>179</v>
      </c>
      <c r="D32" s="166">
        <v>232498.8</v>
      </c>
      <c r="E32" s="123">
        <v>207666.6</v>
      </c>
      <c r="F32" s="61">
        <f>D32-E32</f>
        <v>24832.199999999983</v>
      </c>
      <c r="G32" s="166">
        <v>172117.38055555557</v>
      </c>
      <c r="H32" s="171">
        <f>AVERAGE(D32:E32)</f>
        <v>220082.7</v>
      </c>
      <c r="I32" s="70">
        <f>(H32-G32)/G32</f>
        <v>0.2786779539034544</v>
      </c>
    </row>
    <row r="33" spans="1:9" ht="16.5">
      <c r="A33" s="35"/>
      <c r="B33" s="32" t="s">
        <v>27</v>
      </c>
      <c r="C33" s="140" t="s">
        <v>180</v>
      </c>
      <c r="D33" s="160">
        <v>231998.8</v>
      </c>
      <c r="E33" s="123">
        <v>207666.6</v>
      </c>
      <c r="F33" s="71">
        <f>D33-E33</f>
        <v>24332.199999999983</v>
      </c>
      <c r="G33" s="160">
        <v>169284.04722222223</v>
      </c>
      <c r="H33" s="171">
        <f>AVERAGE(D33:E33)</f>
        <v>219832.7</v>
      </c>
      <c r="I33" s="64">
        <f>(H33-G33)/G33</f>
        <v>0.29860257719040501</v>
      </c>
    </row>
    <row r="34" spans="1:9" ht="16.5">
      <c r="A34" s="35"/>
      <c r="B34" s="37" t="s">
        <v>28</v>
      </c>
      <c r="C34" s="15" t="s">
        <v>181</v>
      </c>
      <c r="D34" s="160">
        <v>64373.75</v>
      </c>
      <c r="E34" s="123">
        <v>62000</v>
      </c>
      <c r="F34" s="63">
        <f>D34-E34</f>
        <v>2373.75</v>
      </c>
      <c r="G34" s="160">
        <v>83426.425000000003</v>
      </c>
      <c r="H34" s="171">
        <f>AVERAGE(D34:E34)</f>
        <v>63186.875</v>
      </c>
      <c r="I34" s="64">
        <f>(H34-G34)/G34</f>
        <v>-0.24260358753236763</v>
      </c>
    </row>
    <row r="35" spans="1:9" ht="16.5">
      <c r="A35" s="35"/>
      <c r="B35" s="32" t="s">
        <v>29</v>
      </c>
      <c r="C35" s="15" t="s">
        <v>182</v>
      </c>
      <c r="D35" s="160">
        <v>158748.75</v>
      </c>
      <c r="E35" s="123">
        <v>110500</v>
      </c>
      <c r="F35" s="71">
        <f>D35-E35</f>
        <v>48248.75</v>
      </c>
      <c r="G35" s="160">
        <v>109249.15</v>
      </c>
      <c r="H35" s="171">
        <f>AVERAGE(D35:E35)</f>
        <v>134624.375</v>
      </c>
      <c r="I35" s="64">
        <f>(H35-G35)/G35</f>
        <v>0.23226931285048907</v>
      </c>
    </row>
    <row r="36" spans="1:9" ht="17.25" thickBot="1">
      <c r="A36" s="36"/>
      <c r="B36" s="37" t="s">
        <v>30</v>
      </c>
      <c r="C36" s="15" t="s">
        <v>183</v>
      </c>
      <c r="D36" s="160">
        <v>100998.8</v>
      </c>
      <c r="E36" s="123">
        <v>76166.600000000006</v>
      </c>
      <c r="F36" s="63">
        <f>D36-E36</f>
        <v>24832.199999999997</v>
      </c>
      <c r="G36" s="163">
        <v>60875.861111111109</v>
      </c>
      <c r="H36" s="171">
        <f>AVERAGE(D36:E36)</f>
        <v>88582.700000000012</v>
      </c>
      <c r="I36" s="72">
        <f>(H36-G36)/G36</f>
        <v>0.45513670580064824</v>
      </c>
    </row>
    <row r="37" spans="1:9" ht="17.25" customHeight="1" thickBot="1">
      <c r="A37" s="35" t="s">
        <v>25</v>
      </c>
      <c r="B37" s="10" t="s">
        <v>51</v>
      </c>
      <c r="C37" s="17"/>
      <c r="D37" s="180"/>
      <c r="E37" s="117"/>
      <c r="F37" s="39"/>
      <c r="G37" s="131"/>
      <c r="H37" s="68"/>
      <c r="I37" s="69"/>
    </row>
    <row r="38" spans="1:9" ht="16.5">
      <c r="A38" s="31"/>
      <c r="B38" s="38" t="s">
        <v>31</v>
      </c>
      <c r="C38" s="19" t="s">
        <v>184</v>
      </c>
      <c r="D38" s="160">
        <v>2135607.5</v>
      </c>
      <c r="E38" s="124">
        <v>2177390</v>
      </c>
      <c r="F38" s="61">
        <f>D38-E38</f>
        <v>-41782.5</v>
      </c>
      <c r="G38" s="160">
        <v>1811176.575</v>
      </c>
      <c r="H38" s="61">
        <f>AVERAGE(D38:E38)</f>
        <v>2156498.75</v>
      </c>
      <c r="I38" s="70">
        <f>(H38-G38)/G38</f>
        <v>0.19066179397776281</v>
      </c>
    </row>
    <row r="39" spans="1:9" ht="17.25" thickBot="1">
      <c r="A39" s="36"/>
      <c r="B39" s="34" t="s">
        <v>32</v>
      </c>
      <c r="C39" s="16" t="s">
        <v>185</v>
      </c>
      <c r="D39" s="160">
        <v>1295043.75</v>
      </c>
      <c r="E39" s="125">
        <v>1392812</v>
      </c>
      <c r="F39" s="66">
        <f>D39-E39</f>
        <v>-97768.25</v>
      </c>
      <c r="G39" s="160">
        <v>1105097.8722222222</v>
      </c>
      <c r="H39" s="73">
        <f>AVERAGE(D39:E39)</f>
        <v>1343927.875</v>
      </c>
      <c r="I39" s="67">
        <f>(H39-G39)/G39</f>
        <v>0.21611660720829978</v>
      </c>
    </row>
    <row r="40" spans="1:9" ht="15.75" customHeight="1" thickBot="1">
      <c r="A40" s="205"/>
      <c r="B40" s="206"/>
      <c r="C40" s="207"/>
      <c r="D40" s="75">
        <f>SUM(D15:D39)</f>
        <v>6386653.1388888881</v>
      </c>
      <c r="E40" s="75">
        <f>SUM(E15:E39)</f>
        <v>6036668.2000000002</v>
      </c>
      <c r="F40" s="75">
        <f>SUM(F15:F39)</f>
        <v>349984.93888888875</v>
      </c>
      <c r="G40" s="75">
        <f>SUM(G15:G39)</f>
        <v>5102971.291666667</v>
      </c>
      <c r="H40" s="75">
        <f>AVERAGE(D40:E40)</f>
        <v>6211660.6694444437</v>
      </c>
      <c r="I40" s="67">
        <f>(H40-G40)/G40</f>
        <v>0.21726349501285766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2" t="s">
        <v>201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6" customFormat="1" ht="15.75" thickBot="1">
      <c r="A12" s="9"/>
      <c r="B12" s="9"/>
      <c r="E12" s="27"/>
    </row>
    <row r="13" spans="1:9" ht="24.75" customHeight="1">
      <c r="A13" s="193" t="s">
        <v>3</v>
      </c>
      <c r="B13" s="199"/>
      <c r="C13" s="201" t="s">
        <v>0</v>
      </c>
      <c r="D13" s="195" t="s">
        <v>23</v>
      </c>
      <c r="E13" s="195" t="s">
        <v>223</v>
      </c>
      <c r="F13" s="212" t="s">
        <v>226</v>
      </c>
      <c r="G13" s="195" t="s">
        <v>197</v>
      </c>
      <c r="H13" s="212" t="s">
        <v>221</v>
      </c>
      <c r="I13" s="195" t="s">
        <v>187</v>
      </c>
    </row>
    <row r="14" spans="1:9" ht="33.75" customHeight="1" thickBot="1">
      <c r="A14" s="194"/>
      <c r="B14" s="200"/>
      <c r="C14" s="202"/>
      <c r="D14" s="215"/>
      <c r="E14" s="196"/>
      <c r="F14" s="213"/>
      <c r="G14" s="214"/>
      <c r="H14" s="213"/>
      <c r="I14" s="21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7">
        <v>98291.137499999997</v>
      </c>
      <c r="F16" s="40">
        <v>171582.7</v>
      </c>
      <c r="G16" s="21">
        <f t="shared" ref="G16:G31" si="0">(F16-E16)/E16</f>
        <v>0.74565789311371045</v>
      </c>
      <c r="H16" s="157">
        <v>133166.52222222224</v>
      </c>
      <c r="I16" s="21">
        <f t="shared" ref="I16:I31" si="1">(F16-H16)/H16</f>
        <v>0.2884822486666026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0">
        <v>137096.50138888889</v>
      </c>
      <c r="F17" s="44">
        <v>178888.22222222222</v>
      </c>
      <c r="G17" s="21">
        <f t="shared" si="0"/>
        <v>0.30483433501185153</v>
      </c>
      <c r="H17" s="160">
        <v>171054.88888888888</v>
      </c>
      <c r="I17" s="21">
        <f t="shared" si="1"/>
        <v>4.5794267467102891E-2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0">
        <v>148561.9</v>
      </c>
      <c r="F18" s="44">
        <v>159249.33333333331</v>
      </c>
      <c r="G18" s="21">
        <f t="shared" si="0"/>
        <v>7.1939261232747562E-2</v>
      </c>
      <c r="H18" s="160">
        <v>155916</v>
      </c>
      <c r="I18" s="21">
        <f t="shared" si="1"/>
        <v>2.1379033154604491E-2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0">
        <v>42132.7</v>
      </c>
      <c r="F19" s="44">
        <v>45149.4</v>
      </c>
      <c r="G19" s="21">
        <f t="shared" si="0"/>
        <v>7.1599968670415251E-2</v>
      </c>
      <c r="H19" s="160">
        <v>42999.4</v>
      </c>
      <c r="I19" s="21">
        <f t="shared" si="1"/>
        <v>5.000069768415373E-2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0">
        <v>361843</v>
      </c>
      <c r="F20" s="44">
        <v>565624.25</v>
      </c>
      <c r="G20" s="21">
        <f t="shared" si="0"/>
        <v>0.56317588014691455</v>
      </c>
      <c r="H20" s="160">
        <v>476874.25</v>
      </c>
      <c r="I20" s="21">
        <f t="shared" si="1"/>
        <v>0.18610776321011252</v>
      </c>
    </row>
    <row r="21" spans="1:9" ht="16.5">
      <c r="A21" s="35"/>
      <c r="B21" s="32" t="s">
        <v>9</v>
      </c>
      <c r="C21" s="15" t="s">
        <v>88</v>
      </c>
      <c r="D21" s="136" t="s">
        <v>161</v>
      </c>
      <c r="E21" s="160">
        <v>147895.20000000001</v>
      </c>
      <c r="F21" s="44">
        <v>148499.4</v>
      </c>
      <c r="G21" s="21">
        <f t="shared" si="0"/>
        <v>4.0853252843904503E-3</v>
      </c>
      <c r="H21" s="160">
        <v>133999.4</v>
      </c>
      <c r="I21" s="21">
        <f t="shared" si="1"/>
        <v>0.10820943974376006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0">
        <v>83978.55</v>
      </c>
      <c r="F22" s="44">
        <v>123249.4</v>
      </c>
      <c r="G22" s="21">
        <f t="shared" si="0"/>
        <v>0.46762953158872106</v>
      </c>
      <c r="H22" s="160">
        <v>121999.4</v>
      </c>
      <c r="I22" s="21">
        <f t="shared" si="1"/>
        <v>1.0245952029272276E-2</v>
      </c>
    </row>
    <row r="23" spans="1:9" ht="16.5">
      <c r="A23" s="35"/>
      <c r="B23" s="153" t="s">
        <v>11</v>
      </c>
      <c r="C23" s="140" t="s">
        <v>91</v>
      </c>
      <c r="D23" s="138" t="s">
        <v>81</v>
      </c>
      <c r="E23" s="160">
        <v>30986.85</v>
      </c>
      <c r="F23" s="160">
        <v>39083.222222222219</v>
      </c>
      <c r="G23" s="21">
        <f t="shared" si="0"/>
        <v>0.26128413253435639</v>
      </c>
      <c r="H23" s="160">
        <v>39049.4</v>
      </c>
      <c r="I23" s="21">
        <f t="shared" si="1"/>
        <v>8.66139357383661E-4</v>
      </c>
    </row>
    <row r="24" spans="1:9" ht="16.5">
      <c r="A24" s="35"/>
      <c r="B24" s="153" t="s">
        <v>12</v>
      </c>
      <c r="C24" s="140" t="s">
        <v>92</v>
      </c>
      <c r="D24" s="138" t="s">
        <v>81</v>
      </c>
      <c r="E24" s="160">
        <v>47554.85555555555</v>
      </c>
      <c r="F24" s="160">
        <v>50749.333333333328</v>
      </c>
      <c r="G24" s="21">
        <f t="shared" si="0"/>
        <v>6.7174586915648538E-2</v>
      </c>
      <c r="H24" s="160">
        <v>50554.888888888891</v>
      </c>
      <c r="I24" s="21">
        <f t="shared" si="1"/>
        <v>3.8462045653347996E-3</v>
      </c>
    </row>
    <row r="25" spans="1:9" ht="16.5">
      <c r="A25" s="35"/>
      <c r="B25" s="32" t="s">
        <v>13</v>
      </c>
      <c r="C25" s="140" t="s">
        <v>93</v>
      </c>
      <c r="D25" s="138" t="s">
        <v>81</v>
      </c>
      <c r="E25" s="160">
        <v>53692.338888888888</v>
      </c>
      <c r="F25" s="44">
        <v>55249.333333333328</v>
      </c>
      <c r="G25" s="21">
        <f t="shared" si="0"/>
        <v>2.8998447016184016E-2</v>
      </c>
      <c r="H25" s="160">
        <v>50499.333333333328</v>
      </c>
      <c r="I25" s="21">
        <f t="shared" si="1"/>
        <v>9.4060647665315716E-2</v>
      </c>
    </row>
    <row r="26" spans="1:9" ht="16.5">
      <c r="A26" s="35"/>
      <c r="B26" s="153" t="s">
        <v>14</v>
      </c>
      <c r="C26" s="140" t="s">
        <v>94</v>
      </c>
      <c r="D26" s="138" t="s">
        <v>81</v>
      </c>
      <c r="E26" s="160">
        <v>42046.522222222222</v>
      </c>
      <c r="F26" s="160">
        <v>46499.4</v>
      </c>
      <c r="G26" s="21">
        <f t="shared" si="0"/>
        <v>0.10590359303068272</v>
      </c>
      <c r="H26" s="160">
        <v>43499.4</v>
      </c>
      <c r="I26" s="21">
        <f t="shared" si="1"/>
        <v>6.8966468503013828E-2</v>
      </c>
    </row>
    <row r="27" spans="1:9" ht="16.5">
      <c r="A27" s="35"/>
      <c r="B27" s="32" t="s">
        <v>15</v>
      </c>
      <c r="C27" s="15" t="s">
        <v>95</v>
      </c>
      <c r="D27" s="138" t="s">
        <v>82</v>
      </c>
      <c r="E27" s="160">
        <v>96916.05</v>
      </c>
      <c r="F27" s="44">
        <v>113166</v>
      </c>
      <c r="G27" s="21">
        <f t="shared" si="0"/>
        <v>0.16767037038756735</v>
      </c>
      <c r="H27" s="160">
        <v>108194.26666666666</v>
      </c>
      <c r="I27" s="21">
        <f t="shared" si="1"/>
        <v>4.5951911191843844E-2</v>
      </c>
    </row>
    <row r="28" spans="1:9" ht="16.5">
      <c r="A28" s="35"/>
      <c r="B28" s="153" t="s">
        <v>16</v>
      </c>
      <c r="C28" s="140" t="s">
        <v>96</v>
      </c>
      <c r="D28" s="138" t="s">
        <v>81</v>
      </c>
      <c r="E28" s="160">
        <v>48435.411111111112</v>
      </c>
      <c r="F28" s="160">
        <v>51582.666666666672</v>
      </c>
      <c r="G28" s="21">
        <f t="shared" si="0"/>
        <v>6.4978400788954532E-2</v>
      </c>
      <c r="H28" s="160">
        <v>49388.222222222219</v>
      </c>
      <c r="I28" s="21">
        <f t="shared" si="1"/>
        <v>4.4432545771146685E-2</v>
      </c>
    </row>
    <row r="29" spans="1:9" ht="16.5">
      <c r="A29" s="35"/>
      <c r="B29" s="32" t="s">
        <v>17</v>
      </c>
      <c r="C29" s="15" t="s">
        <v>97</v>
      </c>
      <c r="D29" s="138" t="s">
        <v>161</v>
      </c>
      <c r="E29" s="160">
        <v>68444.3</v>
      </c>
      <c r="F29" s="44">
        <v>68032.7</v>
      </c>
      <c r="G29" s="21">
        <f t="shared" si="0"/>
        <v>-6.0136490547789342E-3</v>
      </c>
      <c r="H29" s="160">
        <v>62982.7</v>
      </c>
      <c r="I29" s="21">
        <f t="shared" si="1"/>
        <v>8.0180748046685846E-2</v>
      </c>
    </row>
    <row r="30" spans="1:9" ht="16.5">
      <c r="A30" s="35"/>
      <c r="B30" s="32" t="s">
        <v>18</v>
      </c>
      <c r="C30" s="15" t="s">
        <v>98</v>
      </c>
      <c r="D30" s="138" t="s">
        <v>83</v>
      </c>
      <c r="E30" s="160">
        <v>116514.65</v>
      </c>
      <c r="F30" s="44">
        <v>102875</v>
      </c>
      <c r="G30" s="21">
        <f t="shared" si="0"/>
        <v>-0.11706381987157834</v>
      </c>
      <c r="H30" s="160">
        <v>103714.07142857143</v>
      </c>
      <c r="I30" s="21">
        <f t="shared" si="1"/>
        <v>-8.0902371010409015E-3</v>
      </c>
    </row>
    <row r="31" spans="1:9" ht="17.25" thickBot="1">
      <c r="A31" s="36"/>
      <c r="B31" s="154" t="s">
        <v>19</v>
      </c>
      <c r="C31" s="141" t="s">
        <v>99</v>
      </c>
      <c r="D31" s="137" t="s">
        <v>161</v>
      </c>
      <c r="E31" s="163">
        <v>67354.013888888891</v>
      </c>
      <c r="F31" s="163">
        <v>65444.333333333328</v>
      </c>
      <c r="G31" s="147">
        <f t="shared" si="0"/>
        <v>-2.8352884190478721E-2</v>
      </c>
      <c r="H31" s="163">
        <v>59527.666666666664</v>
      </c>
      <c r="I31" s="147">
        <f t="shared" si="1"/>
        <v>9.9393559297357492E-2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1"/>
      <c r="F32" s="39"/>
      <c r="G32" s="39"/>
      <c r="H32" s="131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6">
        <v>172117.38055555557</v>
      </c>
      <c r="F33" s="51">
        <v>220082.7</v>
      </c>
      <c r="G33" s="21">
        <f>(F33-E33)/E33</f>
        <v>0.2786779539034544</v>
      </c>
      <c r="H33" s="166">
        <v>215694.3</v>
      </c>
      <c r="I33" s="21">
        <f>(F33-H33)/H33</f>
        <v>2.0345461145704933E-2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0">
        <v>169284.04722222223</v>
      </c>
      <c r="F34" s="44">
        <v>219832.7</v>
      </c>
      <c r="G34" s="21">
        <f>(F34-E34)/E34</f>
        <v>0.29860257719040501</v>
      </c>
      <c r="H34" s="160">
        <v>218472.0777777778</v>
      </c>
      <c r="I34" s="21">
        <f>(F34-H34)/H34</f>
        <v>6.2278998582427124E-3</v>
      </c>
    </row>
    <row r="35" spans="1:9" ht="16.5">
      <c r="A35" s="35"/>
      <c r="B35" s="37" t="s">
        <v>28</v>
      </c>
      <c r="C35" s="140" t="s">
        <v>102</v>
      </c>
      <c r="D35" s="11" t="s">
        <v>161</v>
      </c>
      <c r="E35" s="160">
        <v>83426.425000000003</v>
      </c>
      <c r="F35" s="44">
        <v>63186.875</v>
      </c>
      <c r="G35" s="21">
        <f>(F35-E35)/E35</f>
        <v>-0.24260358753236763</v>
      </c>
      <c r="H35" s="160">
        <v>58678.571428571428</v>
      </c>
      <c r="I35" s="21">
        <f>(F35-H35)/H35</f>
        <v>7.6830493000608666E-2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0">
        <v>109249.15</v>
      </c>
      <c r="F36" s="44">
        <v>134624.375</v>
      </c>
      <c r="G36" s="21">
        <f>(F36-E36)/E36</f>
        <v>0.23226931285048907</v>
      </c>
      <c r="H36" s="160">
        <v>126928.57142857143</v>
      </c>
      <c r="I36" s="21">
        <f>(F36-H36)/H36</f>
        <v>6.0630979178390491E-2</v>
      </c>
    </row>
    <row r="37" spans="1:9" ht="17.25" thickBot="1">
      <c r="A37" s="36"/>
      <c r="B37" s="37" t="s">
        <v>30</v>
      </c>
      <c r="C37" s="140" t="s">
        <v>104</v>
      </c>
      <c r="D37" s="148" t="s">
        <v>161</v>
      </c>
      <c r="E37" s="163">
        <v>60875.861111111109</v>
      </c>
      <c r="F37" s="163">
        <v>88582.700000000012</v>
      </c>
      <c r="G37" s="147">
        <f>(F37-E37)/E37</f>
        <v>0.45513670580064824</v>
      </c>
      <c r="H37" s="163">
        <v>81832.700000000012</v>
      </c>
      <c r="I37" s="147">
        <f>(F37-H37)/H37</f>
        <v>8.2485363430511258E-2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1"/>
      <c r="F38" s="39"/>
      <c r="G38" s="39"/>
      <c r="H38" s="131"/>
      <c r="I38" s="114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0">
        <v>1811176.575</v>
      </c>
      <c r="F39" s="44">
        <v>2156498.75</v>
      </c>
      <c r="G39" s="21">
        <f t="shared" ref="G39:G44" si="2">(F39-E39)/E39</f>
        <v>0.19066179397776281</v>
      </c>
      <c r="H39" s="160">
        <v>2026003.75</v>
      </c>
      <c r="I39" s="21">
        <f t="shared" ref="I39:I44" si="3">(F39-H39)/H39</f>
        <v>6.4410048599367109E-2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0">
        <v>1105097.8722222222</v>
      </c>
      <c r="F40" s="44">
        <v>1343927.875</v>
      </c>
      <c r="G40" s="21">
        <f t="shared" si="2"/>
        <v>0.21611660720829978</v>
      </c>
      <c r="H40" s="160">
        <v>1267784.75</v>
      </c>
      <c r="I40" s="21">
        <f t="shared" si="3"/>
        <v>6.005997863596324E-2</v>
      </c>
    </row>
    <row r="41" spans="1:9" ht="16.5">
      <c r="A41" s="35"/>
      <c r="B41" s="155" t="s">
        <v>33</v>
      </c>
      <c r="C41" s="15" t="s">
        <v>107</v>
      </c>
      <c r="D41" s="136" t="s">
        <v>161</v>
      </c>
      <c r="E41" s="168">
        <v>760555.08750000002</v>
      </c>
      <c r="F41" s="168">
        <v>949026</v>
      </c>
      <c r="G41" s="21">
        <f t="shared" si="2"/>
        <v>0.24780704987395141</v>
      </c>
      <c r="H41" s="168">
        <v>880725.85714285716</v>
      </c>
      <c r="I41" s="21">
        <f t="shared" si="3"/>
        <v>7.7549832678597386E-2</v>
      </c>
    </row>
    <row r="42" spans="1:9" ht="16.5">
      <c r="A42" s="35"/>
      <c r="B42" s="153" t="s">
        <v>34</v>
      </c>
      <c r="C42" s="15" t="s">
        <v>154</v>
      </c>
      <c r="D42" s="136" t="s">
        <v>161</v>
      </c>
      <c r="E42" s="161">
        <v>364630.5</v>
      </c>
      <c r="F42" s="161">
        <v>363285</v>
      </c>
      <c r="G42" s="21">
        <f t="shared" si="2"/>
        <v>-3.6900369003690036E-3</v>
      </c>
      <c r="H42" s="161">
        <v>365976</v>
      </c>
      <c r="I42" s="21">
        <f t="shared" si="3"/>
        <v>-7.3529411764705881E-3</v>
      </c>
    </row>
    <row r="43" spans="1:9" ht="16.5">
      <c r="A43" s="35"/>
      <c r="B43" s="153" t="s">
        <v>35</v>
      </c>
      <c r="C43" s="15" t="s">
        <v>152</v>
      </c>
      <c r="D43" s="136" t="s">
        <v>161</v>
      </c>
      <c r="E43" s="161">
        <v>288161.25</v>
      </c>
      <c r="F43" s="161">
        <v>313950</v>
      </c>
      <c r="G43" s="21">
        <f t="shared" si="2"/>
        <v>8.9494163424124515E-2</v>
      </c>
      <c r="H43" s="161">
        <v>273585</v>
      </c>
      <c r="I43" s="21">
        <f t="shared" si="3"/>
        <v>0.14754098360655737</v>
      </c>
    </row>
    <row r="44" spans="1:9" ht="16.5" customHeight="1" thickBot="1">
      <c r="A44" s="36"/>
      <c r="B44" s="153" t="s">
        <v>36</v>
      </c>
      <c r="C44" s="15" t="s">
        <v>153</v>
      </c>
      <c r="D44" s="136" t="s">
        <v>161</v>
      </c>
      <c r="E44" s="164">
        <v>1003834.3999999999</v>
      </c>
      <c r="F44" s="164">
        <v>956740.2</v>
      </c>
      <c r="G44" s="151">
        <f t="shared" si="2"/>
        <v>-4.6914311762976002E-2</v>
      </c>
      <c r="H44" s="164">
        <v>956740.2</v>
      </c>
      <c r="I44" s="151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1"/>
      <c r="F45" s="112"/>
      <c r="G45" s="39"/>
      <c r="H45" s="127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8">
        <v>334440.72916666669</v>
      </c>
      <c r="F46" s="41">
        <v>426523.5</v>
      </c>
      <c r="G46" s="21">
        <f t="shared" ref="G46:G51" si="4">(F46-E46)/E46</f>
        <v>0.27533360264695622</v>
      </c>
      <c r="H46" s="158">
        <v>446481.75</v>
      </c>
      <c r="I46" s="21">
        <f t="shared" ref="I46:I51" si="5">(F46-H46)/H46</f>
        <v>-4.4701155198392767E-2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1">
        <v>316942.59166666667</v>
      </c>
      <c r="F47" s="45">
        <v>330656.625</v>
      </c>
      <c r="G47" s="21">
        <f t="shared" si="4"/>
        <v>4.3269770910930719E-2</v>
      </c>
      <c r="H47" s="161">
        <v>330656.625</v>
      </c>
      <c r="I47" s="21">
        <f t="shared" si="5"/>
        <v>0</v>
      </c>
    </row>
    <row r="48" spans="1:9" ht="16.5">
      <c r="A48" s="35"/>
      <c r="B48" s="32" t="s">
        <v>47</v>
      </c>
      <c r="C48" s="15" t="s">
        <v>113</v>
      </c>
      <c r="D48" s="136" t="s">
        <v>114</v>
      </c>
      <c r="E48" s="161">
        <v>996615</v>
      </c>
      <c r="F48" s="45">
        <v>1124709.857142857</v>
      </c>
      <c r="G48" s="21">
        <f t="shared" si="4"/>
        <v>0.12852993095915377</v>
      </c>
      <c r="H48" s="161">
        <v>1124709.857142857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6" t="s">
        <v>114</v>
      </c>
      <c r="E49" s="161">
        <v>1341398.09375</v>
      </c>
      <c r="F49" s="161">
        <v>1480386.375</v>
      </c>
      <c r="G49" s="21">
        <f t="shared" si="4"/>
        <v>0.10361449140086793</v>
      </c>
      <c r="H49" s="161">
        <v>1480386.375</v>
      </c>
      <c r="I49" s="21">
        <f t="shared" si="5"/>
        <v>0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1">
        <v>164207.0625</v>
      </c>
      <c r="F50" s="45">
        <v>166393.5</v>
      </c>
      <c r="G50" s="21">
        <f t="shared" si="4"/>
        <v>1.3315124615909868E-2</v>
      </c>
      <c r="H50" s="161">
        <v>166842</v>
      </c>
      <c r="I50" s="21">
        <f t="shared" si="5"/>
        <v>-2.6881720430107529E-3</v>
      </c>
    </row>
    <row r="51" spans="1:11" ht="16.5" customHeight="1" thickBot="1">
      <c r="A51" s="36"/>
      <c r="B51" s="32" t="s">
        <v>50</v>
      </c>
      <c r="C51" s="118" t="s">
        <v>159</v>
      </c>
      <c r="D51" s="137" t="s">
        <v>112</v>
      </c>
      <c r="E51" s="164">
        <v>1693433.625</v>
      </c>
      <c r="F51" s="164">
        <v>1714615.5</v>
      </c>
      <c r="G51" s="151">
        <f t="shared" si="4"/>
        <v>1.250824046912379E-2</v>
      </c>
      <c r="H51" s="164">
        <v>1714615.5</v>
      </c>
      <c r="I51" s="151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1"/>
      <c r="F52" s="39"/>
      <c r="G52" s="39"/>
      <c r="H52" s="131"/>
      <c r="I52" s="8"/>
    </row>
    <row r="53" spans="1:11" ht="16.5">
      <c r="A53" s="31"/>
      <c r="B53" s="83" t="s">
        <v>38</v>
      </c>
      <c r="C53" s="19" t="s">
        <v>115</v>
      </c>
      <c r="D53" s="20" t="s">
        <v>114</v>
      </c>
      <c r="E53" s="158">
        <v>153676.04166666666</v>
      </c>
      <c r="F53" s="122">
        <v>139483.5</v>
      </c>
      <c r="G53" s="22">
        <f t="shared" ref="G53:G61" si="6">(F53-E53)/E53</f>
        <v>-9.2353638945563185E-2</v>
      </c>
      <c r="H53" s="122">
        <v>139483.5</v>
      </c>
      <c r="I53" s="22">
        <f t="shared" ref="I53:I61" si="7">(F53-H53)/H53</f>
        <v>0</v>
      </c>
      <c r="K53" s="116"/>
    </row>
    <row r="54" spans="1:11" ht="16.5">
      <c r="A54" s="35"/>
      <c r="B54" s="175" t="s">
        <v>39</v>
      </c>
      <c r="C54" s="140" t="s">
        <v>116</v>
      </c>
      <c r="D54" s="136" t="s">
        <v>114</v>
      </c>
      <c r="E54" s="161">
        <v>222971.04166666666</v>
      </c>
      <c r="F54" s="172">
        <v>188594.25</v>
      </c>
      <c r="G54" s="145">
        <f t="shared" si="6"/>
        <v>-0.15417603743385955</v>
      </c>
      <c r="H54" s="172">
        <v>188594.25</v>
      </c>
      <c r="I54" s="145">
        <f t="shared" si="7"/>
        <v>0</v>
      </c>
      <c r="K54" s="116"/>
    </row>
    <row r="55" spans="1:11" ht="16.5">
      <c r="A55" s="35"/>
      <c r="B55" s="175" t="s">
        <v>40</v>
      </c>
      <c r="C55" s="140" t="s">
        <v>117</v>
      </c>
      <c r="D55" s="136" t="s">
        <v>114</v>
      </c>
      <c r="E55" s="161">
        <v>139017.70000000001</v>
      </c>
      <c r="F55" s="172">
        <v>148005</v>
      </c>
      <c r="G55" s="145">
        <f t="shared" si="6"/>
        <v>6.4648602300282534E-2</v>
      </c>
      <c r="H55" s="172">
        <v>148005</v>
      </c>
      <c r="I55" s="145">
        <f t="shared" si="7"/>
        <v>0</v>
      </c>
      <c r="K55" s="116"/>
    </row>
    <row r="56" spans="1:11" ht="16.5">
      <c r="A56" s="35"/>
      <c r="B56" s="175" t="s">
        <v>41</v>
      </c>
      <c r="C56" s="140" t="s">
        <v>118</v>
      </c>
      <c r="D56" s="136" t="s">
        <v>114</v>
      </c>
      <c r="E56" s="161">
        <v>155391.17499999999</v>
      </c>
      <c r="F56" s="172">
        <v>182763.75</v>
      </c>
      <c r="G56" s="145">
        <f t="shared" si="6"/>
        <v>0.17615269979134923</v>
      </c>
      <c r="H56" s="172">
        <v>178861.8</v>
      </c>
      <c r="I56" s="145">
        <f t="shared" si="7"/>
        <v>2.1815446339017119E-2</v>
      </c>
      <c r="K56" s="116"/>
    </row>
    <row r="57" spans="1:11" ht="16.5">
      <c r="A57" s="35"/>
      <c r="B57" s="175" t="s">
        <v>42</v>
      </c>
      <c r="C57" s="140" t="s">
        <v>198</v>
      </c>
      <c r="D57" s="136" t="s">
        <v>114</v>
      </c>
      <c r="E57" s="161">
        <v>105001.3125</v>
      </c>
      <c r="F57" s="177">
        <v>105285.375</v>
      </c>
      <c r="G57" s="145">
        <f t="shared" si="6"/>
        <v>2.7053233263155639E-3</v>
      </c>
      <c r="H57" s="177">
        <v>105285.375</v>
      </c>
      <c r="I57" s="145">
        <f t="shared" si="7"/>
        <v>0</v>
      </c>
      <c r="K57" s="116"/>
    </row>
    <row r="58" spans="1:11" ht="16.5" customHeight="1" thickBot="1">
      <c r="A58" s="36"/>
      <c r="B58" s="176" t="s">
        <v>43</v>
      </c>
      <c r="C58" s="141" t="s">
        <v>119</v>
      </c>
      <c r="D58" s="137" t="s">
        <v>114</v>
      </c>
      <c r="E58" s="164">
        <v>166877.4375</v>
      </c>
      <c r="F58" s="164">
        <v>143520</v>
      </c>
      <c r="G58" s="150">
        <f t="shared" si="6"/>
        <v>-0.13996761845051703</v>
      </c>
      <c r="H58" s="164">
        <v>143520</v>
      </c>
      <c r="I58" s="150">
        <f t="shared" si="7"/>
        <v>0</v>
      </c>
      <c r="K58" s="116"/>
    </row>
    <row r="59" spans="1:11" ht="16.5">
      <c r="A59" s="35"/>
      <c r="B59" s="86" t="s">
        <v>54</v>
      </c>
      <c r="C59" s="139" t="s">
        <v>121</v>
      </c>
      <c r="D59" s="136" t="s">
        <v>120</v>
      </c>
      <c r="E59" s="158">
        <v>185749.69999999998</v>
      </c>
      <c r="F59" s="171">
        <v>271791</v>
      </c>
      <c r="G59" s="145">
        <f t="shared" si="6"/>
        <v>0.46321097692217011</v>
      </c>
      <c r="H59" s="171">
        <v>271252.8</v>
      </c>
      <c r="I59" s="145">
        <f t="shared" si="7"/>
        <v>1.984126984127027E-3</v>
      </c>
      <c r="K59" s="116"/>
    </row>
    <row r="60" spans="1:11" ht="16.5">
      <c r="A60" s="35"/>
      <c r="B60" s="175" t="s">
        <v>55</v>
      </c>
      <c r="C60" s="140" t="s">
        <v>122</v>
      </c>
      <c r="D60" s="138" t="s">
        <v>120</v>
      </c>
      <c r="E60" s="161">
        <v>218573.92857142858</v>
      </c>
      <c r="F60" s="172">
        <v>276575</v>
      </c>
      <c r="G60" s="145">
        <f t="shared" si="6"/>
        <v>0.26536134390619709</v>
      </c>
      <c r="H60" s="172">
        <v>276575</v>
      </c>
      <c r="I60" s="145">
        <f t="shared" si="7"/>
        <v>0</v>
      </c>
      <c r="K60" s="116"/>
    </row>
    <row r="61" spans="1:11" ht="16.5" customHeight="1" thickBot="1">
      <c r="A61" s="36"/>
      <c r="B61" s="85" t="s">
        <v>56</v>
      </c>
      <c r="C61" s="16" t="s">
        <v>123</v>
      </c>
      <c r="D61" s="12" t="s">
        <v>120</v>
      </c>
      <c r="E61" s="164">
        <v>1266491.8333333333</v>
      </c>
      <c r="F61" s="65">
        <v>1853202</v>
      </c>
      <c r="G61" s="28">
        <f t="shared" si="6"/>
        <v>0.46325617838567462</v>
      </c>
      <c r="H61" s="173">
        <v>1853202</v>
      </c>
      <c r="I61" s="28">
        <f t="shared" si="7"/>
        <v>0</v>
      </c>
      <c r="K61" s="116"/>
    </row>
    <row r="62" spans="1:11" ht="17.25" customHeight="1" thickBot="1">
      <c r="A62" s="35" t="s">
        <v>53</v>
      </c>
      <c r="B62" s="26" t="s">
        <v>58</v>
      </c>
      <c r="C62" s="5"/>
      <c r="D62" s="6"/>
      <c r="E62" s="131"/>
      <c r="F62" s="49"/>
      <c r="G62" s="39"/>
      <c r="H62" s="121"/>
      <c r="I62" s="8"/>
      <c r="K62" s="116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8">
        <v>494335.95833333337</v>
      </c>
      <c r="F63" s="51">
        <v>497835</v>
      </c>
      <c r="G63" s="21">
        <f t="shared" ref="G63:G68" si="8">(F63-E63)/E63</f>
        <v>7.0782665263998566E-3</v>
      </c>
      <c r="H63" s="166">
        <v>497835</v>
      </c>
      <c r="I63" s="21">
        <f t="shared" ref="I63:I68" si="9">(F63-H63)/H63</f>
        <v>0</v>
      </c>
      <c r="K63" s="116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1">
        <v>3100635.25</v>
      </c>
      <c r="F64" s="44">
        <v>3481257</v>
      </c>
      <c r="G64" s="21">
        <f t="shared" si="8"/>
        <v>0.12275605458591106</v>
      </c>
      <c r="H64" s="160">
        <v>3437752.5</v>
      </c>
      <c r="I64" s="21">
        <f t="shared" si="9"/>
        <v>1.2654924983692107E-2</v>
      </c>
      <c r="K64" s="116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1">
        <v>833760.22222222225</v>
      </c>
      <c r="F65" s="44">
        <v>826809.75</v>
      </c>
      <c r="G65" s="21">
        <f t="shared" si="8"/>
        <v>-8.3362962599692579E-3</v>
      </c>
      <c r="H65" s="160">
        <v>834110.33333333337</v>
      </c>
      <c r="I65" s="21">
        <f t="shared" si="9"/>
        <v>-8.7525391325128914E-3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1">
        <v>601229.83333333337</v>
      </c>
      <c r="F66" s="44">
        <v>596056.5</v>
      </c>
      <c r="G66" s="21">
        <f t="shared" si="8"/>
        <v>-8.6045852126988131E-3</v>
      </c>
      <c r="H66" s="160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1">
        <v>298652.65625</v>
      </c>
      <c r="F67" s="44">
        <v>299037.375</v>
      </c>
      <c r="G67" s="21">
        <f t="shared" si="8"/>
        <v>1.288181243156112E-3</v>
      </c>
      <c r="H67" s="160">
        <v>299037.375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7" t="s">
        <v>127</v>
      </c>
      <c r="E68" s="164">
        <v>219632.5</v>
      </c>
      <c r="F68" s="169">
        <v>229071.375</v>
      </c>
      <c r="G68" s="151">
        <f t="shared" si="8"/>
        <v>4.2975766336949224E-2</v>
      </c>
      <c r="H68" s="169">
        <v>229071.375</v>
      </c>
      <c r="I68" s="151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1"/>
      <c r="F69" s="49"/>
      <c r="G69" s="49"/>
      <c r="H69" s="121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8">
        <v>313035</v>
      </c>
      <c r="F70" s="41">
        <v>330454.8</v>
      </c>
      <c r="G70" s="21">
        <f>(F70-E70)/E70</f>
        <v>5.5648090469116833E-2</v>
      </c>
      <c r="H70" s="158">
        <v>330454.8</v>
      </c>
      <c r="I70" s="21">
        <f>(F70-H70)/H70</f>
        <v>0</v>
      </c>
    </row>
    <row r="71" spans="1:9" ht="16.5">
      <c r="A71" s="35"/>
      <c r="B71" s="32" t="s">
        <v>67</v>
      </c>
      <c r="C71" s="140" t="s">
        <v>139</v>
      </c>
      <c r="D71" s="138" t="s">
        <v>135</v>
      </c>
      <c r="E71" s="161">
        <v>205525.42857142858</v>
      </c>
      <c r="F71" s="161">
        <v>211542.5</v>
      </c>
      <c r="G71" s="21">
        <f>(F71-E71)/E71</f>
        <v>2.9276530259029428E-2</v>
      </c>
      <c r="H71" s="161">
        <v>211542.5</v>
      </c>
      <c r="I71" s="21">
        <f>(F71-H71)/H71</f>
        <v>0</v>
      </c>
    </row>
    <row r="72" spans="1:9" ht="16.5">
      <c r="A72" s="35"/>
      <c r="B72" s="32" t="s">
        <v>69</v>
      </c>
      <c r="C72" s="140" t="s">
        <v>140</v>
      </c>
      <c r="D72" s="138" t="s">
        <v>136</v>
      </c>
      <c r="E72" s="161">
        <v>98061.47321428571</v>
      </c>
      <c r="F72" s="161">
        <v>117656.5</v>
      </c>
      <c r="G72" s="21">
        <f>(F72-E72)/E72</f>
        <v>0.19982390783478116</v>
      </c>
      <c r="H72" s="161">
        <v>117656.5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1">
        <v>151858.83333333334</v>
      </c>
      <c r="F73" s="45">
        <v>149350.5</v>
      </c>
      <c r="G73" s="21">
        <f>(F73-E73)/E73</f>
        <v>-1.6517533279262711E-2</v>
      </c>
      <c r="H73" s="161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4">
        <v>134293.02499999999</v>
      </c>
      <c r="F74" s="47">
        <v>127374</v>
      </c>
      <c r="G74" s="21">
        <f>(F74-E74)/E74</f>
        <v>-5.1521849329106965E-2</v>
      </c>
      <c r="H74" s="164">
        <v>133922.1</v>
      </c>
      <c r="I74" s="21">
        <f>(F74-H74)/H74</f>
        <v>-4.8894842598794418E-2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1"/>
      <c r="F75" s="49"/>
      <c r="G75" s="49"/>
      <c r="H75" s="121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8">
        <v>70474.28571428571</v>
      </c>
      <c r="F76" s="41">
        <v>70414.5</v>
      </c>
      <c r="G76" s="22">
        <f t="shared" ref="G76:G82" si="10">(F76-E76)/E76</f>
        <v>-8.4833373874963704E-4</v>
      </c>
      <c r="H76" s="158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1">
        <v>91233.15625</v>
      </c>
      <c r="F77" s="30">
        <v>85215</v>
      </c>
      <c r="G77" s="21">
        <f t="shared" si="10"/>
        <v>-6.596457359766067E-2</v>
      </c>
      <c r="H77" s="152">
        <v>94801.6875</v>
      </c>
      <c r="I77" s="21">
        <f t="shared" si="11"/>
        <v>-0.10112359550561797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1">
        <v>57023.571428571428</v>
      </c>
      <c r="F78" s="45">
        <v>53563.714285714283</v>
      </c>
      <c r="G78" s="21">
        <f t="shared" si="10"/>
        <v>-6.0674157303370821E-2</v>
      </c>
      <c r="H78" s="161">
        <v>53563.714285714283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1">
        <v>91376.875</v>
      </c>
      <c r="F79" s="45">
        <v>99695.142857142855</v>
      </c>
      <c r="G79" s="21">
        <f t="shared" si="10"/>
        <v>9.1032527180896203E-2</v>
      </c>
      <c r="H79" s="161">
        <v>99695.142857142855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0">
        <v>144879.57500000001</v>
      </c>
      <c r="F80" s="56">
        <v>142353.9</v>
      </c>
      <c r="G80" s="21">
        <f t="shared" si="10"/>
        <v>-1.7432926621989451E-2</v>
      </c>
      <c r="H80" s="170">
        <v>142353.9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0">
        <v>577967</v>
      </c>
      <c r="F81" s="56">
        <v>507702</v>
      </c>
      <c r="G81" s="21">
        <f t="shared" si="10"/>
        <v>-0.12157268494568028</v>
      </c>
      <c r="H81" s="170">
        <v>522502.5</v>
      </c>
      <c r="I81" s="21">
        <f t="shared" si="11"/>
        <v>-2.8326180257510731E-2</v>
      </c>
    </row>
    <row r="82" spans="1:9" ht="16.5" customHeight="1" thickBot="1">
      <c r="A82" s="33"/>
      <c r="B82" s="154" t="s">
        <v>80</v>
      </c>
      <c r="C82" s="141" t="s">
        <v>151</v>
      </c>
      <c r="D82" s="137" t="s">
        <v>150</v>
      </c>
      <c r="E82" s="164">
        <v>300252.41666666669</v>
      </c>
      <c r="F82" s="164">
        <v>301491.66666666669</v>
      </c>
      <c r="G82" s="147">
        <f t="shared" si="10"/>
        <v>4.1273606179689365E-3</v>
      </c>
      <c r="H82" s="164">
        <v>301491.66666666669</v>
      </c>
      <c r="I82" s="147">
        <f t="shared" si="11"/>
        <v>0</v>
      </c>
    </row>
    <row r="83" spans="1:9">
      <c r="E83"/>
      <c r="F83"/>
      <c r="H83"/>
    </row>
    <row r="84" spans="1:9">
      <c r="H84" s="181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61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6"/>
      <c r="G1" s="116"/>
      <c r="H1" s="116"/>
      <c r="I1" s="11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2" t="s">
        <v>201</v>
      </c>
      <c r="B9" s="192"/>
      <c r="C9" s="192"/>
      <c r="D9" s="192"/>
      <c r="E9" s="192"/>
      <c r="F9" s="192"/>
      <c r="G9" s="192"/>
      <c r="H9" s="192"/>
      <c r="I9" s="192"/>
    </row>
    <row r="10" spans="1:9" ht="18">
      <c r="A10" s="2" t="s">
        <v>224</v>
      </c>
      <c r="B10" s="2"/>
      <c r="C10" s="2"/>
      <c r="F10" s="116"/>
      <c r="G10" s="116"/>
      <c r="H10" s="116"/>
    </row>
    <row r="11" spans="1:9" ht="18.75" thickBot="1">
      <c r="A11" s="2"/>
      <c r="B11" s="2"/>
      <c r="C11" s="2"/>
      <c r="D11" s="216" t="s">
        <v>208</v>
      </c>
      <c r="E11" s="216"/>
      <c r="F11" s="186" t="s">
        <v>218</v>
      </c>
      <c r="H11" s="116"/>
    </row>
    <row r="12" spans="1:9" s="116" customFormat="1" ht="24.75" customHeight="1">
      <c r="A12" s="193" t="s">
        <v>3</v>
      </c>
      <c r="B12" s="199"/>
      <c r="C12" s="201" t="s">
        <v>0</v>
      </c>
      <c r="D12" s="195" t="s">
        <v>23</v>
      </c>
      <c r="E12" s="195" t="s">
        <v>223</v>
      </c>
      <c r="F12" s="212" t="s">
        <v>226</v>
      </c>
      <c r="G12" s="195" t="s">
        <v>197</v>
      </c>
      <c r="H12" s="212" t="s">
        <v>221</v>
      </c>
      <c r="I12" s="195" t="s">
        <v>187</v>
      </c>
    </row>
    <row r="13" spans="1:9" s="116" customFormat="1" ht="33.75" customHeight="1" thickBot="1">
      <c r="A13" s="194"/>
      <c r="B13" s="200"/>
      <c r="C13" s="202"/>
      <c r="D13" s="215"/>
      <c r="E13" s="196"/>
      <c r="F13" s="213"/>
      <c r="G13" s="214"/>
      <c r="H13" s="213"/>
      <c r="I13" s="214"/>
    </row>
    <row r="14" spans="1:9" ht="17.25" customHeight="1" thickBot="1">
      <c r="A14" s="31" t="s">
        <v>24</v>
      </c>
      <c r="B14" s="26" t="s">
        <v>22</v>
      </c>
      <c r="C14" s="115"/>
      <c r="D14" s="6"/>
      <c r="E14" s="29"/>
      <c r="F14" s="7"/>
      <c r="G14" s="7"/>
      <c r="H14" s="7"/>
      <c r="I14" s="8"/>
    </row>
    <row r="15" spans="1:9" ht="15.75" customHeight="1">
      <c r="A15" s="119"/>
      <c r="B15" s="156" t="s">
        <v>18</v>
      </c>
      <c r="C15" s="139" t="s">
        <v>98</v>
      </c>
      <c r="D15" s="136" t="s">
        <v>83</v>
      </c>
      <c r="E15" s="157">
        <v>116514.65</v>
      </c>
      <c r="F15" s="157">
        <v>102875</v>
      </c>
      <c r="G15" s="145">
        <f>(F15-E15)/E15</f>
        <v>-0.11706381987157834</v>
      </c>
      <c r="H15" s="157">
        <v>103714.07142857143</v>
      </c>
      <c r="I15" s="145">
        <f>(F15-H15)/H15</f>
        <v>-8.0902371010409015E-3</v>
      </c>
    </row>
    <row r="16" spans="1:9" ht="16.5">
      <c r="A16" s="120"/>
      <c r="B16" s="153" t="s">
        <v>11</v>
      </c>
      <c r="C16" s="140" t="s">
        <v>91</v>
      </c>
      <c r="D16" s="136" t="s">
        <v>81</v>
      </c>
      <c r="E16" s="160">
        <v>30986.85</v>
      </c>
      <c r="F16" s="160">
        <v>39083.222222222219</v>
      </c>
      <c r="G16" s="145">
        <f>(F16-E16)/E16</f>
        <v>0.26128413253435639</v>
      </c>
      <c r="H16" s="160">
        <v>39049.4</v>
      </c>
      <c r="I16" s="145">
        <f>(F16-H16)/H16</f>
        <v>8.66139357383661E-4</v>
      </c>
    </row>
    <row r="17" spans="1:9" ht="16.5">
      <c r="A17" s="120"/>
      <c r="B17" s="153" t="s">
        <v>12</v>
      </c>
      <c r="C17" s="140" t="s">
        <v>92</v>
      </c>
      <c r="D17" s="136" t="s">
        <v>81</v>
      </c>
      <c r="E17" s="160">
        <v>47554.85555555555</v>
      </c>
      <c r="F17" s="160">
        <v>50749.333333333328</v>
      </c>
      <c r="G17" s="145">
        <f>(F17-E17)/E17</f>
        <v>6.7174586915648538E-2</v>
      </c>
      <c r="H17" s="160">
        <v>50554.888888888891</v>
      </c>
      <c r="I17" s="145">
        <f>(F17-H17)/H17</f>
        <v>3.8462045653347996E-3</v>
      </c>
    </row>
    <row r="18" spans="1:9" ht="16.5">
      <c r="A18" s="120"/>
      <c r="B18" s="153" t="s">
        <v>10</v>
      </c>
      <c r="C18" s="140" t="s">
        <v>90</v>
      </c>
      <c r="D18" s="136" t="s">
        <v>161</v>
      </c>
      <c r="E18" s="160">
        <v>83978.55</v>
      </c>
      <c r="F18" s="160">
        <v>123249.4</v>
      </c>
      <c r="G18" s="145">
        <f>(F18-E18)/E18</f>
        <v>0.46762953158872106</v>
      </c>
      <c r="H18" s="160">
        <v>121999.4</v>
      </c>
      <c r="I18" s="145">
        <f>(F18-H18)/H18</f>
        <v>1.0245952029272276E-2</v>
      </c>
    </row>
    <row r="19" spans="1:9" ht="16.5">
      <c r="A19" s="120"/>
      <c r="B19" s="153" t="s">
        <v>6</v>
      </c>
      <c r="C19" s="140" t="s">
        <v>86</v>
      </c>
      <c r="D19" s="136" t="s">
        <v>161</v>
      </c>
      <c r="E19" s="160">
        <v>148561.9</v>
      </c>
      <c r="F19" s="160">
        <v>159249.33333333331</v>
      </c>
      <c r="G19" s="145">
        <f>(F19-E19)/E19</f>
        <v>7.1939261232747562E-2</v>
      </c>
      <c r="H19" s="160">
        <v>155916</v>
      </c>
      <c r="I19" s="145">
        <f>(F19-H19)/H19</f>
        <v>2.1379033154604491E-2</v>
      </c>
    </row>
    <row r="20" spans="1:9" ht="16.5" customHeight="1">
      <c r="A20" s="120"/>
      <c r="B20" s="153" t="s">
        <v>16</v>
      </c>
      <c r="C20" s="140" t="s">
        <v>96</v>
      </c>
      <c r="D20" s="136" t="s">
        <v>81</v>
      </c>
      <c r="E20" s="160">
        <v>48435.411111111112</v>
      </c>
      <c r="F20" s="160">
        <v>51582.666666666672</v>
      </c>
      <c r="G20" s="145">
        <f>(F20-E20)/E20</f>
        <v>6.4978400788954532E-2</v>
      </c>
      <c r="H20" s="160">
        <v>49388.222222222219</v>
      </c>
      <c r="I20" s="145">
        <f>(F20-H20)/H20</f>
        <v>4.4432545771146685E-2</v>
      </c>
    </row>
    <row r="21" spans="1:9" ht="16.5">
      <c r="A21" s="120"/>
      <c r="B21" s="153" t="s">
        <v>5</v>
      </c>
      <c r="C21" s="140" t="s">
        <v>85</v>
      </c>
      <c r="D21" s="136" t="s">
        <v>161</v>
      </c>
      <c r="E21" s="160">
        <v>137096.50138888889</v>
      </c>
      <c r="F21" s="160">
        <v>178888.22222222222</v>
      </c>
      <c r="G21" s="145">
        <f>(F21-E21)/E21</f>
        <v>0.30483433501185153</v>
      </c>
      <c r="H21" s="160">
        <v>171054.88888888888</v>
      </c>
      <c r="I21" s="145">
        <f>(F21-H21)/H21</f>
        <v>4.5794267467102891E-2</v>
      </c>
    </row>
    <row r="22" spans="1:9" ht="16.5">
      <c r="A22" s="120"/>
      <c r="B22" s="153" t="s">
        <v>15</v>
      </c>
      <c r="C22" s="140" t="s">
        <v>95</v>
      </c>
      <c r="D22" s="138" t="s">
        <v>82</v>
      </c>
      <c r="E22" s="160">
        <v>96916.05</v>
      </c>
      <c r="F22" s="160">
        <v>113166</v>
      </c>
      <c r="G22" s="145">
        <f>(F22-E22)/E22</f>
        <v>0.16767037038756735</v>
      </c>
      <c r="H22" s="160">
        <v>108194.26666666666</v>
      </c>
      <c r="I22" s="145">
        <f>(F22-H22)/H22</f>
        <v>4.5951911191843844E-2</v>
      </c>
    </row>
    <row r="23" spans="1:9" ht="16.5">
      <c r="A23" s="120"/>
      <c r="B23" s="153" t="s">
        <v>7</v>
      </c>
      <c r="C23" s="140" t="s">
        <v>87</v>
      </c>
      <c r="D23" s="138" t="s">
        <v>161</v>
      </c>
      <c r="E23" s="160">
        <v>42132.7</v>
      </c>
      <c r="F23" s="160">
        <v>45149.4</v>
      </c>
      <c r="G23" s="145">
        <f>(F23-E23)/E23</f>
        <v>7.1599968670415251E-2</v>
      </c>
      <c r="H23" s="160">
        <v>42999.4</v>
      </c>
      <c r="I23" s="145">
        <f>(F23-H23)/H23</f>
        <v>5.000069768415373E-2</v>
      </c>
    </row>
    <row r="24" spans="1:9" ht="16.5">
      <c r="A24" s="120"/>
      <c r="B24" s="153" t="s">
        <v>14</v>
      </c>
      <c r="C24" s="140" t="s">
        <v>94</v>
      </c>
      <c r="D24" s="138" t="s">
        <v>81</v>
      </c>
      <c r="E24" s="160">
        <v>42046.522222222222</v>
      </c>
      <c r="F24" s="160">
        <v>46499.4</v>
      </c>
      <c r="G24" s="145">
        <f>(F24-E24)/E24</f>
        <v>0.10590359303068272</v>
      </c>
      <c r="H24" s="160">
        <v>43499.4</v>
      </c>
      <c r="I24" s="145">
        <f>(F24-H24)/H24</f>
        <v>6.8966468503013828E-2</v>
      </c>
    </row>
    <row r="25" spans="1:9" ht="16.5">
      <c r="A25" s="120"/>
      <c r="B25" s="153" t="s">
        <v>17</v>
      </c>
      <c r="C25" s="140" t="s">
        <v>97</v>
      </c>
      <c r="D25" s="138" t="s">
        <v>161</v>
      </c>
      <c r="E25" s="160">
        <v>68444.3</v>
      </c>
      <c r="F25" s="160">
        <v>68032.7</v>
      </c>
      <c r="G25" s="145">
        <f>(F25-E25)/E25</f>
        <v>-6.0136490547789342E-3</v>
      </c>
      <c r="H25" s="160">
        <v>62982.7</v>
      </c>
      <c r="I25" s="145">
        <f>(F25-H25)/H25</f>
        <v>8.0180748046685846E-2</v>
      </c>
    </row>
    <row r="26" spans="1:9" ht="16.5">
      <c r="A26" s="120"/>
      <c r="B26" s="153" t="s">
        <v>13</v>
      </c>
      <c r="C26" s="140" t="s">
        <v>93</v>
      </c>
      <c r="D26" s="138" t="s">
        <v>81</v>
      </c>
      <c r="E26" s="160">
        <v>53692.338888888888</v>
      </c>
      <c r="F26" s="160">
        <v>55249.333333333328</v>
      </c>
      <c r="G26" s="145">
        <f>(F26-E26)/E26</f>
        <v>2.8998447016184016E-2</v>
      </c>
      <c r="H26" s="160">
        <v>50499.333333333328</v>
      </c>
      <c r="I26" s="145">
        <f>(F26-H26)/H26</f>
        <v>9.4060647665315716E-2</v>
      </c>
    </row>
    <row r="27" spans="1:9" ht="16.5">
      <c r="A27" s="120"/>
      <c r="B27" s="153" t="s">
        <v>19</v>
      </c>
      <c r="C27" s="140" t="s">
        <v>99</v>
      </c>
      <c r="D27" s="138" t="s">
        <v>161</v>
      </c>
      <c r="E27" s="160">
        <v>67354.013888888891</v>
      </c>
      <c r="F27" s="160">
        <v>65444.333333333328</v>
      </c>
      <c r="G27" s="145">
        <f>(F27-E27)/E27</f>
        <v>-2.8352884190478721E-2</v>
      </c>
      <c r="H27" s="160">
        <v>59527.666666666664</v>
      </c>
      <c r="I27" s="145">
        <f>(F27-H27)/H27</f>
        <v>9.9393559297357492E-2</v>
      </c>
    </row>
    <row r="28" spans="1:9" ht="17.25" thickBot="1">
      <c r="A28" s="36"/>
      <c r="B28" s="153" t="s">
        <v>9</v>
      </c>
      <c r="C28" s="140" t="s">
        <v>88</v>
      </c>
      <c r="D28" s="138" t="s">
        <v>161</v>
      </c>
      <c r="E28" s="160">
        <v>147895.20000000001</v>
      </c>
      <c r="F28" s="160">
        <v>148499.4</v>
      </c>
      <c r="G28" s="145">
        <f>(F28-E28)/E28</f>
        <v>4.0853252843904503E-3</v>
      </c>
      <c r="H28" s="160">
        <v>133999.4</v>
      </c>
      <c r="I28" s="145">
        <f>(F28-H28)/H28</f>
        <v>0.10820943974376006</v>
      </c>
    </row>
    <row r="29" spans="1:9" ht="16.5">
      <c r="A29" s="120"/>
      <c r="B29" s="153" t="s">
        <v>8</v>
      </c>
      <c r="C29" s="140" t="s">
        <v>89</v>
      </c>
      <c r="D29" s="138" t="s">
        <v>161</v>
      </c>
      <c r="E29" s="160">
        <v>361843</v>
      </c>
      <c r="F29" s="160">
        <v>565624.25</v>
      </c>
      <c r="G29" s="145">
        <f>(F29-E29)/E29</f>
        <v>0.56317588014691455</v>
      </c>
      <c r="H29" s="160">
        <v>476874.25</v>
      </c>
      <c r="I29" s="145">
        <f>(F29-H29)/H29</f>
        <v>0.18610776321011252</v>
      </c>
    </row>
    <row r="30" spans="1:9" ht="17.25" thickBot="1">
      <c r="A30" s="36"/>
      <c r="B30" s="154" t="s">
        <v>4</v>
      </c>
      <c r="C30" s="141" t="s">
        <v>84</v>
      </c>
      <c r="D30" s="137" t="s">
        <v>161</v>
      </c>
      <c r="E30" s="163">
        <v>98291.137499999997</v>
      </c>
      <c r="F30" s="163">
        <v>171582.7</v>
      </c>
      <c r="G30" s="147">
        <f>(F30-E30)/E30</f>
        <v>0.74565789311371045</v>
      </c>
      <c r="H30" s="163">
        <v>133166.52222222224</v>
      </c>
      <c r="I30" s="147">
        <f>(F30-H30)/H30</f>
        <v>0.2884822486666026</v>
      </c>
    </row>
    <row r="31" spans="1:9" ht="15.75" customHeight="1" thickBot="1">
      <c r="A31" s="205" t="s">
        <v>188</v>
      </c>
      <c r="B31" s="206"/>
      <c r="C31" s="206"/>
      <c r="D31" s="207"/>
      <c r="E31" s="90">
        <f>SUM(E15:E30)</f>
        <v>1591743.9805555556</v>
      </c>
      <c r="F31" s="91">
        <f>SUM(F15:F30)</f>
        <v>1984924.6944444443</v>
      </c>
      <c r="G31" s="92">
        <f t="shared" ref="G31" si="0">(F31-E31)/E31</f>
        <v>0.24701253385714675</v>
      </c>
      <c r="H31" s="91">
        <f>SUM(H15:H30)</f>
        <v>1803419.8103174602</v>
      </c>
      <c r="I31" s="95">
        <f t="shared" ref="I31" si="1">(F31-H31)/H31</f>
        <v>0.10064483216197637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5" t="s">
        <v>27</v>
      </c>
      <c r="C33" s="142" t="s">
        <v>101</v>
      </c>
      <c r="D33" s="144" t="s">
        <v>161</v>
      </c>
      <c r="E33" s="166">
        <v>169284.04722222223</v>
      </c>
      <c r="F33" s="166">
        <v>219832.7</v>
      </c>
      <c r="G33" s="145">
        <f>(F33-E33)/E33</f>
        <v>0.29860257719040501</v>
      </c>
      <c r="H33" s="166">
        <v>218472.0777777778</v>
      </c>
      <c r="I33" s="145">
        <f>(F33-H33)/H33</f>
        <v>6.2278998582427124E-3</v>
      </c>
    </row>
    <row r="34" spans="1:9" ht="16.5">
      <c r="A34" s="35"/>
      <c r="B34" s="153" t="s">
        <v>26</v>
      </c>
      <c r="C34" s="140" t="s">
        <v>100</v>
      </c>
      <c r="D34" s="136" t="s">
        <v>161</v>
      </c>
      <c r="E34" s="160">
        <v>172117.38055555557</v>
      </c>
      <c r="F34" s="160">
        <v>220082.7</v>
      </c>
      <c r="G34" s="145">
        <f>(F34-E34)/E34</f>
        <v>0.2786779539034544</v>
      </c>
      <c r="H34" s="160">
        <v>215694.3</v>
      </c>
      <c r="I34" s="145">
        <f>(F34-H34)/H34</f>
        <v>2.0345461145704933E-2</v>
      </c>
    </row>
    <row r="35" spans="1:9" ht="16.5">
      <c r="A35" s="35"/>
      <c r="B35" s="155" t="s">
        <v>29</v>
      </c>
      <c r="C35" s="140" t="s">
        <v>103</v>
      </c>
      <c r="D35" s="136" t="s">
        <v>161</v>
      </c>
      <c r="E35" s="160">
        <v>109249.15</v>
      </c>
      <c r="F35" s="160">
        <v>134624.375</v>
      </c>
      <c r="G35" s="145">
        <f>(F35-E35)/E35</f>
        <v>0.23226931285048907</v>
      </c>
      <c r="H35" s="160">
        <v>126928.57142857143</v>
      </c>
      <c r="I35" s="145">
        <f>(F35-H35)/H35</f>
        <v>6.0630979178390491E-2</v>
      </c>
    </row>
    <row r="36" spans="1:9" ht="16.5">
      <c r="A36" s="35"/>
      <c r="B36" s="153" t="s">
        <v>28</v>
      </c>
      <c r="C36" s="140" t="s">
        <v>102</v>
      </c>
      <c r="D36" s="136" t="s">
        <v>161</v>
      </c>
      <c r="E36" s="160">
        <v>83426.425000000003</v>
      </c>
      <c r="F36" s="160">
        <v>63186.875</v>
      </c>
      <c r="G36" s="145">
        <f>(F36-E36)/E36</f>
        <v>-0.24260358753236763</v>
      </c>
      <c r="H36" s="160">
        <v>58678.571428571428</v>
      </c>
      <c r="I36" s="145">
        <f>(F36-H36)/H36</f>
        <v>7.6830493000608666E-2</v>
      </c>
    </row>
    <row r="37" spans="1:9" ht="17.25" thickBot="1">
      <c r="A37" s="36"/>
      <c r="B37" s="155" t="s">
        <v>30</v>
      </c>
      <c r="C37" s="140" t="s">
        <v>104</v>
      </c>
      <c r="D37" s="148" t="s">
        <v>161</v>
      </c>
      <c r="E37" s="163">
        <v>60875.861111111109</v>
      </c>
      <c r="F37" s="163">
        <v>88582.700000000012</v>
      </c>
      <c r="G37" s="147">
        <f>(F37-E37)/E37</f>
        <v>0.45513670580064824</v>
      </c>
      <c r="H37" s="163">
        <v>81832.700000000012</v>
      </c>
      <c r="I37" s="147">
        <f>(F37-H37)/H37</f>
        <v>8.2485363430511258E-2</v>
      </c>
    </row>
    <row r="38" spans="1:9" ht="15.75" customHeight="1" thickBot="1">
      <c r="A38" s="205" t="s">
        <v>189</v>
      </c>
      <c r="B38" s="206"/>
      <c r="C38" s="206"/>
      <c r="D38" s="207"/>
      <c r="E38" s="75">
        <f>SUM(E33:E37)</f>
        <v>594952.86388888897</v>
      </c>
      <c r="F38" s="93">
        <f>SUM(F33:F37)</f>
        <v>726309.35000000009</v>
      </c>
      <c r="G38" s="94">
        <f t="shared" ref="G38" si="2">(F38-E38)/E38</f>
        <v>0.22078469418989594</v>
      </c>
      <c r="H38" s="93">
        <f>SUM(H33:H37)</f>
        <v>701606.22063492076</v>
      </c>
      <c r="I38" s="95">
        <f t="shared" ref="I38" si="3">(F38-H38)/H38</f>
        <v>3.5209393301450724E-2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6" t="s">
        <v>34</v>
      </c>
      <c r="C40" s="140" t="s">
        <v>154</v>
      </c>
      <c r="D40" s="144" t="s">
        <v>161</v>
      </c>
      <c r="E40" s="160">
        <v>364630.5</v>
      </c>
      <c r="F40" s="160">
        <v>363285</v>
      </c>
      <c r="G40" s="145">
        <f>(F40-E40)/E40</f>
        <v>-3.6900369003690036E-3</v>
      </c>
      <c r="H40" s="160">
        <v>365976</v>
      </c>
      <c r="I40" s="145">
        <f>(F40-H40)/H40</f>
        <v>-7.3529411764705881E-3</v>
      </c>
    </row>
    <row r="41" spans="1:9" ht="16.5">
      <c r="A41" s="35"/>
      <c r="B41" s="153" t="s">
        <v>36</v>
      </c>
      <c r="C41" s="140" t="s">
        <v>153</v>
      </c>
      <c r="D41" s="136" t="s">
        <v>161</v>
      </c>
      <c r="E41" s="160">
        <v>1003834.3999999999</v>
      </c>
      <c r="F41" s="160">
        <v>956740.2</v>
      </c>
      <c r="G41" s="145">
        <f>(F41-E41)/E41</f>
        <v>-4.6914311762976002E-2</v>
      </c>
      <c r="H41" s="160">
        <v>956740.2</v>
      </c>
      <c r="I41" s="145">
        <f>(F41-H41)/H41</f>
        <v>0</v>
      </c>
    </row>
    <row r="42" spans="1:9" ht="16.5">
      <c r="A42" s="35"/>
      <c r="B42" s="155" t="s">
        <v>32</v>
      </c>
      <c r="C42" s="140" t="s">
        <v>106</v>
      </c>
      <c r="D42" s="136" t="s">
        <v>161</v>
      </c>
      <c r="E42" s="168">
        <v>1105097.8722222222</v>
      </c>
      <c r="F42" s="168">
        <v>1343927.875</v>
      </c>
      <c r="G42" s="145">
        <f>(F42-E42)/E42</f>
        <v>0.21611660720829978</v>
      </c>
      <c r="H42" s="168">
        <v>1267784.75</v>
      </c>
      <c r="I42" s="145">
        <f>(F42-H42)/H42</f>
        <v>6.005997863596324E-2</v>
      </c>
    </row>
    <row r="43" spans="1:9" ht="16.5">
      <c r="A43" s="35"/>
      <c r="B43" s="153" t="s">
        <v>31</v>
      </c>
      <c r="C43" s="140" t="s">
        <v>105</v>
      </c>
      <c r="D43" s="136" t="s">
        <v>161</v>
      </c>
      <c r="E43" s="161">
        <v>1811176.575</v>
      </c>
      <c r="F43" s="161">
        <v>2156498.75</v>
      </c>
      <c r="G43" s="145">
        <f>(F43-E43)/E43</f>
        <v>0.19066179397776281</v>
      </c>
      <c r="H43" s="161">
        <v>2026003.75</v>
      </c>
      <c r="I43" s="145">
        <f>(F43-H43)/H43</f>
        <v>6.4410048599367109E-2</v>
      </c>
    </row>
    <row r="44" spans="1:9" ht="16.5">
      <c r="A44" s="35"/>
      <c r="B44" s="153" t="s">
        <v>33</v>
      </c>
      <c r="C44" s="140" t="s">
        <v>107</v>
      </c>
      <c r="D44" s="136" t="s">
        <v>161</v>
      </c>
      <c r="E44" s="161">
        <v>760555.08750000002</v>
      </c>
      <c r="F44" s="161">
        <v>949026</v>
      </c>
      <c r="G44" s="145">
        <f>(F44-E44)/E44</f>
        <v>0.24780704987395141</v>
      </c>
      <c r="H44" s="161">
        <v>880725.85714285716</v>
      </c>
      <c r="I44" s="145">
        <f>(F44-H44)/H44</f>
        <v>7.7549832678597386E-2</v>
      </c>
    </row>
    <row r="45" spans="1:9" ht="16.5" customHeight="1" thickBot="1">
      <c r="A45" s="36"/>
      <c r="B45" s="153" t="s">
        <v>35</v>
      </c>
      <c r="C45" s="140" t="s">
        <v>152</v>
      </c>
      <c r="D45" s="136" t="s">
        <v>161</v>
      </c>
      <c r="E45" s="164">
        <v>288161.25</v>
      </c>
      <c r="F45" s="164">
        <v>313950</v>
      </c>
      <c r="G45" s="151">
        <f>(F45-E45)/E45</f>
        <v>8.9494163424124515E-2</v>
      </c>
      <c r="H45" s="164">
        <v>273585</v>
      </c>
      <c r="I45" s="151">
        <f>(F45-H45)/H45</f>
        <v>0.14754098360655737</v>
      </c>
    </row>
    <row r="46" spans="1:9" ht="15.75" customHeight="1" thickBot="1">
      <c r="A46" s="205" t="s">
        <v>190</v>
      </c>
      <c r="B46" s="206"/>
      <c r="C46" s="206"/>
      <c r="D46" s="207"/>
      <c r="E46" s="75">
        <f>SUM(E40:E45)</f>
        <v>5333455.6847222224</v>
      </c>
      <c r="F46" s="75">
        <f>SUM(F40:F45)</f>
        <v>6083427.8250000002</v>
      </c>
      <c r="G46" s="94">
        <f t="shared" ref="G46" si="4">(F46-E46)/E46</f>
        <v>0.14061655043391214</v>
      </c>
      <c r="H46" s="93">
        <f>SUM(H40:H45)</f>
        <v>5770815.5571428575</v>
      </c>
      <c r="I46" s="95">
        <f t="shared" ref="I46" si="5">(F46-H46)/H46</f>
        <v>5.4171245773087517E-2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3" t="s">
        <v>45</v>
      </c>
      <c r="C48" s="140" t="s">
        <v>109</v>
      </c>
      <c r="D48" s="144" t="s">
        <v>108</v>
      </c>
      <c r="E48" s="158">
        <v>334440.72916666669</v>
      </c>
      <c r="F48" s="158">
        <v>426523.5</v>
      </c>
      <c r="G48" s="145">
        <f>(F48-E48)/E48</f>
        <v>0.27533360264695622</v>
      </c>
      <c r="H48" s="158">
        <v>446481.75</v>
      </c>
      <c r="I48" s="145">
        <f>(F48-H48)/H48</f>
        <v>-4.4701155198392767E-2</v>
      </c>
    </row>
    <row r="49" spans="1:9" ht="16.5">
      <c r="A49" s="35"/>
      <c r="B49" s="153" t="s">
        <v>49</v>
      </c>
      <c r="C49" s="140" t="s">
        <v>158</v>
      </c>
      <c r="D49" s="138" t="s">
        <v>199</v>
      </c>
      <c r="E49" s="161">
        <v>164207.0625</v>
      </c>
      <c r="F49" s="161">
        <v>166393.5</v>
      </c>
      <c r="G49" s="145">
        <f>(F49-E49)/E49</f>
        <v>1.3315124615909868E-2</v>
      </c>
      <c r="H49" s="161">
        <v>166842</v>
      </c>
      <c r="I49" s="145">
        <f>(F49-H49)/H49</f>
        <v>-2.6881720430107529E-3</v>
      </c>
    </row>
    <row r="50" spans="1:9" ht="16.5">
      <c r="A50" s="35"/>
      <c r="B50" s="153" t="s">
        <v>46</v>
      </c>
      <c r="C50" s="140" t="s">
        <v>111</v>
      </c>
      <c r="D50" s="136" t="s">
        <v>110</v>
      </c>
      <c r="E50" s="161">
        <v>316942.59166666667</v>
      </c>
      <c r="F50" s="161">
        <v>330656.625</v>
      </c>
      <c r="G50" s="145">
        <f>(F50-E50)/E50</f>
        <v>4.3269770910930719E-2</v>
      </c>
      <c r="H50" s="161">
        <v>330656.625</v>
      </c>
      <c r="I50" s="145">
        <f>(F50-H50)/H50</f>
        <v>0</v>
      </c>
    </row>
    <row r="51" spans="1:9" ht="16.5">
      <c r="A51" s="35"/>
      <c r="B51" s="153" t="s">
        <v>47</v>
      </c>
      <c r="C51" s="140" t="s">
        <v>113</v>
      </c>
      <c r="D51" s="136" t="s">
        <v>114</v>
      </c>
      <c r="E51" s="161">
        <v>996615</v>
      </c>
      <c r="F51" s="161">
        <v>1124709.857142857</v>
      </c>
      <c r="G51" s="145">
        <f>(F51-E51)/E51</f>
        <v>0.12852993095915377</v>
      </c>
      <c r="H51" s="161">
        <v>1124709.857142857</v>
      </c>
      <c r="I51" s="145">
        <f>(F51-H51)/H51</f>
        <v>0</v>
      </c>
    </row>
    <row r="52" spans="1:9" ht="16.5">
      <c r="A52" s="35"/>
      <c r="B52" s="153" t="s">
        <v>48</v>
      </c>
      <c r="C52" s="140" t="s">
        <v>157</v>
      </c>
      <c r="D52" s="138" t="s">
        <v>114</v>
      </c>
      <c r="E52" s="161">
        <v>1341398.09375</v>
      </c>
      <c r="F52" s="161">
        <v>1480386.375</v>
      </c>
      <c r="G52" s="145">
        <f>(F52-E52)/E52</f>
        <v>0.10361449140086793</v>
      </c>
      <c r="H52" s="161">
        <v>1480386.375</v>
      </c>
      <c r="I52" s="145">
        <f>(F52-H52)/H52</f>
        <v>0</v>
      </c>
    </row>
    <row r="53" spans="1:9" ht="16.5" customHeight="1" thickBot="1">
      <c r="A53" s="36"/>
      <c r="B53" s="153" t="s">
        <v>50</v>
      </c>
      <c r="C53" s="140" t="s">
        <v>159</v>
      </c>
      <c r="D53" s="137" t="s">
        <v>112</v>
      </c>
      <c r="E53" s="164">
        <v>1693433.625</v>
      </c>
      <c r="F53" s="164">
        <v>1714615.5</v>
      </c>
      <c r="G53" s="151">
        <f>(F53-E53)/E53</f>
        <v>1.250824046912379E-2</v>
      </c>
      <c r="H53" s="164">
        <v>1714615.5</v>
      </c>
      <c r="I53" s="151">
        <f>(F53-H53)/H53</f>
        <v>0</v>
      </c>
    </row>
    <row r="54" spans="1:9" ht="15.75" customHeight="1" thickBot="1">
      <c r="A54" s="205" t="s">
        <v>191</v>
      </c>
      <c r="B54" s="206"/>
      <c r="C54" s="206"/>
      <c r="D54" s="207"/>
      <c r="E54" s="75">
        <f>SUM(E48:E53)</f>
        <v>4847037.1020833328</v>
      </c>
      <c r="F54" s="75">
        <f>SUM(F48:F53)</f>
        <v>5243285.3571428573</v>
      </c>
      <c r="G54" s="94">
        <f t="shared" ref="G54" si="6">(F54-E54)/E54</f>
        <v>8.1750613150704102E-2</v>
      </c>
      <c r="H54" s="75">
        <f>SUM(H48:H53)</f>
        <v>5263692.1071428573</v>
      </c>
      <c r="I54" s="95">
        <f t="shared" ref="I54" si="7">(F54-H54)/H54</f>
        <v>-3.8768889943824668E-3</v>
      </c>
    </row>
    <row r="55" spans="1:9" ht="17.25" customHeight="1" thickBot="1">
      <c r="A55" s="99" t="s">
        <v>44</v>
      </c>
      <c r="B55" s="10" t="s">
        <v>57</v>
      </c>
      <c r="C55" s="128"/>
      <c r="D55" s="113"/>
      <c r="E55" s="96"/>
      <c r="F55" s="96"/>
      <c r="G55" s="97"/>
      <c r="H55" s="96"/>
      <c r="I55" s="98"/>
    </row>
    <row r="56" spans="1:9" ht="16.5">
      <c r="A56" s="99"/>
      <c r="B56" s="174" t="s">
        <v>38</v>
      </c>
      <c r="C56" s="143" t="s">
        <v>115</v>
      </c>
      <c r="D56" s="144" t="s">
        <v>114</v>
      </c>
      <c r="E56" s="158">
        <v>153676.04166666666</v>
      </c>
      <c r="F56" s="122">
        <v>139483.5</v>
      </c>
      <c r="G56" s="146">
        <f>(F56-E56)/E56</f>
        <v>-9.2353638945563185E-2</v>
      </c>
      <c r="H56" s="122">
        <v>139483.5</v>
      </c>
      <c r="I56" s="146">
        <f>(F56-H56)/H56</f>
        <v>0</v>
      </c>
    </row>
    <row r="57" spans="1:9" ht="16.5">
      <c r="A57" s="100"/>
      <c r="B57" s="175" t="s">
        <v>39</v>
      </c>
      <c r="C57" s="140" t="s">
        <v>116</v>
      </c>
      <c r="D57" s="136" t="s">
        <v>114</v>
      </c>
      <c r="E57" s="161">
        <v>222971.04166666666</v>
      </c>
      <c r="F57" s="172">
        <v>188594.25</v>
      </c>
      <c r="G57" s="145">
        <f>(F57-E57)/E57</f>
        <v>-0.15417603743385955</v>
      </c>
      <c r="H57" s="172">
        <v>188594.25</v>
      </c>
      <c r="I57" s="145">
        <f>(F57-H57)/H57</f>
        <v>0</v>
      </c>
    </row>
    <row r="58" spans="1:9" ht="16.5">
      <c r="A58" s="100"/>
      <c r="B58" s="175" t="s">
        <v>40</v>
      </c>
      <c r="C58" s="140" t="s">
        <v>117</v>
      </c>
      <c r="D58" s="136" t="s">
        <v>114</v>
      </c>
      <c r="E58" s="161">
        <v>139017.70000000001</v>
      </c>
      <c r="F58" s="172">
        <v>148005</v>
      </c>
      <c r="G58" s="145">
        <f>(F58-E58)/E58</f>
        <v>6.4648602300282534E-2</v>
      </c>
      <c r="H58" s="172">
        <v>148005</v>
      </c>
      <c r="I58" s="145">
        <f>(F58-H58)/H58</f>
        <v>0</v>
      </c>
    </row>
    <row r="59" spans="1:9" ht="16.5">
      <c r="A59" s="100"/>
      <c r="B59" s="175" t="s">
        <v>42</v>
      </c>
      <c r="C59" s="140" t="s">
        <v>198</v>
      </c>
      <c r="D59" s="136" t="s">
        <v>114</v>
      </c>
      <c r="E59" s="161">
        <v>105001.3125</v>
      </c>
      <c r="F59" s="172">
        <v>105285.375</v>
      </c>
      <c r="G59" s="145">
        <f>(F59-E59)/E59</f>
        <v>2.7053233263155639E-3</v>
      </c>
      <c r="H59" s="172">
        <v>105285.375</v>
      </c>
      <c r="I59" s="145">
        <f>(F59-H59)/H59</f>
        <v>0</v>
      </c>
    </row>
    <row r="60" spans="1:9" s="116" customFormat="1" ht="16.5">
      <c r="A60" s="126"/>
      <c r="B60" s="175" t="s">
        <v>43</v>
      </c>
      <c r="C60" s="140" t="s">
        <v>119</v>
      </c>
      <c r="D60" s="136" t="s">
        <v>114</v>
      </c>
      <c r="E60" s="161">
        <v>166877.4375</v>
      </c>
      <c r="F60" s="170">
        <v>143520</v>
      </c>
      <c r="G60" s="145">
        <f>(F60-E60)/E60</f>
        <v>-0.13996761845051703</v>
      </c>
      <c r="H60" s="170">
        <v>143520</v>
      </c>
      <c r="I60" s="145">
        <f>(F60-H60)/H60</f>
        <v>0</v>
      </c>
    </row>
    <row r="61" spans="1:9" s="116" customFormat="1" ht="17.25" thickBot="1">
      <c r="A61" s="126"/>
      <c r="B61" s="176" t="s">
        <v>55</v>
      </c>
      <c r="C61" s="141" t="s">
        <v>122</v>
      </c>
      <c r="D61" s="137" t="s">
        <v>120</v>
      </c>
      <c r="E61" s="164">
        <v>218573.92857142858</v>
      </c>
      <c r="F61" s="173">
        <v>276575</v>
      </c>
      <c r="G61" s="150">
        <f>(F61-E61)/E61</f>
        <v>0.26536134390619709</v>
      </c>
      <c r="H61" s="173">
        <v>276575</v>
      </c>
      <c r="I61" s="150">
        <f>(F61-H61)/H61</f>
        <v>0</v>
      </c>
    </row>
    <row r="62" spans="1:9" s="116" customFormat="1" ht="16.5">
      <c r="A62" s="126"/>
      <c r="B62" s="86" t="s">
        <v>56</v>
      </c>
      <c r="C62" s="139" t="s">
        <v>123</v>
      </c>
      <c r="D62" s="136" t="s">
        <v>120</v>
      </c>
      <c r="E62" s="158">
        <v>1266491.8333333333</v>
      </c>
      <c r="F62" s="171">
        <v>1853202</v>
      </c>
      <c r="G62" s="145">
        <f>(F62-E62)/E62</f>
        <v>0.46325617838567462</v>
      </c>
      <c r="H62" s="171">
        <v>1853202</v>
      </c>
      <c r="I62" s="145">
        <f>(F62-H62)/H62</f>
        <v>0</v>
      </c>
    </row>
    <row r="63" spans="1:9" s="116" customFormat="1" ht="16.5">
      <c r="A63" s="126"/>
      <c r="B63" s="175" t="s">
        <v>54</v>
      </c>
      <c r="C63" s="140" t="s">
        <v>121</v>
      </c>
      <c r="D63" s="138" t="s">
        <v>120</v>
      </c>
      <c r="E63" s="161">
        <v>185749.69999999998</v>
      </c>
      <c r="F63" s="172">
        <v>271791</v>
      </c>
      <c r="G63" s="145">
        <f>(F63-E63)/E63</f>
        <v>0.46321097692217011</v>
      </c>
      <c r="H63" s="172">
        <v>271252.8</v>
      </c>
      <c r="I63" s="145">
        <f>(F63-H63)/H63</f>
        <v>1.984126984127027E-3</v>
      </c>
    </row>
    <row r="64" spans="1:9" ht="16.5" customHeight="1" thickBot="1">
      <c r="A64" s="101"/>
      <c r="B64" s="176" t="s">
        <v>41</v>
      </c>
      <c r="C64" s="141" t="s">
        <v>118</v>
      </c>
      <c r="D64" s="137" t="s">
        <v>114</v>
      </c>
      <c r="E64" s="164">
        <v>155391.17499999999</v>
      </c>
      <c r="F64" s="173">
        <v>182763.75</v>
      </c>
      <c r="G64" s="150">
        <f>(F64-E64)/E64</f>
        <v>0.17615269979134923</v>
      </c>
      <c r="H64" s="173">
        <v>178861.8</v>
      </c>
      <c r="I64" s="150">
        <f>(F64-H64)/H64</f>
        <v>2.1815446339017119E-2</v>
      </c>
    </row>
    <row r="65" spans="1:9" ht="15.75" customHeight="1" thickBot="1">
      <c r="A65" s="205" t="s">
        <v>192</v>
      </c>
      <c r="B65" s="217"/>
      <c r="C65" s="217"/>
      <c r="D65" s="218"/>
      <c r="E65" s="90">
        <f>SUM(E56:E64)</f>
        <v>2613750.1702380953</v>
      </c>
      <c r="F65" s="90">
        <f>SUM(F56:F64)</f>
        <v>3309219.875</v>
      </c>
      <c r="G65" s="92">
        <f t="shared" ref="G65" si="8">(F65-E65)/E65</f>
        <v>0.26608117052692604</v>
      </c>
      <c r="H65" s="90">
        <f>SUM(H56:H64)</f>
        <v>3304779.7249999996</v>
      </c>
      <c r="I65" s="129">
        <f t="shared" ref="I65" si="9">(F65-H65)/H65</f>
        <v>1.3435539943589957E-3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3" t="s">
        <v>61</v>
      </c>
      <c r="C67" s="140" t="s">
        <v>130</v>
      </c>
      <c r="D67" s="144" t="s">
        <v>207</v>
      </c>
      <c r="E67" s="158">
        <v>833760.22222222225</v>
      </c>
      <c r="F67" s="166">
        <v>826809.75</v>
      </c>
      <c r="G67" s="145">
        <f>(F67-E67)/E67</f>
        <v>-8.3362962599692579E-3</v>
      </c>
      <c r="H67" s="166">
        <v>834110.33333333337</v>
      </c>
      <c r="I67" s="145">
        <f>(F67-H67)/H67</f>
        <v>-8.7525391325128914E-3</v>
      </c>
    </row>
    <row r="68" spans="1:9" ht="16.5">
      <c r="A68" s="35"/>
      <c r="B68" s="153" t="s">
        <v>59</v>
      </c>
      <c r="C68" s="140" t="s">
        <v>128</v>
      </c>
      <c r="D68" s="138" t="s">
        <v>124</v>
      </c>
      <c r="E68" s="161">
        <v>494335.95833333337</v>
      </c>
      <c r="F68" s="160">
        <v>497835</v>
      </c>
      <c r="G68" s="145">
        <f>(F68-E68)/E68</f>
        <v>7.0782665263998566E-3</v>
      </c>
      <c r="H68" s="160">
        <v>497835</v>
      </c>
      <c r="I68" s="145">
        <f>(F68-H68)/H68</f>
        <v>0</v>
      </c>
    </row>
    <row r="69" spans="1:9" ht="16.5">
      <c r="A69" s="35"/>
      <c r="B69" s="153" t="s">
        <v>62</v>
      </c>
      <c r="C69" s="140" t="s">
        <v>131</v>
      </c>
      <c r="D69" s="138" t="s">
        <v>125</v>
      </c>
      <c r="E69" s="161">
        <v>601229.83333333337</v>
      </c>
      <c r="F69" s="160">
        <v>596056.5</v>
      </c>
      <c r="G69" s="145">
        <f>(F69-E69)/E69</f>
        <v>-8.6045852126988131E-3</v>
      </c>
      <c r="H69" s="160">
        <v>596056.5</v>
      </c>
      <c r="I69" s="145">
        <f>(F69-H69)/H69</f>
        <v>0</v>
      </c>
    </row>
    <row r="70" spans="1:9" ht="16.5">
      <c r="A70" s="35"/>
      <c r="B70" s="153" t="s">
        <v>63</v>
      </c>
      <c r="C70" s="140" t="s">
        <v>132</v>
      </c>
      <c r="D70" s="138" t="s">
        <v>126</v>
      </c>
      <c r="E70" s="161">
        <v>298652.65625</v>
      </c>
      <c r="F70" s="160">
        <v>299037.375</v>
      </c>
      <c r="G70" s="145">
        <f>(F70-E70)/E70</f>
        <v>1.288181243156112E-3</v>
      </c>
      <c r="H70" s="160">
        <v>299037.375</v>
      </c>
      <c r="I70" s="145">
        <f>(F70-H70)/H70</f>
        <v>0</v>
      </c>
    </row>
    <row r="71" spans="1:9" ht="16.5">
      <c r="A71" s="35"/>
      <c r="B71" s="153" t="s">
        <v>64</v>
      </c>
      <c r="C71" s="140" t="s">
        <v>133</v>
      </c>
      <c r="D71" s="138" t="s">
        <v>127</v>
      </c>
      <c r="E71" s="161">
        <v>219632.5</v>
      </c>
      <c r="F71" s="160">
        <v>229071.375</v>
      </c>
      <c r="G71" s="145">
        <f>(F71-E71)/E71</f>
        <v>4.2975766336949224E-2</v>
      </c>
      <c r="H71" s="160">
        <v>229071.375</v>
      </c>
      <c r="I71" s="145">
        <f>(F71-H71)/H71</f>
        <v>0</v>
      </c>
    </row>
    <row r="72" spans="1:9" ht="16.5" customHeight="1" thickBot="1">
      <c r="A72" s="35"/>
      <c r="B72" s="153" t="s">
        <v>60</v>
      </c>
      <c r="C72" s="140" t="s">
        <v>129</v>
      </c>
      <c r="D72" s="137" t="s">
        <v>206</v>
      </c>
      <c r="E72" s="164">
        <v>3100635.25</v>
      </c>
      <c r="F72" s="169">
        <v>3481257</v>
      </c>
      <c r="G72" s="151">
        <f>(F72-E72)/E72</f>
        <v>0.12275605458591106</v>
      </c>
      <c r="H72" s="169">
        <v>3437752.5</v>
      </c>
      <c r="I72" s="151">
        <f>(F72-H72)/H72</f>
        <v>1.2654924983692107E-2</v>
      </c>
    </row>
    <row r="73" spans="1:9" ht="15.75" customHeight="1" thickBot="1">
      <c r="A73" s="205" t="s">
        <v>205</v>
      </c>
      <c r="B73" s="206"/>
      <c r="C73" s="206"/>
      <c r="D73" s="207"/>
      <c r="E73" s="75">
        <f>SUM(E67:E72)</f>
        <v>5548246.420138889</v>
      </c>
      <c r="F73" s="75">
        <f>SUM(F67:F72)</f>
        <v>5930067</v>
      </c>
      <c r="G73" s="94">
        <f t="shared" ref="G73" si="10">(F73-E73)/E73</f>
        <v>6.881824471155211E-2</v>
      </c>
      <c r="H73" s="75">
        <f>SUM(H67:H72)</f>
        <v>5893863.083333334</v>
      </c>
      <c r="I73" s="95">
        <f t="shared" ref="I73" si="11">(F73-H73)/H73</f>
        <v>6.1426463687362341E-3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3" t="s">
        <v>71</v>
      </c>
      <c r="C75" s="142" t="s">
        <v>200</v>
      </c>
      <c r="D75" s="144" t="s">
        <v>134</v>
      </c>
      <c r="E75" s="158">
        <v>134293.02499999999</v>
      </c>
      <c r="F75" s="158">
        <v>127374</v>
      </c>
      <c r="G75" s="145">
        <f>(F75-E75)/E75</f>
        <v>-5.1521849329106965E-2</v>
      </c>
      <c r="H75" s="158">
        <v>133922.1</v>
      </c>
      <c r="I75" s="145">
        <f>(F75-H75)/H75</f>
        <v>-4.8894842598794418E-2</v>
      </c>
    </row>
    <row r="76" spans="1:9" ht="16.5">
      <c r="A76" s="35"/>
      <c r="B76" s="153" t="s">
        <v>68</v>
      </c>
      <c r="C76" s="140" t="s">
        <v>138</v>
      </c>
      <c r="D76" s="138" t="s">
        <v>134</v>
      </c>
      <c r="E76" s="161">
        <v>313035</v>
      </c>
      <c r="F76" s="161">
        <v>330454.8</v>
      </c>
      <c r="G76" s="145">
        <f>(F76-E76)/E76</f>
        <v>5.5648090469116833E-2</v>
      </c>
      <c r="H76" s="161">
        <v>330454.8</v>
      </c>
      <c r="I76" s="145">
        <f>(F76-H76)/H76</f>
        <v>0</v>
      </c>
    </row>
    <row r="77" spans="1:9" ht="16.5">
      <c r="A77" s="35"/>
      <c r="B77" s="153" t="s">
        <v>67</v>
      </c>
      <c r="C77" s="140" t="s">
        <v>139</v>
      </c>
      <c r="D77" s="138" t="s">
        <v>135</v>
      </c>
      <c r="E77" s="161">
        <v>205525.42857142858</v>
      </c>
      <c r="F77" s="161">
        <v>211542.5</v>
      </c>
      <c r="G77" s="145">
        <f>(F77-E77)/E77</f>
        <v>2.9276530259029428E-2</v>
      </c>
      <c r="H77" s="161">
        <v>211542.5</v>
      </c>
      <c r="I77" s="145">
        <f>(F77-H77)/H77</f>
        <v>0</v>
      </c>
    </row>
    <row r="78" spans="1:9" ht="16.5">
      <c r="A78" s="35"/>
      <c r="B78" s="153" t="s">
        <v>69</v>
      </c>
      <c r="C78" s="140" t="s">
        <v>140</v>
      </c>
      <c r="D78" s="138" t="s">
        <v>136</v>
      </c>
      <c r="E78" s="161">
        <v>98061.47321428571</v>
      </c>
      <c r="F78" s="161">
        <v>117656.5</v>
      </c>
      <c r="G78" s="145">
        <f>(F78-E78)/E78</f>
        <v>0.19982390783478116</v>
      </c>
      <c r="H78" s="161">
        <v>117656.5</v>
      </c>
      <c r="I78" s="145">
        <f>(F78-H78)/H78</f>
        <v>0</v>
      </c>
    </row>
    <row r="79" spans="1:9" ht="16.5" customHeight="1" thickBot="1">
      <c r="A79" s="36"/>
      <c r="B79" s="153" t="s">
        <v>70</v>
      </c>
      <c r="C79" s="140" t="s">
        <v>141</v>
      </c>
      <c r="D79" s="137" t="s">
        <v>137</v>
      </c>
      <c r="E79" s="164">
        <v>151858.83333333334</v>
      </c>
      <c r="F79" s="164">
        <v>149350.5</v>
      </c>
      <c r="G79" s="145">
        <f>(F79-E79)/E79</f>
        <v>-1.6517533279262711E-2</v>
      </c>
      <c r="H79" s="164">
        <v>149350.5</v>
      </c>
      <c r="I79" s="145">
        <f>(F79-H79)/H79</f>
        <v>0</v>
      </c>
    </row>
    <row r="80" spans="1:9" ht="15.75" customHeight="1" thickBot="1">
      <c r="A80" s="205" t="s">
        <v>193</v>
      </c>
      <c r="B80" s="206"/>
      <c r="C80" s="206"/>
      <c r="D80" s="207"/>
      <c r="E80" s="75">
        <f>SUM(E75:E79)</f>
        <v>902773.7601190476</v>
      </c>
      <c r="F80" s="75">
        <f>SUM(F75:F79)</f>
        <v>936378.3</v>
      </c>
      <c r="G80" s="94">
        <f t="shared" ref="G80" si="12">(F80-E80)/E80</f>
        <v>3.7223655987211085E-2</v>
      </c>
      <c r="H80" s="75">
        <f>SUM(H75:H79)</f>
        <v>942926.4</v>
      </c>
      <c r="I80" s="95">
        <f t="shared" ref="I80" si="13">(F80-H80)/H80</f>
        <v>-6.9444444444444198E-3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3" t="s">
        <v>76</v>
      </c>
      <c r="C82" s="140" t="s">
        <v>143</v>
      </c>
      <c r="D82" s="144" t="s">
        <v>161</v>
      </c>
      <c r="E82" s="158">
        <v>91233.15625</v>
      </c>
      <c r="F82" s="228">
        <v>85215</v>
      </c>
      <c r="G82" s="146">
        <f>(F82-E82)/E82</f>
        <v>-6.596457359766067E-2</v>
      </c>
      <c r="H82" s="228">
        <v>94801.6875</v>
      </c>
      <c r="I82" s="146">
        <f>(F82-H82)/H82</f>
        <v>-0.10112359550561797</v>
      </c>
    </row>
    <row r="83" spans="1:11" ht="16.5">
      <c r="A83" s="35"/>
      <c r="B83" s="153" t="s">
        <v>79</v>
      </c>
      <c r="C83" s="140" t="s">
        <v>155</v>
      </c>
      <c r="D83" s="136" t="s">
        <v>156</v>
      </c>
      <c r="E83" s="161">
        <v>577967</v>
      </c>
      <c r="F83" s="161">
        <v>507702</v>
      </c>
      <c r="G83" s="145">
        <f>(F83-E83)/E83</f>
        <v>-0.12157268494568028</v>
      </c>
      <c r="H83" s="161">
        <v>522502.5</v>
      </c>
      <c r="I83" s="145">
        <f>(F83-H83)/H83</f>
        <v>-2.8326180257510731E-2</v>
      </c>
    </row>
    <row r="84" spans="1:11" ht="16.5">
      <c r="A84" s="35"/>
      <c r="B84" s="153" t="s">
        <v>74</v>
      </c>
      <c r="C84" s="140" t="s">
        <v>144</v>
      </c>
      <c r="D84" s="138" t="s">
        <v>142</v>
      </c>
      <c r="E84" s="161">
        <v>70474.28571428571</v>
      </c>
      <c r="F84" s="161">
        <v>70414.5</v>
      </c>
      <c r="G84" s="145">
        <f>(F84-E84)/E84</f>
        <v>-8.4833373874963704E-4</v>
      </c>
      <c r="H84" s="161">
        <v>70414.5</v>
      </c>
      <c r="I84" s="145">
        <f>(F84-H84)/H84</f>
        <v>0</v>
      </c>
    </row>
    <row r="85" spans="1:11" ht="16.5">
      <c r="A85" s="35"/>
      <c r="B85" s="153" t="s">
        <v>75</v>
      </c>
      <c r="C85" s="140" t="s">
        <v>148</v>
      </c>
      <c r="D85" s="138" t="s">
        <v>145</v>
      </c>
      <c r="E85" s="161">
        <v>57023.571428571428</v>
      </c>
      <c r="F85" s="161">
        <v>53563.714285714283</v>
      </c>
      <c r="G85" s="145">
        <f>(F85-E85)/E85</f>
        <v>-6.0674157303370821E-2</v>
      </c>
      <c r="H85" s="161">
        <v>53563.714285714283</v>
      </c>
      <c r="I85" s="145">
        <f>(F85-H85)/H85</f>
        <v>0</v>
      </c>
    </row>
    <row r="86" spans="1:11" ht="16.5">
      <c r="A86" s="35"/>
      <c r="B86" s="153" t="s">
        <v>77</v>
      </c>
      <c r="C86" s="140" t="s">
        <v>146</v>
      </c>
      <c r="D86" s="149" t="s">
        <v>162</v>
      </c>
      <c r="E86" s="170">
        <v>91376.875</v>
      </c>
      <c r="F86" s="170">
        <v>99695.142857142855</v>
      </c>
      <c r="G86" s="145">
        <f>(F86-E86)/E86</f>
        <v>9.1032527180896203E-2</v>
      </c>
      <c r="H86" s="170">
        <v>99695.142857142855</v>
      </c>
      <c r="I86" s="145">
        <f>(F86-H86)/H86</f>
        <v>0</v>
      </c>
    </row>
    <row r="87" spans="1:11" ht="16.5">
      <c r="A87" s="35"/>
      <c r="B87" s="153" t="s">
        <v>78</v>
      </c>
      <c r="C87" s="140" t="s">
        <v>149</v>
      </c>
      <c r="D87" s="149" t="s">
        <v>147</v>
      </c>
      <c r="E87" s="170">
        <v>144879.57500000001</v>
      </c>
      <c r="F87" s="170">
        <v>142353.9</v>
      </c>
      <c r="G87" s="145">
        <f>(F87-E87)/E87</f>
        <v>-1.7432926621989451E-2</v>
      </c>
      <c r="H87" s="170">
        <v>142353.9</v>
      </c>
      <c r="I87" s="145">
        <f>(F87-H87)/H87</f>
        <v>0</v>
      </c>
    </row>
    <row r="88" spans="1:11" ht="16.5" customHeight="1" thickBot="1">
      <c r="A88" s="33"/>
      <c r="B88" s="154" t="s">
        <v>80</v>
      </c>
      <c r="C88" s="141" t="s">
        <v>151</v>
      </c>
      <c r="D88" s="137" t="s">
        <v>150</v>
      </c>
      <c r="E88" s="164">
        <v>300252.41666666669</v>
      </c>
      <c r="F88" s="164">
        <v>301491.66666666669</v>
      </c>
      <c r="G88" s="147">
        <f>(F88-E88)/E88</f>
        <v>4.1273606179689365E-3</v>
      </c>
      <c r="H88" s="164">
        <v>301491.66666666669</v>
      </c>
      <c r="I88" s="147">
        <f>(F88-H88)/H88</f>
        <v>0</v>
      </c>
    </row>
    <row r="89" spans="1:11" ht="15.75" customHeight="1" thickBot="1">
      <c r="A89" s="205" t="s">
        <v>194</v>
      </c>
      <c r="B89" s="206"/>
      <c r="C89" s="206"/>
      <c r="D89" s="207"/>
      <c r="E89" s="75">
        <f>SUM(E82:E88)</f>
        <v>1333206.880059524</v>
      </c>
      <c r="F89" s="75">
        <f>SUM(F82:F88)</f>
        <v>1260435.9238095239</v>
      </c>
      <c r="G89" s="102">
        <f t="shared" ref="G89:G90" si="14">(F89-E89)/E89</f>
        <v>-5.458339387413829E-2</v>
      </c>
      <c r="H89" s="75">
        <f>SUM(H82:H88)</f>
        <v>1284823.1113095239</v>
      </c>
      <c r="I89" s="95">
        <f t="shared" ref="I89:I90" si="15">(F89-H89)/H89</f>
        <v>-1.8980968886171394E-2</v>
      </c>
    </row>
    <row r="90" spans="1:11" ht="15.75" customHeight="1" thickBot="1">
      <c r="A90" s="205" t="s">
        <v>195</v>
      </c>
      <c r="B90" s="206"/>
      <c r="C90" s="206"/>
      <c r="D90" s="207"/>
      <c r="E90" s="90">
        <f>SUM(E89+E80+E73+E65+E54+E46+E38+E31)</f>
        <v>22765166.861805558</v>
      </c>
      <c r="F90" s="90">
        <f>SUM(F31,F38,F46,F54,F65,F73,F80,F89)</f>
        <v>25474048.325396828</v>
      </c>
      <c r="G90" s="92">
        <f t="shared" si="14"/>
        <v>0.11899238340906333</v>
      </c>
      <c r="H90" s="90">
        <f>SUM(H31,H38,H46,H54,H65,H73,H80,H89)</f>
        <v>24965926.014880951</v>
      </c>
      <c r="I90" s="103">
        <f t="shared" si="15"/>
        <v>2.035263223214754E-2</v>
      </c>
      <c r="J90" s="104"/>
    </row>
    <row r="91" spans="1:11">
      <c r="E91" s="105"/>
      <c r="F91" s="105"/>
      <c r="K91" s="106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6" customWidth="1"/>
    <col min="4" max="6" width="13.140625" style="116" customWidth="1"/>
    <col min="7" max="7" width="11.28515625" style="74" customWidth="1"/>
    <col min="8" max="8" width="11.42578125" style="116" customWidth="1"/>
    <col min="9" max="9" width="11.7109375" style="116" customWidth="1"/>
    <col min="10" max="10" width="9.140625" style="116"/>
    <col min="11" max="11" width="13" style="191" bestFit="1" customWidth="1"/>
    <col min="12" max="12" width="9.140625" style="191"/>
    <col min="13" max="16384" width="9.140625" style="11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0"/>
      <c r="F9" s="190"/>
    </row>
    <row r="10" spans="1:12" ht="18">
      <c r="A10" s="2" t="s">
        <v>210</v>
      </c>
      <c r="B10" s="2"/>
      <c r="C10" s="2"/>
    </row>
    <row r="11" spans="1:12" ht="18">
      <c r="A11" s="2" t="s">
        <v>227</v>
      </c>
    </row>
    <row r="12" spans="1:12" ht="15.75" thickBot="1"/>
    <row r="13" spans="1:12" ht="24.75" customHeight="1">
      <c r="A13" s="199" t="s">
        <v>3</v>
      </c>
      <c r="B13" s="199"/>
      <c r="C13" s="201" t="s">
        <v>0</v>
      </c>
      <c r="D13" s="195" t="s">
        <v>211</v>
      </c>
      <c r="E13" s="195" t="s">
        <v>212</v>
      </c>
      <c r="F13" s="195" t="s">
        <v>213</v>
      </c>
      <c r="G13" s="195" t="s">
        <v>214</v>
      </c>
      <c r="H13" s="195" t="s">
        <v>215</v>
      </c>
      <c r="I13" s="195" t="s">
        <v>216</v>
      </c>
    </row>
    <row r="14" spans="1:12" ht="26.25" customHeight="1" thickBot="1">
      <c r="A14" s="200"/>
      <c r="B14" s="200"/>
      <c r="C14" s="202"/>
      <c r="D14" s="215"/>
      <c r="E14" s="215"/>
      <c r="F14" s="215"/>
      <c r="G14" s="196"/>
      <c r="H14" s="215"/>
      <c r="I14" s="215"/>
    </row>
    <row r="15" spans="1:12" ht="17.25" customHeight="1" thickBot="1">
      <c r="A15" s="78" t="s">
        <v>24</v>
      </c>
      <c r="B15" s="111" t="s">
        <v>22</v>
      </c>
      <c r="C15" s="5"/>
      <c r="D15" s="7"/>
      <c r="E15" s="7"/>
      <c r="F15" s="7"/>
      <c r="G15" s="7"/>
      <c r="H15" s="7"/>
      <c r="I15" s="8"/>
      <c r="K15" s="219"/>
    </row>
    <row r="16" spans="1:12" ht="18">
      <c r="A16" s="79"/>
      <c r="B16" s="182" t="s">
        <v>4</v>
      </c>
      <c r="C16" s="139" t="s">
        <v>163</v>
      </c>
      <c r="D16" s="220">
        <v>215000</v>
      </c>
      <c r="E16" s="220">
        <v>200000</v>
      </c>
      <c r="F16" s="220">
        <v>175000</v>
      </c>
      <c r="G16" s="132">
        <v>155000</v>
      </c>
      <c r="H16" s="132">
        <v>133333</v>
      </c>
      <c r="I16" s="132">
        <f>AVERAGE(D16:H16)</f>
        <v>175666.6</v>
      </c>
      <c r="K16" s="219"/>
      <c r="L16" s="221"/>
    </row>
    <row r="17" spans="1:16" ht="18">
      <c r="A17" s="80"/>
      <c r="B17" s="183" t="s">
        <v>5</v>
      </c>
      <c r="C17" s="140" t="s">
        <v>164</v>
      </c>
      <c r="D17" s="178">
        <v>200000</v>
      </c>
      <c r="E17" s="178">
        <v>150000</v>
      </c>
      <c r="F17" s="178">
        <v>175000</v>
      </c>
      <c r="G17" s="222">
        <v>150000</v>
      </c>
      <c r="H17" s="222">
        <v>150000</v>
      </c>
      <c r="I17" s="132">
        <f t="shared" ref="I17:I40" si="0">AVERAGE(D17:H17)</f>
        <v>165000</v>
      </c>
      <c r="K17" s="219"/>
      <c r="L17" s="221"/>
    </row>
    <row r="18" spans="1:16" ht="18">
      <c r="A18" s="80"/>
      <c r="B18" s="183" t="s">
        <v>6</v>
      </c>
      <c r="C18" s="140" t="s">
        <v>165</v>
      </c>
      <c r="D18" s="178">
        <v>105000</v>
      </c>
      <c r="E18" s="178">
        <v>175000</v>
      </c>
      <c r="F18" s="178">
        <v>160000</v>
      </c>
      <c r="G18" s="222">
        <v>102500</v>
      </c>
      <c r="H18" s="222">
        <v>200000</v>
      </c>
      <c r="I18" s="132">
        <f t="shared" si="0"/>
        <v>148500</v>
      </c>
      <c r="K18" s="219"/>
      <c r="L18" s="221"/>
    </row>
    <row r="19" spans="1:16" ht="18">
      <c r="A19" s="80"/>
      <c r="B19" s="183" t="s">
        <v>7</v>
      </c>
      <c r="C19" s="140" t="s">
        <v>166</v>
      </c>
      <c r="D19" s="178">
        <v>34000</v>
      </c>
      <c r="E19" s="178">
        <v>45000</v>
      </c>
      <c r="F19" s="178">
        <v>55000</v>
      </c>
      <c r="G19" s="222">
        <v>32500</v>
      </c>
      <c r="H19" s="222">
        <v>50000</v>
      </c>
      <c r="I19" s="132">
        <f t="shared" si="0"/>
        <v>43300</v>
      </c>
      <c r="K19" s="219"/>
      <c r="L19" s="221"/>
      <c r="P19" s="191"/>
    </row>
    <row r="20" spans="1:16" ht="18">
      <c r="A20" s="80"/>
      <c r="B20" s="183" t="s">
        <v>8</v>
      </c>
      <c r="C20" s="140" t="s">
        <v>167</v>
      </c>
      <c r="D20" s="178">
        <v>675000</v>
      </c>
      <c r="E20" s="178">
        <v>400000</v>
      </c>
      <c r="F20" s="178">
        <v>700000</v>
      </c>
      <c r="G20" s="222">
        <v>575000</v>
      </c>
      <c r="H20" s="222">
        <v>350000</v>
      </c>
      <c r="I20" s="132">
        <f t="shared" si="0"/>
        <v>540000</v>
      </c>
      <c r="K20" s="219"/>
      <c r="L20" s="221"/>
    </row>
    <row r="21" spans="1:16" ht="18.75" customHeight="1">
      <c r="A21" s="80"/>
      <c r="B21" s="183" t="s">
        <v>9</v>
      </c>
      <c r="C21" s="140" t="s">
        <v>168</v>
      </c>
      <c r="D21" s="178">
        <v>120000</v>
      </c>
      <c r="E21" s="178">
        <v>180000</v>
      </c>
      <c r="F21" s="178">
        <v>145000</v>
      </c>
      <c r="G21" s="222">
        <v>77500</v>
      </c>
      <c r="H21" s="222">
        <v>150000</v>
      </c>
      <c r="I21" s="132">
        <f t="shared" si="0"/>
        <v>134500</v>
      </c>
      <c r="K21" s="219"/>
      <c r="L21" s="221"/>
    </row>
    <row r="22" spans="1:16" ht="18">
      <c r="A22" s="80"/>
      <c r="B22" s="183" t="s">
        <v>10</v>
      </c>
      <c r="C22" s="140" t="s">
        <v>169</v>
      </c>
      <c r="D22" s="178">
        <v>115000</v>
      </c>
      <c r="E22" s="178">
        <v>125000</v>
      </c>
      <c r="F22" s="178">
        <v>85000</v>
      </c>
      <c r="G22" s="222">
        <v>77500</v>
      </c>
      <c r="H22" s="222">
        <v>100000</v>
      </c>
      <c r="I22" s="132">
        <f t="shared" si="0"/>
        <v>100500</v>
      </c>
      <c r="K22" s="219"/>
      <c r="L22" s="221"/>
    </row>
    <row r="23" spans="1:16" ht="18">
      <c r="A23" s="80"/>
      <c r="B23" s="183" t="s">
        <v>11</v>
      </c>
      <c r="C23" s="140" t="s">
        <v>170</v>
      </c>
      <c r="D23" s="178">
        <v>35000</v>
      </c>
      <c r="E23" s="178">
        <v>25000</v>
      </c>
      <c r="F23" s="178">
        <v>45000</v>
      </c>
      <c r="G23" s="222">
        <v>27500</v>
      </c>
      <c r="H23" s="222">
        <v>25000</v>
      </c>
      <c r="I23" s="132">
        <f t="shared" si="0"/>
        <v>31500</v>
      </c>
      <c r="K23" s="219"/>
      <c r="L23" s="221"/>
    </row>
    <row r="24" spans="1:16" ht="18">
      <c r="A24" s="80"/>
      <c r="B24" s="183" t="s">
        <v>12</v>
      </c>
      <c r="C24" s="140" t="s">
        <v>171</v>
      </c>
      <c r="D24" s="178">
        <v>45000</v>
      </c>
      <c r="E24" s="178">
        <v>25000</v>
      </c>
      <c r="F24" s="178">
        <v>55000</v>
      </c>
      <c r="G24" s="222">
        <v>32500</v>
      </c>
      <c r="H24" s="222">
        <v>50000</v>
      </c>
      <c r="I24" s="132">
        <f t="shared" si="0"/>
        <v>41500</v>
      </c>
      <c r="K24" s="219"/>
      <c r="L24" s="221"/>
    </row>
    <row r="25" spans="1:16" ht="18">
      <c r="A25" s="80"/>
      <c r="B25" s="183" t="s">
        <v>13</v>
      </c>
      <c r="C25" s="140" t="s">
        <v>172</v>
      </c>
      <c r="D25" s="178">
        <v>70000</v>
      </c>
      <c r="E25" s="178">
        <v>25000</v>
      </c>
      <c r="F25" s="178">
        <v>55000</v>
      </c>
      <c r="G25" s="222">
        <v>52500</v>
      </c>
      <c r="H25" s="222">
        <v>50000</v>
      </c>
      <c r="I25" s="132">
        <f t="shared" si="0"/>
        <v>50500</v>
      </c>
      <c r="K25" s="219"/>
      <c r="L25" s="221"/>
    </row>
    <row r="26" spans="1:16" ht="18">
      <c r="A26" s="80"/>
      <c r="B26" s="183" t="s">
        <v>14</v>
      </c>
      <c r="C26" s="140" t="s">
        <v>173</v>
      </c>
      <c r="D26" s="178">
        <v>45000</v>
      </c>
      <c r="E26" s="178">
        <v>40000</v>
      </c>
      <c r="F26" s="178">
        <v>55000</v>
      </c>
      <c r="G26" s="222">
        <v>30000</v>
      </c>
      <c r="H26" s="222">
        <v>30000</v>
      </c>
      <c r="I26" s="132">
        <f t="shared" si="0"/>
        <v>40000</v>
      </c>
      <c r="K26" s="219"/>
      <c r="L26" s="221"/>
    </row>
    <row r="27" spans="1:16" ht="18">
      <c r="A27" s="80"/>
      <c r="B27" s="183" t="s">
        <v>15</v>
      </c>
      <c r="C27" s="140" t="s">
        <v>174</v>
      </c>
      <c r="D27" s="178">
        <v>80000</v>
      </c>
      <c r="E27" s="178">
        <v>100000</v>
      </c>
      <c r="F27" s="178">
        <v>100000</v>
      </c>
      <c r="G27" s="222">
        <v>72500</v>
      </c>
      <c r="H27" s="222">
        <v>66666</v>
      </c>
      <c r="I27" s="132">
        <f t="shared" si="0"/>
        <v>83833.2</v>
      </c>
      <c r="K27" s="219"/>
      <c r="L27" s="221"/>
    </row>
    <row r="28" spans="1:16" ht="18">
      <c r="A28" s="80"/>
      <c r="B28" s="183" t="s">
        <v>16</v>
      </c>
      <c r="C28" s="140" t="s">
        <v>175</v>
      </c>
      <c r="D28" s="178">
        <v>45000</v>
      </c>
      <c r="E28" s="178">
        <v>25000</v>
      </c>
      <c r="F28" s="178">
        <v>55000</v>
      </c>
      <c r="G28" s="222">
        <v>32500</v>
      </c>
      <c r="H28" s="222">
        <v>50000</v>
      </c>
      <c r="I28" s="132">
        <f t="shared" si="0"/>
        <v>41500</v>
      </c>
      <c r="K28" s="219"/>
      <c r="L28" s="221"/>
    </row>
    <row r="29" spans="1:16" ht="18">
      <c r="A29" s="80"/>
      <c r="B29" s="183" t="s">
        <v>17</v>
      </c>
      <c r="C29" s="140" t="s">
        <v>176</v>
      </c>
      <c r="D29" s="178">
        <v>50000</v>
      </c>
      <c r="E29" s="178">
        <v>75000</v>
      </c>
      <c r="F29" s="178">
        <v>65000</v>
      </c>
      <c r="G29" s="222">
        <v>60000</v>
      </c>
      <c r="H29" s="222">
        <v>58333</v>
      </c>
      <c r="I29" s="132">
        <f t="shared" si="0"/>
        <v>61666.6</v>
      </c>
      <c r="K29" s="219"/>
      <c r="L29" s="221"/>
    </row>
    <row r="30" spans="1:16" ht="18">
      <c r="A30" s="80"/>
      <c r="B30" s="183" t="s">
        <v>18</v>
      </c>
      <c r="C30" s="140" t="s">
        <v>177</v>
      </c>
      <c r="D30" s="178">
        <v>55000</v>
      </c>
      <c r="E30" s="178">
        <v>150000</v>
      </c>
      <c r="F30" s="178">
        <v>82500</v>
      </c>
      <c r="G30" s="222">
        <v>55000</v>
      </c>
      <c r="H30" s="222">
        <v>50000</v>
      </c>
      <c r="I30" s="132">
        <f t="shared" si="0"/>
        <v>78500</v>
      </c>
      <c r="K30" s="219"/>
      <c r="L30" s="221"/>
    </row>
    <row r="31" spans="1:16" ht="16.5" customHeight="1" thickBot="1">
      <c r="A31" s="81"/>
      <c r="B31" s="184" t="s">
        <v>19</v>
      </c>
      <c r="C31" s="141" t="s">
        <v>178</v>
      </c>
      <c r="D31" s="179">
        <v>90000</v>
      </c>
      <c r="E31" s="179">
        <v>60000</v>
      </c>
      <c r="F31" s="179">
        <v>65000</v>
      </c>
      <c r="G31" s="134">
        <v>55000</v>
      </c>
      <c r="H31" s="134">
        <v>60000</v>
      </c>
      <c r="I31" s="132">
        <f t="shared" si="0"/>
        <v>66000</v>
      </c>
      <c r="K31" s="219"/>
      <c r="L31" s="221"/>
    </row>
    <row r="32" spans="1:16" ht="17.25" customHeight="1" thickBot="1">
      <c r="A32" s="78" t="s">
        <v>20</v>
      </c>
      <c r="B32" s="111" t="s">
        <v>21</v>
      </c>
      <c r="C32" s="5"/>
      <c r="D32" s="7"/>
      <c r="E32" s="7"/>
      <c r="F32" s="7"/>
      <c r="G32" s="7"/>
      <c r="H32" s="7"/>
      <c r="I32" s="132"/>
      <c r="K32" s="223"/>
      <c r="L32" s="224"/>
    </row>
    <row r="33" spans="1:12" ht="18">
      <c r="A33" s="79"/>
      <c r="B33" s="182" t="s">
        <v>26</v>
      </c>
      <c r="C33" s="142" t="s">
        <v>179</v>
      </c>
      <c r="D33" s="220">
        <v>265000</v>
      </c>
      <c r="E33" s="220">
        <v>250000</v>
      </c>
      <c r="F33" s="220">
        <v>190000</v>
      </c>
      <c r="G33" s="132">
        <v>150000</v>
      </c>
      <c r="H33" s="132">
        <v>183333</v>
      </c>
      <c r="I33" s="132">
        <f t="shared" si="0"/>
        <v>207666.6</v>
      </c>
      <c r="K33" s="225"/>
      <c r="L33" s="221"/>
    </row>
    <row r="34" spans="1:12" ht="18">
      <c r="A34" s="80"/>
      <c r="B34" s="183" t="s">
        <v>27</v>
      </c>
      <c r="C34" s="140" t="s">
        <v>180</v>
      </c>
      <c r="D34" s="178">
        <v>265000</v>
      </c>
      <c r="E34" s="178">
        <v>250000</v>
      </c>
      <c r="F34" s="178">
        <v>190000</v>
      </c>
      <c r="G34" s="222">
        <v>150000</v>
      </c>
      <c r="H34" s="222">
        <v>183333</v>
      </c>
      <c r="I34" s="132">
        <f t="shared" si="0"/>
        <v>207666.6</v>
      </c>
      <c r="K34" s="225"/>
      <c r="L34" s="221"/>
    </row>
    <row r="35" spans="1:12" ht="18">
      <c r="A35" s="80"/>
      <c r="B35" s="182" t="s">
        <v>28</v>
      </c>
      <c r="C35" s="140" t="s">
        <v>181</v>
      </c>
      <c r="D35" s="178">
        <v>85000</v>
      </c>
      <c r="E35" s="178">
        <v>50000</v>
      </c>
      <c r="F35" s="178">
        <v>70000</v>
      </c>
      <c r="G35" s="222">
        <v>55000</v>
      </c>
      <c r="H35" s="222">
        <v>50000</v>
      </c>
      <c r="I35" s="132">
        <f t="shared" si="0"/>
        <v>62000</v>
      </c>
      <c r="K35" s="225"/>
      <c r="L35" s="221"/>
    </row>
    <row r="36" spans="1:12" ht="18">
      <c r="A36" s="80"/>
      <c r="B36" s="183" t="s">
        <v>29</v>
      </c>
      <c r="C36" s="140" t="s">
        <v>182</v>
      </c>
      <c r="D36" s="178">
        <v>165000</v>
      </c>
      <c r="E36" s="178">
        <v>100000</v>
      </c>
      <c r="F36" s="178">
        <v>100000</v>
      </c>
      <c r="G36" s="222">
        <v>87500</v>
      </c>
      <c r="H36" s="222">
        <v>100000</v>
      </c>
      <c r="I36" s="132">
        <f t="shared" si="0"/>
        <v>110500</v>
      </c>
      <c r="K36" s="225"/>
      <c r="L36" s="221"/>
    </row>
    <row r="37" spans="1:12" ht="16.5" customHeight="1" thickBot="1">
      <c r="A37" s="81"/>
      <c r="B37" s="182" t="s">
        <v>30</v>
      </c>
      <c r="C37" s="140" t="s">
        <v>183</v>
      </c>
      <c r="D37" s="178">
        <v>100000</v>
      </c>
      <c r="E37" s="178">
        <v>75000</v>
      </c>
      <c r="F37" s="178">
        <v>85000</v>
      </c>
      <c r="G37" s="222">
        <v>67500</v>
      </c>
      <c r="H37" s="222">
        <v>53333</v>
      </c>
      <c r="I37" s="132">
        <f t="shared" si="0"/>
        <v>76166.600000000006</v>
      </c>
      <c r="K37" s="225"/>
      <c r="L37" s="221"/>
    </row>
    <row r="38" spans="1:12" ht="17.25" customHeight="1" thickBot="1">
      <c r="A38" s="78" t="s">
        <v>25</v>
      </c>
      <c r="B38" s="111" t="s">
        <v>51</v>
      </c>
      <c r="C38" s="5"/>
      <c r="D38" s="7"/>
      <c r="E38" s="7"/>
      <c r="F38" s="7"/>
      <c r="G38" s="7"/>
      <c r="H38" s="7"/>
      <c r="I38" s="132"/>
      <c r="K38" s="223"/>
      <c r="L38" s="224"/>
    </row>
    <row r="39" spans="1:12" ht="18">
      <c r="A39" s="79"/>
      <c r="B39" s="185" t="s">
        <v>31</v>
      </c>
      <c r="C39" s="143" t="s">
        <v>217</v>
      </c>
      <c r="D39" s="157">
        <v>2152800</v>
      </c>
      <c r="E39" s="157">
        <v>2500000</v>
      </c>
      <c r="F39" s="157">
        <v>2152800</v>
      </c>
      <c r="G39" s="157">
        <v>2287350</v>
      </c>
      <c r="H39" s="157">
        <v>1794000</v>
      </c>
      <c r="I39" s="157">
        <f t="shared" si="0"/>
        <v>2177390</v>
      </c>
      <c r="K39" s="225"/>
      <c r="L39" s="221"/>
    </row>
    <row r="40" spans="1:12" ht="18.75" thickBot="1">
      <c r="A40" s="81"/>
      <c r="B40" s="184" t="s">
        <v>32</v>
      </c>
      <c r="C40" s="141" t="s">
        <v>185</v>
      </c>
      <c r="D40" s="179">
        <v>1345500</v>
      </c>
      <c r="E40" s="179">
        <v>1600000</v>
      </c>
      <c r="F40" s="179">
        <v>1345500</v>
      </c>
      <c r="G40" s="134">
        <v>1278225</v>
      </c>
      <c r="H40" s="134">
        <v>1394835</v>
      </c>
      <c r="I40" s="134">
        <f t="shared" si="0"/>
        <v>1392812</v>
      </c>
      <c r="K40" s="225"/>
      <c r="L40" s="221"/>
    </row>
    <row r="41" spans="1:12" ht="15.75" thickBot="1">
      <c r="C41" s="226" t="s">
        <v>228</v>
      </c>
      <c r="D41" s="227">
        <f>SUM(D16:D40)</f>
        <v>6357300</v>
      </c>
      <c r="E41" s="226">
        <f t="shared" ref="E41:H41" si="1">SUM(E16:E40)</f>
        <v>6625000</v>
      </c>
      <c r="F41" s="226">
        <f t="shared" si="1"/>
        <v>6205800</v>
      </c>
      <c r="G41" s="227">
        <f t="shared" si="1"/>
        <v>5663075</v>
      </c>
      <c r="H41" s="226">
        <f t="shared" si="1"/>
        <v>5332166</v>
      </c>
      <c r="I41" s="82"/>
    </row>
    <row r="49" spans="11:12" s="116" customFormat="1">
      <c r="K49" s="191"/>
      <c r="L49" s="191"/>
    </row>
    <row r="50" spans="11:12" s="116" customFormat="1">
      <c r="K50" s="191"/>
      <c r="L50" s="191"/>
    </row>
    <row r="51" spans="11:12" s="116" customFormat="1">
      <c r="K51" s="191"/>
      <c r="L51" s="191"/>
    </row>
    <row r="52" spans="11:12" s="116" customFormat="1">
      <c r="K52" s="191"/>
      <c r="L52" s="191"/>
    </row>
    <row r="53" spans="11:12" s="116" customFormat="1">
      <c r="K53" s="191"/>
      <c r="L53" s="191"/>
    </row>
    <row r="54" spans="11:12" s="116" customFormat="1">
      <c r="K54" s="191"/>
      <c r="L54" s="191"/>
    </row>
    <row r="55" spans="11:12" s="116" customFormat="1">
      <c r="K55" s="191"/>
      <c r="L55" s="191"/>
    </row>
    <row r="56" spans="11:12" s="116" customFormat="1">
      <c r="K56" s="191"/>
      <c r="L56" s="191"/>
    </row>
    <row r="57" spans="11:12" s="116" customFormat="1">
      <c r="K57" s="191"/>
      <c r="L57" s="191"/>
    </row>
    <row r="58" spans="11:12" s="116" customFormat="1">
      <c r="K58" s="191"/>
      <c r="L58" s="191"/>
    </row>
    <row r="59" spans="11:12" s="116" customFormat="1">
      <c r="K59" s="191"/>
      <c r="L59" s="191"/>
    </row>
    <row r="60" spans="11:12" s="116" customFormat="1">
      <c r="K60" s="191"/>
      <c r="L60" s="191"/>
    </row>
    <row r="61" spans="11:12" s="116" customFormat="1">
      <c r="K61" s="191"/>
      <c r="L61" s="191"/>
    </row>
    <row r="62" spans="11:12" s="116" customFormat="1">
      <c r="K62" s="191"/>
      <c r="L62" s="191"/>
    </row>
    <row r="63" spans="11:12" s="116" customFormat="1">
      <c r="K63" s="191"/>
      <c r="L63" s="191"/>
    </row>
    <row r="64" spans="11:12" s="116" customFormat="1">
      <c r="K64" s="191"/>
      <c r="L64" s="191"/>
    </row>
    <row r="65" spans="11:12" s="116" customFormat="1">
      <c r="K65" s="191"/>
      <c r="L65" s="191"/>
    </row>
    <row r="66" spans="11:12" s="116" customFormat="1">
      <c r="K66" s="191"/>
      <c r="L66" s="191"/>
    </row>
    <row r="67" spans="11:12" s="116" customFormat="1">
      <c r="K67" s="191"/>
      <c r="L67" s="191"/>
    </row>
    <row r="68" spans="11:12" s="116" customFormat="1">
      <c r="K68" s="191"/>
      <c r="L68" s="191"/>
    </row>
    <row r="69" spans="11:12" s="116" customFormat="1">
      <c r="K69" s="191"/>
      <c r="L69" s="191"/>
    </row>
    <row r="70" spans="11:12" s="116" customFormat="1">
      <c r="K70" s="191"/>
      <c r="L70" s="191"/>
    </row>
    <row r="71" spans="11:12" s="116" customFormat="1">
      <c r="K71" s="191"/>
      <c r="L71" s="191"/>
    </row>
    <row r="72" spans="11:12" s="116" customFormat="1">
      <c r="K72" s="191"/>
      <c r="L72" s="191"/>
    </row>
    <row r="73" spans="11:12" s="116" customFormat="1">
      <c r="K73" s="191"/>
      <c r="L73" s="191"/>
    </row>
    <row r="74" spans="11:12" s="116" customFormat="1">
      <c r="K74" s="191"/>
      <c r="L74" s="191"/>
    </row>
    <row r="75" spans="11:12" s="116" customFormat="1">
      <c r="K75" s="191"/>
      <c r="L75" s="191"/>
    </row>
    <row r="76" spans="11:12" s="116" customFormat="1">
      <c r="K76" s="191"/>
      <c r="L76" s="191"/>
    </row>
    <row r="77" spans="11:12" s="116" customFormat="1">
      <c r="K77" s="191"/>
      <c r="L77" s="191"/>
    </row>
    <row r="78" spans="11:12" s="116" customFormat="1">
      <c r="K78" s="191"/>
      <c r="L78" s="191"/>
    </row>
    <row r="79" spans="11:12" s="116" customFormat="1">
      <c r="K79" s="191"/>
      <c r="L79" s="191"/>
    </row>
    <row r="80" spans="11:12" s="116" customFormat="1">
      <c r="K80" s="191"/>
      <c r="L80" s="191"/>
    </row>
    <row r="81" spans="11:12" s="116" customFormat="1">
      <c r="K81" s="191"/>
      <c r="L81" s="191"/>
    </row>
    <row r="82" spans="11:12" s="116" customFormat="1">
      <c r="K82" s="191"/>
      <c r="L82" s="191"/>
    </row>
    <row r="83" spans="11:12" s="116" customFormat="1">
      <c r="K83" s="191"/>
      <c r="L83" s="191"/>
    </row>
    <row r="84" spans="11:12" s="116" customFormat="1">
      <c r="K84" s="191"/>
      <c r="L84" s="191"/>
    </row>
    <row r="85" spans="11:12" s="116" customFormat="1">
      <c r="K85" s="191"/>
      <c r="L85" s="191"/>
    </row>
    <row r="86" spans="11:12" s="116" customFormat="1">
      <c r="K86" s="191"/>
      <c r="L86" s="191"/>
    </row>
    <row r="87" spans="11:12" s="116" customFormat="1">
      <c r="K87" s="191"/>
      <c r="L87" s="191"/>
    </row>
    <row r="88" spans="11:12" s="116" customFormat="1">
      <c r="K88" s="191"/>
      <c r="L88" s="191"/>
    </row>
    <row r="89" spans="11:12" s="116" customFormat="1">
      <c r="K89" s="191"/>
      <c r="L89" s="191"/>
    </row>
    <row r="90" spans="11:12" s="116" customFormat="1">
      <c r="K90" s="191"/>
      <c r="L90" s="191"/>
    </row>
    <row r="91" spans="11:12" s="116" customFormat="1">
      <c r="K91" s="191"/>
      <c r="L91" s="191"/>
    </row>
    <row r="92" spans="11:12" s="116" customFormat="1">
      <c r="K92" s="191"/>
      <c r="L92" s="19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02-03-2026</vt:lpstr>
      <vt:lpstr>By Order</vt:lpstr>
      <vt:lpstr>All Stores</vt:lpstr>
      <vt:lpstr>'02-03-2026'!Print_Titles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 Awad</dc:creator>
  <cp:lastModifiedBy>Rita Daher</cp:lastModifiedBy>
  <cp:lastPrinted>2026-03-05T07:11:59Z</cp:lastPrinted>
  <dcterms:created xsi:type="dcterms:W3CDTF">2010-10-20T06:23:14Z</dcterms:created>
  <dcterms:modified xsi:type="dcterms:W3CDTF">2026-03-05T07:12:57Z</dcterms:modified>
</cp:coreProperties>
</file>