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3"/>
  </bookViews>
  <sheets>
    <sheet name="Supermarkets" sheetId="5" r:id="rId1"/>
    <sheet name="stores" sheetId="7" r:id="rId2"/>
    <sheet name="Comp" sheetId="8" r:id="rId3"/>
    <sheet name="23-02-2026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'23-02-2026'!$12:$14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1" l="1"/>
  <c r="G87" i="11"/>
  <c r="I88" i="11"/>
  <c r="G88" i="11"/>
  <c r="I86" i="11"/>
  <c r="G86" i="11"/>
  <c r="I85" i="11"/>
  <c r="G85" i="11"/>
  <c r="I84" i="11"/>
  <c r="G84" i="11"/>
  <c r="I83" i="11"/>
  <c r="G83" i="11"/>
  <c r="I82" i="11"/>
  <c r="G82" i="11"/>
  <c r="I79" i="11"/>
  <c r="G79" i="11"/>
  <c r="I78" i="11"/>
  <c r="G78" i="11"/>
  <c r="I77" i="11"/>
  <c r="G77" i="11"/>
  <c r="I76" i="11"/>
  <c r="G76" i="11"/>
  <c r="I75" i="11"/>
  <c r="G75" i="11"/>
  <c r="I72" i="11"/>
  <c r="G72" i="11"/>
  <c r="I71" i="11"/>
  <c r="G71" i="11"/>
  <c r="I70" i="11"/>
  <c r="G70" i="11"/>
  <c r="I68" i="11"/>
  <c r="G68" i="11"/>
  <c r="I67" i="11"/>
  <c r="G67" i="11"/>
  <c r="I69" i="11"/>
  <c r="G69" i="11"/>
  <c r="I62" i="11"/>
  <c r="G62" i="11"/>
  <c r="I61" i="11"/>
  <c r="G61" i="11"/>
  <c r="I63" i="11"/>
  <c r="G63" i="11"/>
  <c r="I57" i="11"/>
  <c r="G57" i="11"/>
  <c r="I58" i="11"/>
  <c r="G58" i="11"/>
  <c r="I64" i="11"/>
  <c r="G64" i="11"/>
  <c r="I60" i="11"/>
  <c r="G60" i="11"/>
  <c r="I56" i="11"/>
  <c r="G56" i="11"/>
  <c r="I59" i="11"/>
  <c r="G59" i="11"/>
  <c r="I48" i="11"/>
  <c r="G48" i="11"/>
  <c r="I52" i="11"/>
  <c r="G52" i="11"/>
  <c r="I53" i="11"/>
  <c r="G53" i="11"/>
  <c r="I50" i="11"/>
  <c r="G50" i="11"/>
  <c r="I51" i="11"/>
  <c r="G51" i="11"/>
  <c r="I49" i="11"/>
  <c r="G49" i="11"/>
  <c r="I40" i="11"/>
  <c r="G40" i="11"/>
  <c r="I45" i="11"/>
  <c r="G45" i="11"/>
  <c r="I41" i="11"/>
  <c r="G41" i="11"/>
  <c r="I43" i="11"/>
  <c r="G43" i="11"/>
  <c r="I42" i="11"/>
  <c r="G42" i="11"/>
  <c r="I44" i="11"/>
  <c r="G44" i="11"/>
  <c r="I34" i="11"/>
  <c r="G34" i="11"/>
  <c r="I37" i="11"/>
  <c r="G37" i="11"/>
  <c r="I33" i="11"/>
  <c r="G33" i="11"/>
  <c r="I36" i="11"/>
  <c r="G36" i="11"/>
  <c r="I35" i="11"/>
  <c r="G35" i="11"/>
  <c r="I18" i="11"/>
  <c r="G18" i="11"/>
  <c r="I17" i="11"/>
  <c r="G17" i="11"/>
  <c r="I15" i="11"/>
  <c r="G15" i="11"/>
  <c r="I23" i="11"/>
  <c r="G23" i="11"/>
  <c r="I26" i="11"/>
  <c r="G26" i="11"/>
  <c r="I19" i="11"/>
  <c r="G19" i="11"/>
  <c r="I30" i="11"/>
  <c r="G30" i="11"/>
  <c r="I22" i="11"/>
  <c r="G22" i="11"/>
  <c r="I16" i="11"/>
  <c r="G16" i="11"/>
  <c r="I28" i="11"/>
  <c r="G28" i="11"/>
  <c r="I25" i="11"/>
  <c r="G25" i="11"/>
  <c r="I21" i="11"/>
  <c r="G21" i="11"/>
  <c r="I24" i="11"/>
  <c r="G24" i="11"/>
  <c r="I20" i="11"/>
  <c r="G20" i="11"/>
  <c r="I29" i="11"/>
  <c r="G29" i="11"/>
  <c r="I27" i="11"/>
  <c r="G27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<sst xmlns="http://schemas.openxmlformats.org/spreadsheetml/2006/main" count="854" uniqueCount="230">
  <si>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</si>
  <si>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</si>
  <si>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</si>
  <si>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</si>
  <si>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</si>
  <si>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</si>
  <si>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</si>
  <si>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</si>
  <si>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</si>
  <si>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</si>
  <si>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</si>
  <si>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</si>
  <si>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</si>
  <si>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</si>
  <si>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</si>
  <si>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</si>
  <si>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</si>
  <si>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</si>
  <si>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</si>
  <si>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</si>
  <si>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</si>
  <si>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</si>
  <si>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</si>
  <si>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</si>
  <si>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</si>
  <si>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</si>
  <si>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</si>
  <si>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</si>
  <si>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</si>
  <si>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</si>
  <si>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</si>
  <si>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</si>
  <si>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</si>
  <si>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</si>
  <si>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</si>
  <si>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</si>
  <si>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</si>
  <si>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</si>
  <si>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</si>
  <si>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</si>
  <si>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</si>
  <si>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</si>
  <si>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</si>
  <si>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</si>
  <si>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</si>
  <si>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</si>
  <si>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</si>
  <si>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</si>
  <si>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</si>
  <si>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</si>
  <si>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</si>
  <si>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</si>
  <si>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</si>
  <si>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</si>
  <si>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</si>
  <si>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</si>
  <si>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</si>
  <si>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</si>
  <si>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</si>
  <si>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</si>
  <si>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</si>
  <si>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</si>
  <si>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</si>
  <si>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</si>
  <si>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</si>
  <si>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</si>
  <si>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</si>
  <si>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</si>
  <si>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</si>
  <si>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</si>
  <si>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</si>
  <si>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</si>
  <si>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</si>
  <si>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</si>
  <si>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</si>
  <si>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</si>
  <si>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</si>
  <si>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</si>
  <si>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</si>
  <si>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</si>
  <si>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</si>
  <si>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</si>
  <si>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</si>
  <si>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</si>
  <si>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</si>
  <si>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</si>
  <si>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</si>
  <si>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</si>
  <si>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</si>
  <si>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</si>
  <si>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</si>
  <si>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</si>
  <si>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</si>
  <si>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</si>
  <si>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</si>
  <si>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</si>
  <si>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</si>
  <si>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</si>
  <si>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</si>
  <si>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</si>
  <si>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</si>
  <si>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</si>
  <si>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</si>
  <si>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</si>
  <si>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</si>
  <si>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</si>
  <si>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</si>
  <si>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</si>
  <si>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</si>
  <si>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</si>
  <si>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</si>
  <si>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</si>
  <si>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</si>
  <si>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</si>
  <si>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</si>
  <si>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</si>
  <si>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</si>
  <si>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</si>
  <si>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</si>
  <si>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</si>
  <si>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</si>
  <si>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</si>
  <si>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</si>
  <si>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</si>
  <si>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</si>
  <si>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</si>
  <si>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</si>
  <si>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</si>
  <si>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</si>
  <si>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</si>
  <si>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</si>
  <si>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</si>
  <si>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</si>
  <si>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</si>
  <si>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</si>
  <si>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</si>
  <si>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</si>
  <si>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</si>
  <si>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</si>
  <si>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</si>
  <si>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</si>
  <si>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</si>
  <si>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</si>
  <si>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</si>
  <si>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</si>
  <si>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</si>
  <si>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</si>
  <si>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</si>
  <si>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</si>
  <si>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</si>
  <si>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</si>
  <si>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</si>
  <si>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</si>
  <si>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</si>
  <si>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</si>
  <si>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</si>
  <si>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</si>
  <si>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</si>
  <si>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</si>
  <si>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</si>
  <si>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</si>
  <si>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</si>
  <si>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</si>
  <si>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</si>
  <si>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</si>
  <si>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</si>
  <si>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</si>
  <si>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</si>
  <si>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</si>
  <si>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</si>
  <si>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</si>
  <si>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</si>
  <si>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</si>
  <si>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</si>
  <si>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</si>
  <si>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</si>
  <si>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</si>
  <si>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</si>
  <si>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</si>
  <si>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</si>
  <si>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</si>
  <si>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</si>
  <si>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</si>
  <si>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</si>
  <si>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</si>
  <si>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</si>
  <si>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</si>
  <si>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</si>
  <si>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</si>
  <si>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</si>
  <si>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</si>
  <si>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</si>
  <si>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</si>
  <si>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</si>
  <si>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</si>
  <si>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</si>
  <si>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</si>
  <si>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</si>
  <si>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</si>
  <si>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</si>
  <si>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</si>
  <si>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</si>
  <si>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</si>
  <si>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</si>
  <si>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</si>
  <si>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</si>
  <si>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</si>
  <si>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</si>
  <si>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</si>
  <si>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</si>
  <si>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</si>
  <si>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</si>
  <si>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</si>
  <si>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</si>
  <si>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</si>
  <si>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</si>
  <si>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</si>
  <si>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</si>
  <si>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1$=89700LBP</t>
  </si>
  <si>
    <t>1$=89700 LBP</t>
  </si>
  <si>
    <t>معدل الأسعار في شباط 2025 (ل.ل.)</t>
  </si>
  <si>
    <t>المجموع</t>
  </si>
  <si>
    <t>معدل أسعار  السوبرماركات في 16-02-2026(ل.ل.)</t>
  </si>
  <si>
    <t>معدل أسعار المحلات والملاحم في 16-02-2026 (ل.ل.)</t>
  </si>
  <si>
    <t>المعدل العام للأسعار في 16-02-2026 (ل.ل.)</t>
  </si>
  <si>
    <t xml:space="preserve"> التاريخ23 شباط2026 </t>
  </si>
  <si>
    <t xml:space="preserve"> التاريخ 23 شباط 2026</t>
  </si>
  <si>
    <t>معدل أسعار  السوبرماركات في 23-02-2026(ل.ل.)</t>
  </si>
  <si>
    <t>معدل أسعار المحلات والملاحم في 23-02-2026 (ل.ل.)</t>
  </si>
  <si>
    <t>المعدل العام للأسعار في 23-02-2026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</si>
</sst>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0" name="Picture 3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1" name="Picture 3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2" name="Picture 35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3" name="Picture 3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4" name="Picture 3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5" name="Picture 3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6" name="Picture 3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7" name="Picture 3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8" name="Picture 3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9" name="Picture 3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0" name="Picture 3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1" name="Picture 36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2" name="Picture 3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3" name="Picture 3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4" name="Picture 3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5" name="Picture 3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6" name="Picture 3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7" name="Picture 3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8" name="Picture 3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9" name="Picture 3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0" name="Picture 3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1" name="Picture 3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2" name="Picture 3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3" name="Picture 3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4" name="Picture 3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5" name="Picture 3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6" name="Picture 3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7" name="Picture 3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8" name="Picture 3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9" name="Picture 3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0" name="Picture 3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1" name="Picture 3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2" name="Picture 3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3" name="Picture 3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4" name="Picture 3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5" name="Picture 3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6" name="Picture 3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7" name="Picture 3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8" name="Picture 3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9" name="Picture 3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0" name="Picture 3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1" name="Picture 3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2" name="Picture 3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3" name="Picture 3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4" name="Picture 3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5" name="Picture 3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6" name="Picture 3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7" name="Picture 3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8" name="Picture 3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9" name="Picture 3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0" name="Picture 3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1" name="Picture 3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2" name="Picture 3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3" name="Picture 3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4" name="Picture 3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5" name="Picture 3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6" name="Picture 3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7" name="Picture 3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8" name="Picture 3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9" name="Picture 3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0" name="Picture 3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1" name="Picture 3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2" name="Picture 3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3" name="Picture 3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4" name="Picture 3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5" name="Picture 3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6" name="Picture 3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7" name="Picture 3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8" name="Picture 3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9" name="Picture 3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0" name="Picture 3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1" name="Picture 3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2" name="Picture 3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3" name="Picture 3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4" name="Picture 3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5" name="Picture 3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6" name="Picture 3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7" name="Picture 3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8" name="Picture 3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9" name="Picture 3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0" name="Picture 3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1" name="Picture 3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2" name="Picture 3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3" name="Picture 3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4" name="Picture 3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5" name="Picture 3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6" name="Picture 3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7" name="Picture 3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8" name="Picture 3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9" name="Picture 3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0" name="Picture 3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1" name="Picture 3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2" name="Picture 3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3" name="Picture 3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4" name="Picture 3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5" name="Picture 3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6" name="Picture 3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7" name="Picture 3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8" name="Picture 3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9" name="Picture 3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0" name="Picture 3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1" name="Picture 3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2" name="Picture 3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3" name="Picture 3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4" name="Picture 3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5" name="Picture 3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6" name="Picture 3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7" name="Picture 3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8" name="Picture 3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9" name="Picture 3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0" name="Picture 3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1" name="Picture 3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2" name="Picture 3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3" name="Picture 3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4" name="Picture 3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5" name="Picture 3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6" name="Picture 3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7" name="Picture 3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8" name="Picture 3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9" name="Picture 3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0" name="Picture 3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1" name="Picture 3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2" name="Picture 3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3" name="Picture 3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4" name="Picture 3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5" name="Picture 3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6" name="Picture 3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7" name="Picture 3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8" name="Picture 3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9" name="Picture 3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0" name="Picture 3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1" name="Picture 3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2" name="Picture 3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3" name="Picture 3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4" name="Picture 3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5" name="Picture 3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6" name="Picture 3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7" name="Picture 3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8" name="Picture 3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9" name="Picture 3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0" name="Picture 3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1" name="Picture 3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2" name="Picture 3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3" name="Picture 3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4" name="Picture 3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5" name="Picture 3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6" name="Picture 3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7" name="Picture 3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8" name="Picture 3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9" name="Picture 3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0" name="Picture 3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1" name="Picture 3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2" name="Picture 3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3" name="Picture 3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4" name="Picture 3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5" name="Picture 3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6" name="Picture 3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7" name="Picture 3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8" name="Picture 3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9" name="Picture 3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0" name="Picture 3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1" name="Picture 3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2" name="Picture 3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3" name="Picture 3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4" name="Picture 3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5" name="Picture 3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6" name="Picture 3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7" name="Picture 3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8" name="Picture 3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9" name="Picture 3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0" name="Picture 3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1" name="Picture 3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2" name="Picture 3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3" name="Picture 3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4" name="Picture 3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5" name="Picture 3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6" name="Picture 3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7" name="Picture 3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8" name="Picture 3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9" name="Picture 3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0" name="Picture 3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1" name="Picture 3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2" name="Picture 3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3" name="Picture 3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4" name="Picture 3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5" name="Picture 3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6" name="Picture 3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7" name="Picture 37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8" name="Picture 3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9" name="Picture 3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0" name="Picture 3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1" name="Picture 3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2" name="Picture 3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3" name="Picture 3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4" name="Picture 3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5" name="Picture 3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6" name="Picture 37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7" name="Picture 3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8" name="Picture 3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9" name="Picture 3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0" name="Picture 3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1" name="Picture 3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2" name="Picture 3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3" name="Picture 3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4" name="Picture 3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5" name="Picture 37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6" name="Picture 3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7" name="Picture 3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8" name="Picture 3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9" name="Picture 3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0" name="Picture 3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1" name="Picture 3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2" name="Picture 3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3" name="Picture 3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4" name="Picture 38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5" name="Picture 3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6" name="Picture 3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7" name="Picture 3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8" name="Picture 3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9" name="Picture 3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0" name="Picture 3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1" name="Picture 3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2" name="Picture 3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3" name="Picture 38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4" name="Picture 3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5" name="Picture 3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6" name="Picture 3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7" name="Picture 3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8" name="Picture 3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9" name="Picture 3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0" name="Picture 3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1" name="Picture 3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2" name="Picture 3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3" name="Picture 3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4" name="Picture 3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5" name="Picture 3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6" name="Picture 3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7" name="Picture 3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8" name="Picture 3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9" name="Picture 3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0" name="Picture 3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1" name="Picture 3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2" name="Picture 3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3" name="Picture 3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4" name="Picture 3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5" name="Picture 3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6" name="Picture 3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7" name="Picture 3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8" name="Picture 3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9" name="Picture 3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0" name="Picture 3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1" name="Picture 3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2" name="Picture 3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3" name="Picture 3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4" name="Picture 3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5" name="Picture 3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6" name="Picture 3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7" name="Picture 3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8" name="Picture 3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9" name="Picture 3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0" name="Picture 3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1" name="Picture 3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2" name="Picture 3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3" name="Picture 3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4" name="Picture 3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5" name="Picture 3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6" name="Picture 3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7" name="Picture 3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8" name="Picture 3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9" name="Picture 3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0" name="Picture 3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1" name="Picture 3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2" name="Picture 3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3" name="Picture 3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4" name="Picture 3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5" name="Picture 3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6" name="Picture 3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7" name="Picture 3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8" name="Picture 3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9" name="Picture 3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0" name="Picture 3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1" name="Picture 3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2" name="Picture 3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3" name="Picture 3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4" name="Picture 3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5" name="Picture 3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6" name="Picture 3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7" name="Picture 3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8" name="Picture 3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9" name="Picture 3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0" name="Picture 3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1" name="Picture 3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2" name="Picture 3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3" name="Picture 3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4" name="Picture 3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5" name="Picture 3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6" name="Picture 3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7" name="Picture 3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8" name="Picture 3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9" name="Picture 3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0" name="Picture 3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1" name="Picture 3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2" name="Picture 3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3" name="Picture 3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4" name="Picture 3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5" name="Picture 3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6" name="Picture 3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7" name="Picture 3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8" name="Picture 3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9" name="Picture 3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0" name="Picture 3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1" name="Picture 3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2" name="Picture 3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3" name="Picture 3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4" name="Picture 3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5" name="Picture 3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6" name="Picture 3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7" name="Picture 3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8" name="Picture 3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9" name="Picture 3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0" name="Picture 3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1" name="Picture 3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2" name="Picture 3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3" name="Picture 3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4" name="Picture 3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5" name="Picture 3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6" name="Picture 3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7" name="Picture 3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8" name="Picture 3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9" name="Picture 3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0" name="Picture 3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1" name="Picture 3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2" name="Picture 3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3" name="Picture 3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4" name="Picture 3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5" name="Picture 3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6" name="Picture 3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7" name="Picture 3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8" name="Picture 3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9" name="Picture 3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0" name="Picture 3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1" name="Picture 3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2" name="Picture 3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3" name="Picture 3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4" name="Picture 3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5" name="Picture 3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6" name="Picture 3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7" name="Picture 3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8" name="Picture 3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9" name="Picture 3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0" name="Picture 3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1" name="Picture 3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2" name="Picture 3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3" name="Picture 3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4" name="Picture 3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5" name="Picture 3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6" name="Picture 3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7" name="Picture 3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8" name="Picture 3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9" name="Picture 3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0" name="Picture 3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1" name="Picture 3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2" name="Picture 3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3" name="Picture 3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4" name="Picture 3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5" name="Picture 3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6" name="Picture 3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7" name="Picture 3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8" name="Picture 3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9" name="Picture 3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0" name="Picture 3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1" name="Picture 3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2" name="Picture 3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3" name="Picture 3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4" name="Picture 3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5" name="Picture 3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6" name="Picture 3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7" name="Picture 3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8" name="Picture 3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9" name="Picture 3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0" name="Picture 3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1" name="Picture 3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2" name="Picture 3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3" name="Picture 3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4" name="Picture 3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5" name="Picture 3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6" name="Picture 3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7" name="Picture 3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8" name="Picture 3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9" name="Picture 3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0" name="Picture 3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1" name="Picture 3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2" name="Picture 3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3" name="Picture 3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4" name="Picture 3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5" name="Picture 3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6" name="Picture 39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7" name="Picture 3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8" name="Picture 3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9" name="Picture 3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0" name="Picture 3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1" name="Picture 3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2" name="Picture 3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3" name="Picture 3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4" name="Picture 3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5" name="Picture 39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6" name="Picture 3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7" name="Picture 3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8" name="Picture 3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9" name="Picture 3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0" name="Picture 3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1" name="Picture 4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2" name="Picture 4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3" name="Picture 4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4" name="Picture 40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5" name="Picture 4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6" name="Picture 4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7" name="Picture 4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8" name="Picture 4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9" name="Picture 4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0" name="Picture 4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1" name="Picture 4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2" name="Picture 4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3" name="Picture 40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4" name="Picture 4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5" name="Picture 4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6" name="Picture 4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7" name="Picture 4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8" name="Picture 4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9" name="Picture 4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0" name="Picture 4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1" name="Picture 4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2" name="Picture 40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3" name="Picture 4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4" name="Picture 4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5" name="Picture 4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6" name="Picture 4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7" name="Picture 4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8" name="Picture 4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9" name="Picture 4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0" name="Picture 4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1" name="Picture 40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2" name="Picture 4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3" name="Picture 4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4" name="Picture 4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5" name="Picture 4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6" name="Picture 4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7" name="Picture 4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8" name="Picture 4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9" name="Picture 4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0" name="Picture 40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1" name="Picture 4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2" name="Picture 4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3" name="Picture 4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4" name="Picture 4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5" name="Picture 4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6" name="Picture 4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7" name="Picture 4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8" name="Picture 4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9" name="Picture 40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0" name="Picture 4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1" name="Picture 4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2" name="Picture 4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3" name="Picture 4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4" name="Picture 4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5" name="Picture 4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6" name="Picture 4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7" name="Picture 4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8" name="Picture 40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9" name="Picture 4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0" name="Picture 4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1" name="Picture 4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2" name="Picture 4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3" name="Picture 40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4" name="Picture 4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5" name="Picture 4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6" name="Picture 4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7" name="Picture 40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8" name="Picture 4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9" name="Picture 4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0" name="Picture 4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1" name="Picture 4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2" name="Picture 40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3" name="Picture 4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4" name="Picture 4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5" name="Picture 4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6" name="Picture 40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7" name="Picture 4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8" name="Picture 4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9" name="Picture 4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0" name="Picture 4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1" name="Picture 40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2" name="Picture 4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3" name="Picture 4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4" name="Picture 4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5" name="Picture 40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6" name="Picture 4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7" name="Picture 4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8" name="Picture 4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9" name="Picture 4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0" name="Picture 40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1" name="Picture 4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2" name="Picture 4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3" name="Picture 4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4" name="Picture 40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5" name="Picture 4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6" name="Picture 4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7" name="Picture 4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8" name="Picture 4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9" name="Picture 40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0" name="Picture 4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1" name="Picture 4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2" name="Picture 4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3" name="Picture 41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4" name="Picture 4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5" name="Picture 4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6" name="Picture 4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7" name="Picture 4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8" name="Picture 4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9" name="Picture 4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0" name="Picture 4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1" name="Picture 4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2" name="Picture 41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3" name="Picture 4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4" name="Picture 4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5" name="Picture 4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6" name="Picture 4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7" name="Picture 4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8" name="Picture 4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9" name="Picture 4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0" name="Picture 4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1" name="Picture 4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2" name="Picture 4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3" name="Picture 4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4" name="Picture 4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5" name="Picture 4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6" name="Picture 4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7" name="Picture 4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8" name="Picture 4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9" name="Picture 4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0" name="Picture 4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1" name="Picture 4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2" name="Picture 4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3" name="Picture 4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4" name="Picture 4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5" name="Picture 4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6" name="Picture 4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7" name="Picture 4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8" name="Picture 4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9" name="Picture 41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0" name="Picture 4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1" name="Picture 4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2" name="Picture 4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3" name="Picture 4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4" name="Picture 4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5" name="Picture 4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6" name="Picture 4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7" name="Picture 4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8" name="Picture 4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9" name="Picture 4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0" name="Picture 4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1" name="Picture 4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2" name="Picture 4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3" name="Picture 4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4" name="Picture 4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5" name="Picture 4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6" name="Picture 4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7" name="Picture 4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8" name="Picture 4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9" name="Picture 4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0" name="Picture 4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1" name="Picture 4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2" name="Picture 4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3" name="Picture 4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4" name="Picture 4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5" name="Picture 4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6" name="Picture 4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7" name="Picture 4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8" name="Picture 4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9" name="Picture 4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0" name="Picture 4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1" name="Picture 4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2" name="Picture 4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3" name="Picture 4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4" name="Picture 4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5" name="Picture 4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6" name="Picture 4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7" name="Picture 4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8" name="Picture 4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9" name="Picture 4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0" name="Picture 4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1" name="Picture 4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2" name="Picture 4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3" name="Picture 4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4" name="Picture 4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5" name="Picture 4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6" name="Picture 4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7" name="Picture 4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8" name="Picture 4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9" name="Picture 4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0" name="Picture 4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1" name="Picture 4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2" name="Picture 4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3" name="Picture 4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4" name="Picture 4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5" name="Picture 4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6" name="Picture 4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7" name="Picture 4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8" name="Picture 4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9" name="Picture 4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0" name="Picture 4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1" name="Picture 4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2" name="Picture 4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3" name="Picture 4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4" name="Picture 4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5" name="Picture 4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6" name="Picture 4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7" name="Picture 42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8" name="Picture 4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9" name="Picture 4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0" name="Picture 4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1" name="Picture 4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2" name="Picture 4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3" name="Picture 4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4" name="Picture 4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5" name="Picture 4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6" name="Picture 42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7" name="Picture 4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8" name="Picture 4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9" name="Picture 4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0" name="Picture 4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1" name="Picture 4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2" name="Picture 4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3" name="Picture 4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4" name="Picture 4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5" name="Picture 42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6" name="Picture 4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7" name="Picture 4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8" name="Picture 4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9" name="Picture 4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0" name="Picture 4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1" name="Picture 4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2" name="Picture 4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3" name="Picture 4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4" name="Picture 42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5" name="Picture 4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6" name="Picture 4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7" name="Picture 4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8" name="Picture 4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9" name="Picture 4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0" name="Picture 4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1" name="Picture 4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2" name="Picture 4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3" name="Picture 42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4" name="Picture 4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5" name="Picture 4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6" name="Picture 4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7" name="Picture 4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8" name="Picture 4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9" name="Picture 4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0" name="Picture 4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1" name="Picture 4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2" name="Picture 42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3" name="Picture 4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4" name="Picture 4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5" name="Picture 4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6" name="Picture 4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7" name="Picture 42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8" name="Picture 4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9" name="Picture 4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0" name="Picture 4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1" name="Picture 42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2" name="Picture 4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3" name="Picture 4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4" name="Picture 4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5" name="Picture 4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6" name="Picture 42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7" name="Picture 4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8" name="Picture 4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9" name="Picture 4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0" name="Picture 42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1" name="Picture 4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2" name="Picture 4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3" name="Picture 4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4" name="Picture 4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5" name="Picture 4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6" name="Picture 4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7" name="Picture 4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8" name="Picture 4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9" name="Picture 42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0" name="Picture 4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1" name="Picture 4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2" name="Picture 4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3" name="Picture 4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4" name="Picture 4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5" name="Picture 4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6" name="Picture 4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7" name="Picture 4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8" name="Picture 42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9" name="Picture 4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0" name="Picture 4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1" name="Picture 4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2" name="Picture 4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3" name="Picture 42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4" name="Picture 4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5" name="Picture 4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6" name="Picture 4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7" name="Picture 42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8" name="Picture 4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9" name="Picture 4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0" name="Picture 4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1" name="Picture 4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2" name="Picture 43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3" name="Picture 4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4" name="Picture 4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5" name="Picture 4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6" name="Picture 43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7" name="Picture 4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8" name="Picture 4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9" name="Picture 4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0" name="Picture 4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1" name="Picture 43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2" name="Picture 4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3" name="Picture 4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4" name="Picture 4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5" name="Picture 43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6" name="Picture 4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7" name="Picture 4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8" name="Picture 4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9" name="Picture 4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0" name="Picture 43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1" name="Picture 4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2" name="Picture 4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3" name="Picture 4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4" name="Picture 43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5" name="Picture 4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6" name="Picture 4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7" name="Picture 4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8" name="Picture 4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9" name="Picture 43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0" name="Picture 4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1" name="Picture 4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2" name="Picture 4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3" name="Picture 43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4" name="Picture 4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5" name="Picture 4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6" name="Picture 4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7" name="Picture 4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8" name="Picture 43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9" name="Picture 4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0" name="Picture 4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1" name="Picture 4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2" name="Picture 43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3" name="Picture 4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4" name="Picture 4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5" name="Picture 4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6" name="Picture 4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7" name="Picture 43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8" name="Picture 4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9" name="Picture 4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0" name="Picture 4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1" name="Picture 43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2" name="Picture 43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3" name="Picture 4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4" name="Picture 4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5" name="Picture 4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6" name="Picture 43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7" name="Picture 4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8" name="Picture 4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9" name="Picture 4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0" name="Picture 43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1" name="Picture 43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2" name="Picture 4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3" name="Picture 4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4" name="Picture 4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5" name="Picture 43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6" name="Picture 4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7" name="Picture 4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8" name="Picture 4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9" name="Picture 43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0" name="Picture 43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1" name="Picture 4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2" name="Picture 4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3" name="Picture 4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4" name="Picture 43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5" name="Picture 4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6" name="Picture 4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7" name="Picture 4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8" name="Picture 4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9" name="Picture 4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0" name="Picture 4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1" name="Picture 4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2" name="Picture 4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3" name="Picture 43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4" name="Picture 4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5" name="Picture 4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6" name="Picture 4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7" name="Picture 4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8" name="Picture 4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9" name="Picture 4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0" name="Picture 4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1" name="Picture 4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2" name="Picture 43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3" name="Picture 4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4" name="Picture 4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5" name="Picture 4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6" name="Picture 4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7" name="Picture 4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8" name="Picture 4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9" name="Picture 4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0" name="Picture 4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1" name="Picture 44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2" name="Picture 4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3" name="Picture 4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4" name="Picture 4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5" name="Picture 4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6" name="Picture 4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7" name="Picture 4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8" name="Picture 4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9" name="Picture 4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0" name="Picture 44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1" name="Picture 4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2" name="Picture 4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3" name="Picture 4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4" name="Picture 4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5" name="Picture 4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6" name="Picture 4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7" name="Picture 4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8" name="Picture 4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9" name="Picture 44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0" name="Picture 4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1" name="Picture 4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2" name="Picture 4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3" name="Picture 4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4" name="Picture 4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5" name="Picture 4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6" name="Picture 4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7" name="Picture 4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8" name="Picture 44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9" name="Picture 4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0" name="Picture 4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1" name="Picture 4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2" name="Picture 4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3" name="Picture 4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4" name="Picture 4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5" name="Picture 4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6" name="Picture 4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7" name="Picture 44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8" name="Picture 4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9" name="Picture 4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0" name="Picture 4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1" name="Picture 4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2" name="Picture 4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3" name="Picture 4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4" name="Picture 4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5" name="Picture 4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6" name="Picture 44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7" name="Picture 4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8" name="Picture 4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9" name="Picture 4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0" name="Picture 4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1" name="Picture 4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2" name="Picture 4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3" name="Picture 4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4" name="Picture 4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5" name="Picture 44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6" name="Picture 4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7" name="Picture 4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8" name="Picture 44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9" name="Picture 4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0" name="Picture 4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1" name="Picture 4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2" name="Picture 4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3" name="Picture 4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4" name="Picture 44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5" name="Picture 4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6" name="Picture 4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7" name="Picture 44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8" name="Picture 4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9" name="Picture 44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0" name="Picture 4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1" name="Picture 4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2" name="Picture 4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3" name="Picture 44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4" name="Picture 44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5" name="Picture 4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6" name="Picture 44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7" name="Picture 4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8" name="Picture 4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9" name="Picture 4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0" name="Picture 4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1" name="Picture 4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2" name="Picture 4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3" name="Picture 4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4" name="Picture 4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5" name="Picture 44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6" name="Picture 4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7" name="Picture 44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8" name="Picture 4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9" name="Picture 4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0" name="Picture 4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1" name="Picture 4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2" name="Picture 4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3" name="Picture 4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4" name="Picture 44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5" name="Picture 4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6" name="Picture 44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7" name="Picture 4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8" name="Picture 4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9" name="Picture 4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0" name="Picture 4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1" name="Picture 4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2" name="Picture 4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3" name="Picture 4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4" name="Picture 4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5" name="Picture 45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6" name="Picture 4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7" name="Picture 4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8" name="Picture 4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9" name="Picture 4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0" name="Picture 4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1" name="Picture 4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2" name="Picture 4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3" name="Picture 4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4" name="Picture 45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5" name="Picture 4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6" name="Picture 4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7" name="Picture 4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8" name="Picture 4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9" name="Picture 4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0" name="Picture 4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1" name="Picture 4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2" name="Picture 4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3" name="Picture 45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4" name="Picture 4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5" name="Picture 4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6" name="Picture 4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7" name="Picture 4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8" name="Picture 4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9" name="Picture 4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0" name="Picture 4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1" name="Picture 4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2" name="Picture 45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3" name="Picture 4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4" name="Picture 4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5" name="Picture 4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6" name="Picture 4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7" name="Picture 4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8" name="Picture 4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9" name="Picture 4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0" name="Picture 4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1" name="Picture 45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2" name="Picture 4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3" name="Picture 4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4" name="Picture 4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5" name="Picture 4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6" name="Picture 4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7" name="Picture 4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8" name="Picture 45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9" name="Picture 4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0" name="Picture 45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1" name="Picture 4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2" name="Picture 4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3" name="Picture 4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4" name="Picture 4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5" name="Picture 4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6" name="Picture 4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7" name="Picture 4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8" name="Picture 4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9" name="Picture 4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0" name="Picture 4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1" name="Picture 4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2" name="Picture 4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3" name="Picture 4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4" name="Picture 4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5" name="Picture 4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6" name="Picture 4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7" name="Picture 4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8" name="Picture 4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9" name="Picture 4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0" name="Picture 4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1" name="Picture 4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2" name="Picture 4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3" name="Picture 4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4" name="Picture 4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5" name="Picture 4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6" name="Picture 4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7" name="Picture 4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8" name="Picture 4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9" name="Picture 4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0" name="Picture 4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1" name="Picture 4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2" name="Picture 4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3" name="Picture 4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4" name="Picture 4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5" name="Picture 4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6" name="Picture 4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7" name="Picture 4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8" name="Picture 4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9" name="Picture 4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0" name="Picture 4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1" name="Picture 4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2" name="Picture 4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3" name="Picture 4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4" name="Picture 4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5" name="Picture 4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6" name="Picture 4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7" name="Picture 4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8" name="Picture 4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9" name="Picture 4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0" name="Picture 4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1" name="Picture 4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2" name="Picture 4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3" name="Picture 4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4" name="Picture 4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5" name="Picture 4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6" name="Picture 4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7" name="Picture 4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8" name="Picture 4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9" name="Picture 4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0" name="Picture 4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1" name="Picture 4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2" name="Picture 4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3" name="Picture 4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4" name="Picture 4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5" name="Picture 4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6" name="Picture 4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7" name="Picture 4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8" name="Picture 4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9" name="Picture 4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0" name="Picture 4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1" name="Picture 4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2" name="Picture 4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3" name="Picture 4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4" name="Picture 4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5" name="Picture 4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6" name="Picture 4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7" name="Picture 4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8" name="Picture 4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9" name="Picture 4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0" name="Picture 4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1" name="Picture 4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2" name="Picture 4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3" name="Picture 4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4" name="Picture 4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5" name="Picture 4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6" name="Picture 4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7" name="Picture 4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8" name="Picture 4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9" name="Picture 4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0" name="Picture 4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1" name="Picture 4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2" name="Picture 4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3" name="Picture 4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4" name="Picture 4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5" name="Picture 4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6" name="Picture 4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7" name="Picture 4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8" name="Picture 4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9" name="Picture 4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0" name="Picture 4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1" name="Picture 4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2" name="Picture 4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3" name="Picture 4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4" name="Picture 4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5" name="Picture 4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6" name="Picture 4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7" name="Picture 4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8" name="Picture 4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9" name="Picture 4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0" name="Picture 4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1" name="Picture 4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2" name="Picture 4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3" name="Picture 4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4" name="Picture 4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5" name="Picture 4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6" name="Picture 4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7" name="Picture 4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8" name="Picture 4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9" name="Picture 4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0" name="Picture 4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1" name="Picture 4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2" name="Picture 4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3" name="Picture 4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4" name="Picture 4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5" name="Picture 4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6" name="Picture 4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7" name="Picture 4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8" name="Picture 4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9" name="Picture 46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0" name="Picture 4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1" name="Picture 46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2" name="Picture 4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3" name="Picture 4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4" name="Picture 4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5" name="Picture 4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6" name="Picture 4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7" name="Picture 4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8" name="Picture 46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9" name="Picture 4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0" name="Picture 46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1" name="Picture 4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2" name="Picture 4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3" name="Picture 4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4" name="Picture 4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5" name="Picture 4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6" name="Picture 4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7" name="Picture 4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8" name="Picture 4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9" name="Picture 46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0" name="Picture 4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1" name="Picture 4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2" name="Picture 4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3" name="Picture 4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4" name="Picture 4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5" name="Picture 4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6" name="Picture 47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7" name="Picture 4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8" name="Picture 47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9" name="Picture 4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0" name="Picture 4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1" name="Picture 4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2" name="Picture 4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3" name="Picture 4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4" name="Picture 4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5" name="Picture 4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6" name="Picture 4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7" name="Picture 47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8" name="Picture 4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9" name="Picture 4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0" name="Picture 4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1" name="Picture 4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2" name="Picture 4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3" name="Picture 4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4" name="Picture 4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5" name="Picture 4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6" name="Picture 47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7" name="Picture 4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8" name="Picture 4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9" name="Picture 4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0" name="Picture 4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1" name="Picture 4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2" name="Picture 4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3" name="Picture 4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4" name="Picture 4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5" name="Picture 47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6" name="Picture 4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7" name="Picture 4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8" name="Picture 4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9" name="Picture 4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0" name="Picture 4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1" name="Picture 4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2" name="Picture 4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3" name="Picture 4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4" name="Picture 4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5" name="Picture 4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6" name="Picture 4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7" name="Picture 4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8" name="Picture 4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9" name="Picture 4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0" name="Picture 4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1" name="Picture 4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2" name="Picture 4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3" name="Picture 47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4" name="Picture 4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5" name="Picture 4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6" name="Picture 4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7" name="Picture 4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8" name="Picture 4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9" name="Picture 4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0" name="Picture 4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1" name="Picture 4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2" name="Picture 47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3" name="Picture 4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4" name="Picture 4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5" name="Picture 4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6" name="Picture 4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7" name="Picture 4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8" name="Picture 4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9" name="Picture 4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0" name="Picture 4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1" name="Picture 47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2" name="Picture 4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3" name="Picture 4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4" name="Picture 4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5" name="Picture 4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6" name="Picture 4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7" name="Picture 4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8" name="Picture 4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9" name="Picture 4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0" name="Picture 4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1" name="Picture 4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2" name="Picture 4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3" name="Picture 4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4" name="Picture 4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5" name="Picture 4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6" name="Picture 4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7" name="Picture 4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8" name="Picture 4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9" name="Picture 47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0" name="Picture 4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1" name="Picture 4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2" name="Picture 4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3" name="Picture 4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4" name="Picture 4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5" name="Picture 4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6" name="Picture 4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7" name="Picture 4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8" name="Picture 4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9" name="Picture 4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0" name="Picture 4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1" name="Picture 4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2" name="Picture 4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3" name="Picture 4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4" name="Picture 4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5" name="Picture 4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6" name="Picture 4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7" name="Picture 4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8" name="Picture 4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9" name="Picture 4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0" name="Picture 4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1" name="Picture 4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2" name="Picture 4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3" name="Picture 4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4" name="Picture 4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5" name="Picture 4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6" name="Picture 4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7" name="Picture 4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8" name="Picture 4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9" name="Picture 4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0" name="Picture 4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1" name="Picture 4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2" name="Picture 4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3" name="Picture 4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4" name="Picture 4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5" name="Picture 4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6" name="Picture 4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7" name="Picture 4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8" name="Picture 4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9" name="Picture 4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0" name="Picture 4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1" name="Picture 4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2" name="Picture 4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3" name="Picture 4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4" name="Picture 4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5" name="Picture 4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6" name="Picture 4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7" name="Picture 4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8" name="Picture 4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9" name="Picture 4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0" name="Picture 4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1" name="Picture 4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2" name="Picture 4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3" name="Picture 4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4" name="Picture 4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5" name="Picture 4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6" name="Picture 4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7" name="Picture 4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8" name="Picture 4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9" name="Picture 4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0" name="Picture 4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1" name="Picture 4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2" name="Picture 48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3" name="Picture 4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4" name="Picture 4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5" name="Picture 4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6" name="Picture 4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7" name="Picture 4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8" name="Picture 4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9" name="Picture 4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0" name="Picture 4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1" name="Picture 4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2" name="Picture 4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3" name="Picture 4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4" name="Picture 4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5" name="Picture 4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6" name="Picture 4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7" name="Picture 4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8" name="Picture 4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9" name="Picture 4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0" name="Picture 4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1" name="Picture 4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2" name="Picture 4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3" name="Picture 4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4" name="Picture 4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5" name="Picture 4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6" name="Picture 4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7" name="Picture 4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8" name="Picture 4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9" name="Picture 4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0" name="Picture 4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1" name="Picture 4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2" name="Picture 48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3" name="Picture 4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4" name="Picture 4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5" name="Picture 4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6" name="Picture 4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7" name="Picture 4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8" name="Picture 4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9" name="Picture 4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0" name="Picture 4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1" name="Picture 48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2" name="Picture 4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3" name="Picture 48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4" name="Picture 4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5" name="Picture 4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6" name="Picture 4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7" name="Picture 48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8" name="Picture 4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9" name="Picture 4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0" name="Picture 48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1" name="Picture 4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2" name="Picture 49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3" name="Picture 4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4" name="Picture 4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5" name="Picture 4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6" name="Picture 4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7" name="Picture 4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8" name="Picture 4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9" name="Picture 49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0" name="Picture 4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1" name="Picture 49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2" name="Picture 4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3" name="Picture 4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4" name="Picture 4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5" name="Picture 49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6" name="Picture 4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7" name="Picture 4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8" name="Picture 4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9" name="Picture 4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0" name="Picture 49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1" name="Picture 4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2" name="Picture 4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3" name="Picture 4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4" name="Picture 49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5" name="Picture 4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6" name="Picture 4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7" name="Picture 4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8" name="Picture 4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9" name="Picture 49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0" name="Picture 4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1" name="Picture 4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2" name="Picture 4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3" name="Picture 4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4" name="Picture 4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5" name="Picture 4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6" name="Picture 49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7" name="Picture 4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8" name="Picture 49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9" name="Picture 4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0" name="Picture 4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1" name="Picture 4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2" name="Picture 4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3" name="Picture 4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4" name="Picture 4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5" name="Picture 49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6" name="Picture 4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7" name="Picture 49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8" name="Picture 4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9" name="Picture 4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0" name="Picture 4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1" name="Picture 4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2" name="Picture 4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3" name="Picture 4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4" name="Picture 4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5" name="Picture 4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6" name="Picture 4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7" name="Picture 4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8" name="Picture 4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9" name="Picture 4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0" name="Picture 4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1" name="Picture 4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2" name="Picture 4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3" name="Picture 4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4" name="Picture 4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5" name="Picture 4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6" name="Picture 4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7" name="Picture 4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8" name="Picture 4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9" name="Picture 4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0" name="Picture 4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1" name="Picture 4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2" name="Picture 4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3" name="Picture 4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4" name="Picture 49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5" name="Picture 4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6" name="Picture 4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7" name="Picture 4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8" name="Picture 4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9" name="Picture 4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0" name="Picture 4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1" name="Picture 4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2" name="Picture 4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3" name="Picture 4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4" name="Picture 4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5" name="Picture 4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6" name="Picture 4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7" name="Picture 4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8" name="Picture 4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9" name="Picture 4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0" name="Picture 4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1" name="Picture 4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2" name="Picture 4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3" name="Picture 4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4" name="Picture 4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5" name="Picture 4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6" name="Picture 4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7" name="Picture 4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8" name="Picture 4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9" name="Picture 4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0" name="Picture 4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1" name="Picture 5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2" name="Picture 5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3" name="Picture 5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4" name="Picture 5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5" name="Picture 5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6" name="Picture 5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7" name="Picture 5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8" name="Picture 5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9" name="Picture 5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0" name="Picture 5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1" name="Picture 5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2" name="Picture 5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3" name="Picture 5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4" name="Picture 5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5" name="Picture 5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6" name="Picture 5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7" name="Picture 5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8" name="Picture 5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9" name="Picture 5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0" name="Picture 5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1" name="Picture 5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2" name="Picture 5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3" name="Picture 5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4" name="Picture 5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5" name="Picture 5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6" name="Picture 5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7" name="Picture 5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8" name="Picture 5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9" name="Picture 5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0" name="Picture 5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1" name="Picture 5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2" name="Picture 5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3" name="Picture 5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4" name="Picture 5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5" name="Picture 5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6" name="Picture 5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7" name="Picture 5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8" name="Picture 5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9" name="Picture 5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0" name="Picture 5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1" name="Picture 5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2" name="Picture 5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3" name="Picture 5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4" name="Picture 5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5" name="Picture 5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6" name="Picture 5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7" name="Picture 5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8" name="Picture 5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9" name="Picture 5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0" name="Picture 5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1" name="Picture 5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2" name="Picture 5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3" name="Picture 5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4" name="Picture 5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5" name="Picture 5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6" name="Picture 5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7" name="Picture 5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8" name="Picture 5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9" name="Picture 5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0" name="Picture 5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1" name="Picture 5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2" name="Picture 5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3" name="Picture 5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4" name="Picture 5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5" name="Picture 5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6" name="Picture 5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7" name="Picture 5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8" name="Picture 5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9" name="Picture 5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0" name="Picture 5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1" name="Picture 5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2" name="Picture 5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3" name="Picture 5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4" name="Picture 5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5" name="Picture 5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6" name="Picture 5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7" name="Picture 5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8" name="Picture 5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9" name="Picture 5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0" name="Picture 5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1" name="Picture 5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2" name="Picture 5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3" name="Picture 5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4" name="Picture 5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5" name="Picture 5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6" name="Picture 5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7" name="Picture 5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8" name="Picture 5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9" name="Picture 5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0" name="Picture 5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1" name="Picture 5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2" name="Picture 5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3" name="Picture 5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3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0" t="s">
        <v>202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226</v>
      </c>
      <c r="B10" s="2"/>
      <c r="C10" s="2"/>
      <c r="D10" s="2"/>
      <c r="E10" s="2"/>
    </row>
    <row r="11" spans="1:9" s="116" customFormat="1" ht="18.75" thickBot="1">
      <c r="A11" s="2"/>
      <c r="B11" s="2"/>
      <c r="C11" s="2"/>
      <c r="D11" s="2"/>
      <c r="E11" s="2"/>
      <c r="F11" s="116" t="s">
        <v>218</v>
      </c>
      <c r="H11" s="116" t="s">
        <v>218</v>
      </c>
    </row>
    <row r="12" spans="1:9" ht="24.75" customHeight="1">
      <c r="A12" s="201" t="s">
        <v>3</v>
      </c>
      <c r="B12" s="207"/>
      <c r="C12" s="205" t="s">
        <v>0</v>
      </c>
      <c r="D12" s="203" t="s">
        <v>23</v>
      </c>
      <c r="E12" s="203" t="s">
        <v>220</v>
      </c>
      <c r="F12" s="203" t="s">
        <v>227</v>
      </c>
      <c r="G12" s="203" t="s">
        <v>197</v>
      </c>
      <c r="H12" s="203" t="s">
        <v>222</v>
      </c>
      <c r="I12" s="203" t="s">
        <v>187</v>
      </c>
    </row>
    <row r="13" spans="1:9" ht="38.25" customHeight="1" thickBot="1">
      <c r="A13" s="202"/>
      <c r="B13" s="208"/>
      <c r="C13" s="206"/>
      <c r="D13" s="204"/>
      <c r="E13" s="204"/>
      <c r="F13" s="204"/>
      <c r="G13" s="204"/>
      <c r="H13" s="204"/>
      <c r="I13" s="204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3" t="s">
        <v>4</v>
      </c>
      <c r="C15" s="19" t="s">
        <v>84</v>
      </c>
      <c r="D15" s="20" t="s">
        <v>161</v>
      </c>
      <c r="E15" s="157">
        <v>75524.350000000006</v>
      </c>
      <c r="F15" s="166">
        <v>146666.44444444444</v>
      </c>
      <c r="G15" s="43">
        <f t="shared" ref="G15:G30" si="0">(F15-E15)/E15</f>
        <v>0.94197559389050589</v>
      </c>
      <c r="H15" s="166">
        <v>140999.77777777778</v>
      </c>
      <c r="I15" s="43">
        <f t="shared" ref="I15:I30" si="1">(F15-H15)/H15</f>
        <v>4.0189188635443011E-2</v>
      </c>
    </row>
    <row r="16" spans="1:9" ht="16.5">
      <c r="A16" s="35"/>
      <c r="B16" s="84" t="s">
        <v>5</v>
      </c>
      <c r="C16" s="140" t="s">
        <v>85</v>
      </c>
      <c r="D16" s="136" t="s">
        <v>161</v>
      </c>
      <c r="E16" s="160">
        <v>109742.35555555555</v>
      </c>
      <c r="F16" s="160">
        <v>196109.77777777778</v>
      </c>
      <c r="G16" s="46">
        <f t="shared" si="0"/>
        <v>0.78700171674827879</v>
      </c>
      <c r="H16" s="160">
        <v>171443.11111111112</v>
      </c>
      <c r="I16" s="42">
        <f t="shared" si="1"/>
        <v>0.14387668601440834</v>
      </c>
    </row>
    <row r="17" spans="1:9" ht="16.5">
      <c r="A17" s="35"/>
      <c r="B17" s="84" t="s">
        <v>6</v>
      </c>
      <c r="C17" s="15" t="s">
        <v>86</v>
      </c>
      <c r="D17" s="11" t="s">
        <v>161</v>
      </c>
      <c r="E17" s="160">
        <v>122020.18333333333</v>
      </c>
      <c r="F17" s="160">
        <v>183332</v>
      </c>
      <c r="G17" s="46">
        <f t="shared" si="0"/>
        <v>0.50247274665352493</v>
      </c>
      <c r="H17" s="160">
        <v>178332</v>
      </c>
      <c r="I17" s="42">
        <f t="shared" si="1"/>
        <v>2.8037592804432184E-2</v>
      </c>
    </row>
    <row r="18" spans="1:9" ht="16.5">
      <c r="A18" s="35"/>
      <c r="B18" s="84" t="s">
        <v>7</v>
      </c>
      <c r="C18" s="15" t="s">
        <v>87</v>
      </c>
      <c r="D18" s="11" t="s">
        <v>161</v>
      </c>
      <c r="E18" s="160">
        <v>38920.199999999997</v>
      </c>
      <c r="F18" s="160">
        <v>45998.8</v>
      </c>
      <c r="G18" s="46">
        <f t="shared" si="0"/>
        <v>0.181874707735315</v>
      </c>
      <c r="H18" s="160">
        <v>47498.8</v>
      </c>
      <c r="I18" s="42">
        <f t="shared" si="1"/>
        <v>-3.1579745172509617E-2</v>
      </c>
    </row>
    <row r="19" spans="1:9" ht="16.5">
      <c r="A19" s="35"/>
      <c r="B19" s="84" t="s">
        <v>8</v>
      </c>
      <c r="C19" s="140" t="s">
        <v>89</v>
      </c>
      <c r="D19" s="136" t="s">
        <v>161</v>
      </c>
      <c r="E19" s="160">
        <v>315900.98214285716</v>
      </c>
      <c r="F19" s="160">
        <v>568748.5</v>
      </c>
      <c r="G19" s="46">
        <f t="shared" si="0"/>
        <v>0.80040117679279577</v>
      </c>
      <c r="H19" s="160">
        <v>489998.5</v>
      </c>
      <c r="I19" s="42">
        <f t="shared" si="1"/>
        <v>0.16071477769829909</v>
      </c>
    </row>
    <row r="20" spans="1:9" ht="16.5">
      <c r="A20" s="35"/>
      <c r="B20" s="84" t="s">
        <v>9</v>
      </c>
      <c r="C20" s="140" t="s">
        <v>88</v>
      </c>
      <c r="D20" s="11" t="s">
        <v>161</v>
      </c>
      <c r="E20" s="160">
        <v>122832.72499999999</v>
      </c>
      <c r="F20" s="160">
        <v>161498.79999999999</v>
      </c>
      <c r="G20" s="46">
        <f t="shared" si="0"/>
        <v>0.3147864300820486</v>
      </c>
      <c r="H20" s="160">
        <v>143498.79999999999</v>
      </c>
      <c r="I20" s="42">
        <f t="shared" si="1"/>
        <v>0.12543658901677227</v>
      </c>
    </row>
    <row r="21" spans="1:9" ht="16.5">
      <c r="A21" s="35"/>
      <c r="B21" s="84" t="s">
        <v>10</v>
      </c>
      <c r="C21" s="15" t="s">
        <v>90</v>
      </c>
      <c r="D21" s="136" t="s">
        <v>161</v>
      </c>
      <c r="E21" s="160">
        <v>75182.7</v>
      </c>
      <c r="F21" s="160">
        <v>142998.79999999999</v>
      </c>
      <c r="G21" s="46">
        <f t="shared" si="0"/>
        <v>0.90201735239622938</v>
      </c>
      <c r="H21" s="160">
        <v>137498.79999999999</v>
      </c>
      <c r="I21" s="42">
        <f t="shared" si="1"/>
        <v>4.000034909395573E-2</v>
      </c>
    </row>
    <row r="22" spans="1:9" ht="16.5">
      <c r="A22" s="35"/>
      <c r="B22" s="84" t="s">
        <v>11</v>
      </c>
      <c r="C22" s="140" t="s">
        <v>91</v>
      </c>
      <c r="D22" s="13" t="s">
        <v>81</v>
      </c>
      <c r="E22" s="160">
        <v>24020.175000000003</v>
      </c>
      <c r="F22" s="160">
        <v>49098.8</v>
      </c>
      <c r="G22" s="46">
        <f t="shared" si="0"/>
        <v>1.0440650411581096</v>
      </c>
      <c r="H22" s="160">
        <v>48665.333333333336</v>
      </c>
      <c r="I22" s="42">
        <f t="shared" si="1"/>
        <v>8.9070933450231607E-3</v>
      </c>
    </row>
    <row r="23" spans="1:9" ht="16.5">
      <c r="A23" s="35"/>
      <c r="B23" s="84" t="s">
        <v>12</v>
      </c>
      <c r="C23" s="15" t="s">
        <v>92</v>
      </c>
      <c r="D23" s="13" t="s">
        <v>81</v>
      </c>
      <c r="E23" s="160">
        <v>32992.363888888889</v>
      </c>
      <c r="F23" s="160">
        <v>66109.777777777781</v>
      </c>
      <c r="G23" s="46">
        <f t="shared" si="0"/>
        <v>1.0037902709978934</v>
      </c>
      <c r="H23" s="160">
        <v>55332</v>
      </c>
      <c r="I23" s="42">
        <f t="shared" si="1"/>
        <v>0.19478381005164788</v>
      </c>
    </row>
    <row r="24" spans="1:9" ht="16.5">
      <c r="A24" s="35"/>
      <c r="B24" s="84" t="s">
        <v>13</v>
      </c>
      <c r="C24" s="15" t="s">
        <v>93</v>
      </c>
      <c r="D24" s="138" t="s">
        <v>81</v>
      </c>
      <c r="E24" s="160">
        <v>34898.740972222222</v>
      </c>
      <c r="F24" s="160">
        <v>64998.666666666664</v>
      </c>
      <c r="G24" s="46">
        <f t="shared" si="0"/>
        <v>0.86249316897714412</v>
      </c>
      <c r="H24" s="160">
        <v>51998.666666666664</v>
      </c>
      <c r="I24" s="42">
        <f t="shared" si="1"/>
        <v>0.25000641042078003</v>
      </c>
    </row>
    <row r="25" spans="1:9" ht="16.5">
      <c r="A25" s="35"/>
      <c r="B25" s="84" t="s">
        <v>14</v>
      </c>
      <c r="C25" s="15" t="s">
        <v>94</v>
      </c>
      <c r="D25" s="138" t="s">
        <v>81</v>
      </c>
      <c r="E25" s="160">
        <v>33616.050000000003</v>
      </c>
      <c r="F25" s="160">
        <v>55998.8</v>
      </c>
      <c r="G25" s="46">
        <f t="shared" si="0"/>
        <v>0.66583521859349915</v>
      </c>
      <c r="H25" s="160">
        <v>53498.8</v>
      </c>
      <c r="I25" s="42">
        <f t="shared" si="1"/>
        <v>4.6730020112600655E-2</v>
      </c>
    </row>
    <row r="26" spans="1:9" ht="16.5">
      <c r="A26" s="35"/>
      <c r="B26" s="84" t="s">
        <v>15</v>
      </c>
      <c r="C26" s="15" t="s">
        <v>95</v>
      </c>
      <c r="D26" s="13" t="s">
        <v>82</v>
      </c>
      <c r="E26" s="160">
        <v>79853.55</v>
      </c>
      <c r="F26" s="160">
        <v>140555.33333333334</v>
      </c>
      <c r="G26" s="46">
        <f t="shared" si="0"/>
        <v>0.76016386664504376</v>
      </c>
      <c r="H26" s="160">
        <v>124998.8</v>
      </c>
      <c r="I26" s="42">
        <f t="shared" si="1"/>
        <v>0.12445346141989636</v>
      </c>
    </row>
    <row r="27" spans="1:9" ht="16.5">
      <c r="A27" s="35"/>
      <c r="B27" s="84" t="s">
        <v>16</v>
      </c>
      <c r="C27" s="15" t="s">
        <v>96</v>
      </c>
      <c r="D27" s="13" t="s">
        <v>81</v>
      </c>
      <c r="E27" s="160">
        <v>35777.052777777775</v>
      </c>
      <c r="F27" s="160">
        <v>62776.444444444445</v>
      </c>
      <c r="G27" s="46">
        <f t="shared" si="0"/>
        <v>0.75465667433167716</v>
      </c>
      <c r="H27" s="160">
        <v>51998.666666666664</v>
      </c>
      <c r="I27" s="42">
        <f t="shared" si="1"/>
        <v>0.20727027188731342</v>
      </c>
    </row>
    <row r="28" spans="1:9" ht="16.5">
      <c r="A28" s="35"/>
      <c r="B28" s="84" t="s">
        <v>17</v>
      </c>
      <c r="C28" s="15" t="s">
        <v>97</v>
      </c>
      <c r="D28" s="11" t="s">
        <v>161</v>
      </c>
      <c r="E28" s="160">
        <v>67333.222222222219</v>
      </c>
      <c r="F28" s="160">
        <v>70798.8</v>
      </c>
      <c r="G28" s="46">
        <f t="shared" si="0"/>
        <v>5.1469061830135124E-2</v>
      </c>
      <c r="H28" s="160">
        <v>74898.8</v>
      </c>
      <c r="I28" s="42">
        <f t="shared" si="1"/>
        <v>-5.4740529888329316E-2</v>
      </c>
    </row>
    <row r="29" spans="1:9" ht="16.5">
      <c r="A29" s="35"/>
      <c r="B29" s="84" t="s">
        <v>18</v>
      </c>
      <c r="C29" s="15" t="s">
        <v>98</v>
      </c>
      <c r="D29" s="13" t="s">
        <v>83</v>
      </c>
      <c r="E29" s="160">
        <v>111122.95000000001</v>
      </c>
      <c r="F29" s="160">
        <v>132428.14285714287</v>
      </c>
      <c r="G29" s="46">
        <f t="shared" si="0"/>
        <v>0.19172630727624543</v>
      </c>
      <c r="H29" s="160">
        <v>122071</v>
      </c>
      <c r="I29" s="42">
        <f t="shared" si="1"/>
        <v>8.4845236437342778E-2</v>
      </c>
    </row>
    <row r="30" spans="1:9" ht="17.25" thickBot="1">
      <c r="A30" s="36"/>
      <c r="B30" s="85" t="s">
        <v>19</v>
      </c>
      <c r="C30" s="16" t="s">
        <v>99</v>
      </c>
      <c r="D30" s="12" t="s">
        <v>161</v>
      </c>
      <c r="E30" s="163">
        <v>68382.944444444453</v>
      </c>
      <c r="F30" s="163">
        <v>65555.333333333328</v>
      </c>
      <c r="G30" s="48">
        <f t="shared" si="0"/>
        <v>-4.1349654275392118E-2</v>
      </c>
      <c r="H30" s="163">
        <v>68333.111111111109</v>
      </c>
      <c r="I30" s="53">
        <f t="shared" si="1"/>
        <v>-4.0650538700938911E-2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1"/>
      <c r="F31" s="180"/>
      <c r="G31" s="49"/>
      <c r="H31" s="180"/>
      <c r="I31" s="50"/>
    </row>
    <row r="32" spans="1:9" ht="16.5">
      <c r="A32" s="31"/>
      <c r="B32" s="37" t="s">
        <v>26</v>
      </c>
      <c r="C32" s="142" t="s">
        <v>100</v>
      </c>
      <c r="D32" s="20" t="s">
        <v>161</v>
      </c>
      <c r="E32" s="166">
        <v>170166.05</v>
      </c>
      <c r="F32" s="166">
        <v>227222</v>
      </c>
      <c r="G32" s="43">
        <f>(F32-E32)/E32</f>
        <v>0.33529573025876791</v>
      </c>
      <c r="H32" s="166">
        <v>229888.66666666666</v>
      </c>
      <c r="I32" s="42">
        <f>(F32-H32)/H32</f>
        <v>-1.1599817882859197E-2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227777.55555555556</v>
      </c>
      <c r="G33" s="46">
        <f>(F33-E33)/E33</f>
        <v>0.36258262700802929</v>
      </c>
      <c r="H33" s="160">
        <v>228777.55555555556</v>
      </c>
      <c r="I33" s="42">
        <f>(F33-H33)/H33</f>
        <v>-4.3710581554717394E-3</v>
      </c>
    </row>
    <row r="34" spans="1:9" ht="16.5">
      <c r="A34" s="35"/>
      <c r="B34" s="155" t="s">
        <v>28</v>
      </c>
      <c r="C34" s="140" t="s">
        <v>102</v>
      </c>
      <c r="D34" s="136" t="s">
        <v>161</v>
      </c>
      <c r="E34" s="160">
        <v>81905.600000000006</v>
      </c>
      <c r="F34" s="160">
        <v>62857.142857142855</v>
      </c>
      <c r="G34" s="46">
        <f>(F34-E34)/E34</f>
        <v>-0.23256599234798536</v>
      </c>
      <c r="H34" s="160">
        <v>60498.75</v>
      </c>
      <c r="I34" s="42">
        <f>(F34-H34)/H34</f>
        <v>3.8982505541731938E-2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172857.14285714287</v>
      </c>
      <c r="G35" s="46">
        <f>(F35-E35)/E35</f>
        <v>1.1562418166390771</v>
      </c>
      <c r="H35" s="160">
        <v>150714.28571428571</v>
      </c>
      <c r="I35" s="42">
        <f>(F35-H35)/H35</f>
        <v>0.14691943127962095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97998.8</v>
      </c>
      <c r="G36" s="48">
        <f>(F36-E36)/E36</f>
        <v>0.77674287617098736</v>
      </c>
      <c r="H36" s="160">
        <v>92698.8</v>
      </c>
      <c r="I36" s="53">
        <f>(F36-H36)/H36</f>
        <v>5.7174418654826163E-2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80"/>
      <c r="G37" s="49"/>
      <c r="H37" s="180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0">
        <v>1814330.9249999998</v>
      </c>
      <c r="F38" s="160">
        <v>2135607.5</v>
      </c>
      <c r="G38" s="43">
        <f t="shared" ref="G38:G43" si="2">(F38-E38)/E38</f>
        <v>0.17707716413421121</v>
      </c>
      <c r="H38" s="160">
        <v>2045608.5</v>
      </c>
      <c r="I38" s="42">
        <f t="shared" ref="I38:I43" si="3">(F38-H38)/H38</f>
        <v>4.3996199663816411E-2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0">
        <v>1080739.4583333333</v>
      </c>
      <c r="F39" s="160">
        <v>1205119.5</v>
      </c>
      <c r="G39" s="46">
        <f t="shared" si="2"/>
        <v>0.11508790643998502</v>
      </c>
      <c r="H39" s="160">
        <v>1127529</v>
      </c>
      <c r="I39" s="42">
        <f t="shared" si="3"/>
        <v>6.8814638027048528E-2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8">
        <v>737580.67500000005</v>
      </c>
      <c r="F40" s="160">
        <v>880725.85714285716</v>
      </c>
      <c r="G40" s="46">
        <f t="shared" si="2"/>
        <v>0.19407393251301913</v>
      </c>
      <c r="H40" s="160">
        <v>833313</v>
      </c>
      <c r="I40" s="42">
        <f t="shared" si="3"/>
        <v>5.6896816853759823E-2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1">
        <v>320498.09999999998</v>
      </c>
      <c r="F41" s="160">
        <v>365976</v>
      </c>
      <c r="G41" s="46">
        <f t="shared" si="2"/>
        <v>0.14189756507136869</v>
      </c>
      <c r="H41" s="160">
        <v>357903</v>
      </c>
      <c r="I41" s="42">
        <f t="shared" si="3"/>
        <v>2.2556390977443608E-2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1">
        <v>218643.75</v>
      </c>
      <c r="F42" s="160">
        <v>273585</v>
      </c>
      <c r="G42" s="46">
        <f t="shared" si="2"/>
        <v>0.25128205128205128</v>
      </c>
      <c r="H42" s="160">
        <v>246675</v>
      </c>
      <c r="I42" s="42">
        <f t="shared" si="3"/>
        <v>0.10909090909090909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4">
        <v>963019.2</v>
      </c>
      <c r="F43" s="160">
        <v>956740.2</v>
      </c>
      <c r="G43" s="48">
        <f t="shared" si="2"/>
        <v>-6.5201192250372584E-3</v>
      </c>
      <c r="H43" s="160">
        <v>975397.8</v>
      </c>
      <c r="I43" s="54">
        <f t="shared" si="3"/>
        <v>-1.9128195696156064E-2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1"/>
      <c r="F44" s="180"/>
      <c r="G44" s="6"/>
      <c r="H44" s="180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8">
        <v>356616.67708333331</v>
      </c>
      <c r="F45" s="160">
        <v>446481.75</v>
      </c>
      <c r="G45" s="43">
        <f t="shared" ref="G45:G50" si="4">(F45-E45)/E45</f>
        <v>0.25199346719185328</v>
      </c>
      <c r="H45" s="160">
        <v>453209.25</v>
      </c>
      <c r="I45" s="42">
        <f t="shared" ref="I45:I50" si="5">(F45-H45)/H45</f>
        <v>-1.4844136566056407E-2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1">
        <v>315116.09999999998</v>
      </c>
      <c r="F46" s="160">
        <v>330656.625</v>
      </c>
      <c r="G46" s="46">
        <f t="shared" si="4"/>
        <v>4.9316823228010329E-2</v>
      </c>
      <c r="H46" s="160">
        <v>332288.66666666669</v>
      </c>
      <c r="I46" s="76">
        <f t="shared" si="5"/>
        <v>-4.9115176964607656E-3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1">
        <v>996695.14285714284</v>
      </c>
      <c r="F47" s="160">
        <v>1124709.857142857</v>
      </c>
      <c r="G47" s="46">
        <f t="shared" si="4"/>
        <v>0.12843918745178701</v>
      </c>
      <c r="H47" s="160">
        <v>1132398.4285714286</v>
      </c>
      <c r="I47" s="76">
        <f t="shared" si="5"/>
        <v>-6.7896344913433628E-3</v>
      </c>
    </row>
    <row r="48" spans="1:9" ht="16.5">
      <c r="A48" s="35"/>
      <c r="B48" s="32" t="s">
        <v>48</v>
      </c>
      <c r="C48" s="118" t="s">
        <v>157</v>
      </c>
      <c r="D48" s="11" t="s">
        <v>114</v>
      </c>
      <c r="E48" s="161">
        <v>1307665.8214285714</v>
      </c>
      <c r="F48" s="160">
        <v>1480386.375</v>
      </c>
      <c r="G48" s="46">
        <f t="shared" si="4"/>
        <v>0.13208309855704456</v>
      </c>
      <c r="H48" s="160">
        <v>1472313.375</v>
      </c>
      <c r="I48" s="76">
        <f t="shared" si="5"/>
        <v>5.4832076764907475E-3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1">
        <v>160563</v>
      </c>
      <c r="F49" s="160">
        <v>166842</v>
      </c>
      <c r="G49" s="46">
        <f t="shared" si="4"/>
        <v>3.9106145251396648E-2</v>
      </c>
      <c r="H49" s="160">
        <v>166842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4">
        <v>1759465.5</v>
      </c>
      <c r="F50" s="160">
        <v>1714615.5</v>
      </c>
      <c r="G50" s="53">
        <f t="shared" si="4"/>
        <v>-2.5490695895997961E-2</v>
      </c>
      <c r="H50" s="160">
        <v>1768435.5</v>
      </c>
      <c r="I50" s="54">
        <f t="shared" si="5"/>
        <v>-3.0433679939132641E-2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1"/>
      <c r="F51" s="180"/>
      <c r="G51" s="49"/>
      <c r="H51" s="180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8">
        <v>150153.12499999997</v>
      </c>
      <c r="F52" s="157">
        <v>139483.5</v>
      </c>
      <c r="G52" s="159">
        <f t="shared" ref="G52:G60" si="6">(F52-E52)/E52</f>
        <v>-7.1058294657536922E-2</v>
      </c>
      <c r="H52" s="157">
        <v>139483.5</v>
      </c>
      <c r="I52" s="107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1">
        <v>209028.625</v>
      </c>
      <c r="F53" s="160">
        <v>188594.25</v>
      </c>
      <c r="G53" s="162">
        <f t="shared" si="6"/>
        <v>-9.7758739981186782E-2</v>
      </c>
      <c r="H53" s="160">
        <v>212140.5</v>
      </c>
      <c r="I53" s="76">
        <f t="shared" si="7"/>
        <v>-0.11099365750528541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1">
        <v>139035</v>
      </c>
      <c r="F54" s="160">
        <v>148005</v>
      </c>
      <c r="G54" s="162">
        <f t="shared" si="6"/>
        <v>6.4516129032258063E-2</v>
      </c>
      <c r="H54" s="160">
        <v>148005</v>
      </c>
      <c r="I54" s="76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1">
        <v>158432.625</v>
      </c>
      <c r="F55" s="160">
        <v>178861.8</v>
      </c>
      <c r="G55" s="162">
        <f t="shared" si="6"/>
        <v>0.12894550601556964</v>
      </c>
      <c r="H55" s="160">
        <v>170430</v>
      </c>
      <c r="I55" s="76">
        <f t="shared" si="7"/>
        <v>4.9473684210526246E-2</v>
      </c>
    </row>
    <row r="56" spans="1:9" ht="16.5">
      <c r="A56" s="35"/>
      <c r="B56" s="87" t="s">
        <v>42</v>
      </c>
      <c r="C56" s="88" t="s">
        <v>198</v>
      </c>
      <c r="D56" s="89" t="s">
        <v>114</v>
      </c>
      <c r="E56" s="161">
        <v>107532.25</v>
      </c>
      <c r="F56" s="160">
        <v>105285.375</v>
      </c>
      <c r="G56" s="167">
        <f t="shared" si="6"/>
        <v>-2.0894894322400954E-2</v>
      </c>
      <c r="H56" s="160">
        <v>105846</v>
      </c>
      <c r="I56" s="77">
        <f t="shared" si="7"/>
        <v>-5.2966101694915252E-3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4">
        <v>173513.4375</v>
      </c>
      <c r="F57" s="163">
        <v>143520</v>
      </c>
      <c r="G57" s="165">
        <f t="shared" si="6"/>
        <v>-0.172859450726979</v>
      </c>
      <c r="H57" s="163">
        <v>155181</v>
      </c>
      <c r="I57" s="108">
        <f t="shared" si="7"/>
        <v>-7.5144508670520235E-2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8">
        <v>187105.22999999998</v>
      </c>
      <c r="F58" s="166">
        <v>271252.8</v>
      </c>
      <c r="G58" s="42">
        <f t="shared" si="6"/>
        <v>0.44973392780094934</v>
      </c>
      <c r="H58" s="166">
        <v>264076.79999999999</v>
      </c>
      <c r="I58" s="42">
        <f t="shared" si="7"/>
        <v>2.7173913043478264E-2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1">
        <v>209412.125</v>
      </c>
      <c r="F59" s="160">
        <v>276575</v>
      </c>
      <c r="G59" s="46">
        <f t="shared" si="6"/>
        <v>0.32072104229876852</v>
      </c>
      <c r="H59" s="160">
        <v>276575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4">
        <v>1263424.5</v>
      </c>
      <c r="F60" s="160">
        <v>1853202</v>
      </c>
      <c r="G60" s="48">
        <f t="shared" si="6"/>
        <v>0.4668086616968406</v>
      </c>
      <c r="H60" s="160">
        <v>1853202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1"/>
      <c r="F61" s="180"/>
      <c r="G61" s="49"/>
      <c r="H61" s="180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8">
        <v>492602.5</v>
      </c>
      <c r="F62" s="160">
        <v>497835</v>
      </c>
      <c r="G62" s="43">
        <f t="shared" ref="G62:G67" si="8">(F62-E62)/E62</f>
        <v>1.0622154779969651E-2</v>
      </c>
      <c r="H62" s="160">
        <v>498171.375</v>
      </c>
      <c r="I62" s="42">
        <f t="shared" ref="I62:I67" si="9">(F62-H62)/H62</f>
        <v>-6.7521944632005406E-4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1">
        <v>3145666.875</v>
      </c>
      <c r="F63" s="160">
        <v>3437752.5</v>
      </c>
      <c r="G63" s="46">
        <f t="shared" si="8"/>
        <v>9.2853323828194612E-2</v>
      </c>
      <c r="H63" s="160">
        <v>3516987.5000000005</v>
      </c>
      <c r="I63" s="42">
        <f t="shared" si="9"/>
        <v>-2.252922422954317E-2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1">
        <v>831718.33333333337</v>
      </c>
      <c r="F64" s="160">
        <v>834110.33333333337</v>
      </c>
      <c r="G64" s="46">
        <f t="shared" si="8"/>
        <v>2.8759736369083281E-3</v>
      </c>
      <c r="H64" s="160">
        <v>837798</v>
      </c>
      <c r="I64" s="76">
        <f t="shared" si="9"/>
        <v>-4.4016178919818712E-3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1">
        <v>603681</v>
      </c>
      <c r="F65" s="160">
        <v>596056.5</v>
      </c>
      <c r="G65" s="46">
        <f t="shared" si="8"/>
        <v>-1.2630014858841011E-2</v>
      </c>
      <c r="H65" s="160">
        <v>596056.5</v>
      </c>
      <c r="I65" s="76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1">
        <v>294808.66071428568</v>
      </c>
      <c r="F66" s="160">
        <v>299037.375</v>
      </c>
      <c r="G66" s="46">
        <f t="shared" si="8"/>
        <v>1.4343928280358713E-2</v>
      </c>
      <c r="H66" s="160">
        <v>299037.375</v>
      </c>
      <c r="I66" s="76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4">
        <v>219646.875</v>
      </c>
      <c r="F67" s="160">
        <v>229071.375</v>
      </c>
      <c r="G67" s="48">
        <f t="shared" si="8"/>
        <v>4.2907507789491657E-2</v>
      </c>
      <c r="H67" s="160">
        <v>229071.375</v>
      </c>
      <c r="I67" s="77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1"/>
      <c r="F68" s="180"/>
      <c r="G68" s="55"/>
      <c r="H68" s="180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8">
        <v>313052.7</v>
      </c>
      <c r="F69" s="166">
        <v>330454.8</v>
      </c>
      <c r="G69" s="43">
        <f>(F69-E69)/E69</f>
        <v>5.5588404124928409E-2</v>
      </c>
      <c r="H69" s="166">
        <v>332428.2</v>
      </c>
      <c r="I69" s="42">
        <f>(F69-H69)/H69</f>
        <v>-5.9363194819212787E-3</v>
      </c>
    </row>
    <row r="70" spans="1:9" ht="16.5">
      <c r="A70" s="35"/>
      <c r="B70" s="32" t="s">
        <v>67</v>
      </c>
      <c r="C70" s="140" t="s">
        <v>139</v>
      </c>
      <c r="D70" s="13" t="s">
        <v>135</v>
      </c>
      <c r="E70" s="161">
        <v>205637.25</v>
      </c>
      <c r="F70" s="160">
        <v>211542.5</v>
      </c>
      <c r="G70" s="46">
        <f>(F70-E70)/E70</f>
        <v>2.8716830243547802E-2</v>
      </c>
      <c r="H70" s="160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1">
        <v>98109.375</v>
      </c>
      <c r="F71" s="160">
        <v>117656.5</v>
      </c>
      <c r="G71" s="46">
        <f>(F71-E71)/E71</f>
        <v>0.19923809523809524</v>
      </c>
      <c r="H71" s="160">
        <v>117656.5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1">
        <v>145912</v>
      </c>
      <c r="F72" s="160">
        <v>149350.5</v>
      </c>
      <c r="G72" s="46">
        <f>(F72-E72)/E72</f>
        <v>2.3565573770491802E-2</v>
      </c>
      <c r="H72" s="160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4">
        <v>133595.75555555554</v>
      </c>
      <c r="F73" s="169">
        <v>133922.1</v>
      </c>
      <c r="G73" s="46">
        <f>(F73-E73)/E73</f>
        <v>2.4427755439337408E-3</v>
      </c>
      <c r="H73" s="169">
        <v>133653</v>
      </c>
      <c r="I73" s="54">
        <f>(F73-H73)/H73</f>
        <v>2.0134228187919899E-3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1"/>
      <c r="F74" s="135"/>
      <c r="G74" s="49"/>
      <c r="H74" s="135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8">
        <v>69811.16071428571</v>
      </c>
      <c r="F75" s="157">
        <v>70414.5</v>
      </c>
      <c r="G75" s="42">
        <f t="shared" ref="G75:G81" si="10">(F75-E75)/E75</f>
        <v>8.6424474187381094E-3</v>
      </c>
      <c r="H75" s="157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1">
        <v>92055.40625</v>
      </c>
      <c r="F76" s="160">
        <v>94801.6875</v>
      </c>
      <c r="G76" s="46">
        <f t="shared" si="10"/>
        <v>2.9832916521402023E-2</v>
      </c>
      <c r="H76" s="160">
        <v>94801.6875</v>
      </c>
      <c r="I76" s="42">
        <f t="shared" si="11"/>
        <v>0</v>
      </c>
    </row>
    <row r="77" spans="1:9" ht="16.5">
      <c r="A77" s="35"/>
      <c r="B77" s="32" t="s">
        <v>75</v>
      </c>
      <c r="C77" s="140" t="s">
        <v>148</v>
      </c>
      <c r="D77" s="13" t="s">
        <v>145</v>
      </c>
      <c r="E77" s="161">
        <v>57023.571428571428</v>
      </c>
      <c r="F77" s="160">
        <v>53563.714285714283</v>
      </c>
      <c r="G77" s="46">
        <f t="shared" si="10"/>
        <v>-6.0674157303370821E-2</v>
      </c>
      <c r="H77" s="160">
        <v>53563.714285714283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1">
        <v>91830.375</v>
      </c>
      <c r="F78" s="160">
        <v>99695.142857142855</v>
      </c>
      <c r="G78" s="46">
        <f t="shared" si="10"/>
        <v>8.5644514215942769E-2</v>
      </c>
      <c r="H78" s="160">
        <v>99695.142857142855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0">
        <v>144716</v>
      </c>
      <c r="F79" s="160">
        <v>142353.9</v>
      </c>
      <c r="G79" s="46">
        <f t="shared" si="10"/>
        <v>-1.6322314049586818E-2</v>
      </c>
      <c r="H79" s="160">
        <v>142353.9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0">
        <v>577967</v>
      </c>
      <c r="F80" s="160">
        <v>522502.5</v>
      </c>
      <c r="G80" s="46">
        <f t="shared" si="10"/>
        <v>-9.5964821520951885E-2</v>
      </c>
      <c r="H80" s="160">
        <v>520035.75</v>
      </c>
      <c r="I80" s="42">
        <f t="shared" si="11"/>
        <v>4.7434238896075891E-3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4">
        <v>282156.33333333331</v>
      </c>
      <c r="F81" s="163">
        <v>301491.66666666669</v>
      </c>
      <c r="G81" s="48">
        <f t="shared" si="10"/>
        <v>6.852702225362077E-2</v>
      </c>
      <c r="H81" s="163">
        <v>301491.66666666669</v>
      </c>
      <c r="I81" s="53">
        <f t="shared" si="11"/>
        <v>0</v>
      </c>
    </row>
    <row r="82" spans="1:9">
      <c r="F82" s="82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8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0" t="s">
        <v>203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226</v>
      </c>
      <c r="B10" s="2"/>
      <c r="C10" s="2"/>
      <c r="D10" s="2"/>
    </row>
    <row r="11" spans="1:9" s="116" customFormat="1" ht="18.75" thickBot="1">
      <c r="A11" s="2"/>
      <c r="B11" s="2"/>
      <c r="C11" s="2"/>
      <c r="D11" s="2"/>
    </row>
    <row r="12" spans="1:9" ht="30.75" customHeight="1">
      <c r="A12" s="201" t="s">
        <v>3</v>
      </c>
      <c r="B12" s="207"/>
      <c r="C12" s="209" t="s">
        <v>0</v>
      </c>
      <c r="D12" s="203" t="s">
        <v>23</v>
      </c>
      <c r="E12" s="203" t="s">
        <v>220</v>
      </c>
      <c r="F12" s="211" t="s">
        <v>228</v>
      </c>
      <c r="G12" s="203" t="s">
        <v>197</v>
      </c>
      <c r="H12" s="211" t="s">
        <v>223</v>
      </c>
      <c r="I12" s="203" t="s">
        <v>187</v>
      </c>
    </row>
    <row r="13" spans="1:9" ht="30.75" customHeight="1" thickBot="1">
      <c r="A13" s="202"/>
      <c r="B13" s="208"/>
      <c r="C13" s="210"/>
      <c r="D13" s="204"/>
      <c r="E13" s="204"/>
      <c r="F13" s="212"/>
      <c r="G13" s="204"/>
      <c r="H13" s="212"/>
      <c r="I13" s="204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8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7">
        <v>75524.350000000006</v>
      </c>
      <c r="F15" s="166">
        <v>119666.6</v>
      </c>
      <c r="G15" s="42">
        <f>(F15-E15)/E15</f>
        <v>0.58447705938548289</v>
      </c>
      <c r="H15" s="166">
        <v>97000</v>
      </c>
      <c r="I15" s="109">
        <f>(F15-H15)/H15</f>
        <v>0.23367628865979387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0">
        <v>109742.35555555555</v>
      </c>
      <c r="F16" s="160">
        <v>146000</v>
      </c>
      <c r="G16" s="46">
        <f t="shared" ref="G16:G39" si="0">(F16-E16)/E16</f>
        <v>0.33038879346898581</v>
      </c>
      <c r="H16" s="160">
        <v>128833.2</v>
      </c>
      <c r="I16" s="46">
        <f>(F16-H16)/H16</f>
        <v>0.13324826209393234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0">
        <v>122020.18333333333</v>
      </c>
      <c r="F17" s="160">
        <v>128500</v>
      </c>
      <c r="G17" s="46">
        <f t="shared" si="0"/>
        <v>5.3104465914177307E-2</v>
      </c>
      <c r="H17" s="160">
        <v>128000</v>
      </c>
      <c r="I17" s="46">
        <f t="shared" ref="I17:I29" si="1">(F17-H17)/H17</f>
        <v>3.90625E-3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0">
        <v>38920.199999999997</v>
      </c>
      <c r="F18" s="160">
        <v>40000</v>
      </c>
      <c r="G18" s="46">
        <f t="shared" si="0"/>
        <v>2.7743947872827041E-2</v>
      </c>
      <c r="H18" s="160">
        <v>32833.199999999997</v>
      </c>
      <c r="I18" s="46">
        <f t="shared" si="1"/>
        <v>0.21827905900125494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0">
        <v>315900.98214285716</v>
      </c>
      <c r="F19" s="160">
        <v>385000</v>
      </c>
      <c r="G19" s="46">
        <f t="shared" si="0"/>
        <v>0.21873631854013922</v>
      </c>
      <c r="H19" s="160">
        <v>410000</v>
      </c>
      <c r="I19" s="46">
        <f t="shared" si="1"/>
        <v>-6.097560975609756E-2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0">
        <v>122832.72499999999</v>
      </c>
      <c r="F20" s="160">
        <v>106500</v>
      </c>
      <c r="G20" s="46">
        <f t="shared" si="0"/>
        <v>-0.13296721211712914</v>
      </c>
      <c r="H20" s="160">
        <v>100500</v>
      </c>
      <c r="I20" s="46">
        <f t="shared" si="1"/>
        <v>5.9701492537313432E-2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0">
        <v>75182.7</v>
      </c>
      <c r="F21" s="160">
        <v>101000</v>
      </c>
      <c r="G21" s="46">
        <f t="shared" si="0"/>
        <v>0.34339415849656907</v>
      </c>
      <c r="H21" s="160">
        <v>77333.2</v>
      </c>
      <c r="I21" s="46">
        <f t="shared" si="1"/>
        <v>0.30603673454609409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0">
        <v>24020.175000000003</v>
      </c>
      <c r="F22" s="160">
        <v>29000</v>
      </c>
      <c r="G22" s="46">
        <f t="shared" si="0"/>
        <v>0.20731843127704092</v>
      </c>
      <c r="H22" s="160">
        <v>33000</v>
      </c>
      <c r="I22" s="46">
        <f t="shared" si="1"/>
        <v>-0.12121212121212122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0">
        <v>32992.363888888889</v>
      </c>
      <c r="F23" s="160">
        <v>35000</v>
      </c>
      <c r="G23" s="46">
        <f t="shared" si="0"/>
        <v>6.0851538794625112E-2</v>
      </c>
      <c r="H23" s="160">
        <v>39500</v>
      </c>
      <c r="I23" s="46">
        <f t="shared" si="1"/>
        <v>-0.11392405063291139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0">
        <v>34898.740972222222</v>
      </c>
      <c r="F24" s="160">
        <v>36000</v>
      </c>
      <c r="G24" s="46">
        <f t="shared" si="0"/>
        <v>3.155583832248645E-2</v>
      </c>
      <c r="H24" s="160">
        <v>34000</v>
      </c>
      <c r="I24" s="46">
        <f t="shared" si="1"/>
        <v>5.8823529411764705E-2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0">
        <v>33616.050000000003</v>
      </c>
      <c r="F25" s="160">
        <v>31000</v>
      </c>
      <c r="G25" s="46">
        <f t="shared" si="0"/>
        <v>-7.7821457309826786E-2</v>
      </c>
      <c r="H25" s="160">
        <v>34000</v>
      </c>
      <c r="I25" s="46">
        <f t="shared" si="1"/>
        <v>-8.8235294117647065E-2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0">
        <v>79853.55</v>
      </c>
      <c r="F26" s="160">
        <v>75833.2</v>
      </c>
      <c r="G26" s="46">
        <f t="shared" si="0"/>
        <v>-5.0346540635951759E-2</v>
      </c>
      <c r="H26" s="160">
        <v>69833.2</v>
      </c>
      <c r="I26" s="46">
        <f t="shared" si="1"/>
        <v>8.5919018461133104E-2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0">
        <v>35777.052777777775</v>
      </c>
      <c r="F27" s="160">
        <v>36000</v>
      </c>
      <c r="G27" s="46">
        <f t="shared" si="0"/>
        <v>6.2315703757662277E-3</v>
      </c>
      <c r="H27" s="160">
        <v>40333.199999999997</v>
      </c>
      <c r="I27" s="46">
        <f t="shared" si="1"/>
        <v>-0.10743506590104424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0">
        <v>67333.222222222219</v>
      </c>
      <c r="F28" s="160">
        <v>55166.6</v>
      </c>
      <c r="G28" s="46">
        <f t="shared" si="0"/>
        <v>-0.18069270741370858</v>
      </c>
      <c r="H28" s="160">
        <v>59000</v>
      </c>
      <c r="I28" s="46">
        <f t="shared" si="1"/>
        <v>-6.4972881355932224E-2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0">
        <v>111122.95000000001</v>
      </c>
      <c r="F29" s="160">
        <v>75000</v>
      </c>
      <c r="G29" s="46">
        <f t="shared" si="0"/>
        <v>-0.32507191358760729</v>
      </c>
      <c r="H29" s="160">
        <v>92000</v>
      </c>
      <c r="I29" s="46">
        <f t="shared" si="1"/>
        <v>-0.18478260869565216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3">
        <v>68382.944444444453</v>
      </c>
      <c r="F30" s="163">
        <v>53500</v>
      </c>
      <c r="G30" s="48">
        <f t="shared" si="0"/>
        <v>-0.21764117595924268</v>
      </c>
      <c r="H30" s="163">
        <v>52666.6</v>
      </c>
      <c r="I30" s="48">
        <f>(F30-H30)/H30</f>
        <v>1.5824070663380613E-2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1"/>
      <c r="F31" s="180"/>
      <c r="G31" s="39"/>
      <c r="H31" s="180"/>
      <c r="I31" s="110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6">
        <v>170166.05</v>
      </c>
      <c r="F32" s="166">
        <v>204166.6</v>
      </c>
      <c r="G32" s="42">
        <f t="shared" si="0"/>
        <v>0.19980806982356364</v>
      </c>
      <c r="H32" s="166">
        <v>170000</v>
      </c>
      <c r="I32" s="43">
        <f>(F32-H32)/H32</f>
        <v>0.20098000000000005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0">
        <v>167166.04999999999</v>
      </c>
      <c r="F33" s="160">
        <v>209166.6</v>
      </c>
      <c r="G33" s="46">
        <f t="shared" si="0"/>
        <v>0.25125047819219287</v>
      </c>
      <c r="H33" s="160">
        <v>170000</v>
      </c>
      <c r="I33" s="46">
        <f>(F33-H33)/H33</f>
        <v>0.23039176470588238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0">
        <v>81905.600000000006</v>
      </c>
      <c r="F34" s="160">
        <v>54500</v>
      </c>
      <c r="G34" s="46">
        <f>(F34-E34)/E34</f>
        <v>-0.33459983200171911</v>
      </c>
      <c r="H34" s="160">
        <v>56500</v>
      </c>
      <c r="I34" s="46">
        <f>(F34-H34)/H34</f>
        <v>-3.5398230088495575E-2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0">
        <v>80165.935714285704</v>
      </c>
      <c r="F35" s="160">
        <v>81000</v>
      </c>
      <c r="G35" s="46">
        <f t="shared" si="0"/>
        <v>1.0404223168889726E-2</v>
      </c>
      <c r="H35" s="160">
        <v>79000</v>
      </c>
      <c r="I35" s="46">
        <f>(F35-H35)/H35</f>
        <v>2.5316455696202531E-2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3">
        <v>55156.433333333342</v>
      </c>
      <c r="F36" s="160">
        <v>65666.600000000006</v>
      </c>
      <c r="G36" s="52">
        <f t="shared" si="0"/>
        <v>0.19055196341557007</v>
      </c>
      <c r="H36" s="160">
        <v>65166.6</v>
      </c>
      <c r="I36" s="46">
        <f>(F36-H36)/H36</f>
        <v>7.672642120350107E-3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1"/>
      <c r="F37" s="130"/>
      <c r="G37" s="6"/>
      <c r="H37" s="130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0">
        <v>1814330.9249999998</v>
      </c>
      <c r="F38" s="186">
        <v>1916400</v>
      </c>
      <c r="G38" s="159">
        <f t="shared" si="0"/>
        <v>5.6257143387444711E-2</v>
      </c>
      <c r="H38" s="186">
        <v>1782580</v>
      </c>
      <c r="I38" s="159">
        <f>(F38-H38)/H38</f>
        <v>7.507096455699043E-2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3">
        <v>1080739.4583333333</v>
      </c>
      <c r="F39" s="133">
        <v>1330450</v>
      </c>
      <c r="G39" s="165">
        <f t="shared" si="0"/>
        <v>0.23105526474600907</v>
      </c>
      <c r="H39" s="133">
        <v>1290085</v>
      </c>
      <c r="I39" s="165">
        <f>(F39-H39)/H39</f>
        <v>3.1288636020107202E-2</v>
      </c>
    </row>
    <row r="40" spans="1:9">
      <c r="F40" s="82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0" t="s">
        <v>204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226</v>
      </c>
      <c r="B10" s="2"/>
      <c r="C10" s="2"/>
      <c r="D10" s="2"/>
    </row>
    <row r="11" spans="1:9" s="116" customFormat="1" ht="18.75" thickBot="1">
      <c r="A11" s="2"/>
      <c r="B11" s="2"/>
      <c r="C11" s="2"/>
    </row>
    <row r="12" spans="1:9" ht="24.75" customHeight="1">
      <c r="A12" s="201" t="s">
        <v>3</v>
      </c>
      <c r="B12" s="207"/>
      <c r="C12" s="209" t="s">
        <v>0</v>
      </c>
      <c r="D12" s="203" t="s">
        <v>227</v>
      </c>
      <c r="E12" s="211" t="s">
        <v>228</v>
      </c>
      <c r="F12" s="218" t="s">
        <v>186</v>
      </c>
      <c r="G12" s="203" t="s">
        <v>220</v>
      </c>
      <c r="H12" s="220" t="s">
        <v>229</v>
      </c>
      <c r="I12" s="216" t="s">
        <v>196</v>
      </c>
    </row>
    <row r="13" spans="1:9" ht="39.75" customHeight="1" thickBot="1">
      <c r="A13" s="202"/>
      <c r="B13" s="208"/>
      <c r="C13" s="210"/>
      <c r="D13" s="204"/>
      <c r="E13" s="212"/>
      <c r="F13" s="219"/>
      <c r="G13" s="204"/>
      <c r="H13" s="221"/>
      <c r="I13" s="217"/>
    </row>
    <row r="14" spans="1:9" ht="17.25" customHeight="1" thickBot="1">
      <c r="A14" s="31" t="s">
        <v>24</v>
      </c>
      <c r="B14" s="10" t="s">
        <v>22</v>
      </c>
      <c r="C14" s="5"/>
      <c r="D14" s="57"/>
      <c r="E14" s="7"/>
      <c r="F14" s="58"/>
      <c r="G14" s="59"/>
      <c r="H14" s="59"/>
      <c r="I14" s="60"/>
    </row>
    <row r="15" spans="1:9" ht="16.5" customHeight="1">
      <c r="A15" s="119"/>
      <c r="B15" s="156" t="s">
        <v>4</v>
      </c>
      <c r="C15" s="143" t="s">
        <v>163</v>
      </c>
      <c r="D15" s="166">
        <v>146666.44444444444</v>
      </c>
      <c r="E15" s="187">
        <v>119666.6</v>
      </c>
      <c r="F15" s="61">
        <f t="shared" ref="F15:F30" si="0">D15-E15</f>
        <v>26999.844444444432</v>
      </c>
      <c r="G15" s="157">
        <v>75524.350000000006</v>
      </c>
      <c r="H15" s="122">
        <f>AVERAGE(D15:E15)</f>
        <v>133166.52222222224</v>
      </c>
      <c r="I15" s="62">
        <f t="shared" ref="I15:I30" si="1">(H15-G15)/G15</f>
        <v>0.76322632663799461</v>
      </c>
    </row>
    <row r="16" spans="1:9" ht="16.5" customHeight="1">
      <c r="A16" s="120"/>
      <c r="B16" s="153" t="s">
        <v>5</v>
      </c>
      <c r="C16" s="140" t="s">
        <v>164</v>
      </c>
      <c r="D16" s="160">
        <v>196109.77777777778</v>
      </c>
      <c r="E16" s="132">
        <v>146000</v>
      </c>
      <c r="F16" s="63">
        <f t="shared" si="0"/>
        <v>50109.777777777781</v>
      </c>
      <c r="G16" s="160">
        <v>109742.35555555555</v>
      </c>
      <c r="H16" s="171">
        <f t="shared" ref="H16:H30" si="2">AVERAGE(D16:E16)</f>
        <v>171054.88888888888</v>
      </c>
      <c r="I16" s="64">
        <f t="shared" si="1"/>
        <v>0.55869525510863216</v>
      </c>
    </row>
    <row r="17" spans="1:9" ht="16.5">
      <c r="A17" s="120"/>
      <c r="B17" s="153" t="s">
        <v>6</v>
      </c>
      <c r="C17" s="140" t="s">
        <v>165</v>
      </c>
      <c r="D17" s="160">
        <v>183332</v>
      </c>
      <c r="E17" s="132">
        <v>128500</v>
      </c>
      <c r="F17" s="63">
        <f t="shared" si="0"/>
        <v>54832</v>
      </c>
      <c r="G17" s="160">
        <v>122020.18333333333</v>
      </c>
      <c r="H17" s="171">
        <f t="shared" si="2"/>
        <v>155916</v>
      </c>
      <c r="I17" s="64">
        <f t="shared" si="1"/>
        <v>0.2777886062838511</v>
      </c>
    </row>
    <row r="18" spans="1:9" ht="16.5">
      <c r="A18" s="120"/>
      <c r="B18" s="153" t="s">
        <v>7</v>
      </c>
      <c r="C18" s="140" t="s">
        <v>166</v>
      </c>
      <c r="D18" s="160">
        <v>45998.8</v>
      </c>
      <c r="E18" s="132">
        <v>40000</v>
      </c>
      <c r="F18" s="63">
        <f t="shared" si="0"/>
        <v>5998.8000000000029</v>
      </c>
      <c r="G18" s="160">
        <v>38920.199999999997</v>
      </c>
      <c r="H18" s="171">
        <f t="shared" si="2"/>
        <v>42999.4</v>
      </c>
      <c r="I18" s="64">
        <f t="shared" si="1"/>
        <v>0.10480932780407101</v>
      </c>
    </row>
    <row r="19" spans="1:9" ht="16.5">
      <c r="A19" s="120"/>
      <c r="B19" s="153" t="s">
        <v>8</v>
      </c>
      <c r="C19" s="140" t="s">
        <v>167</v>
      </c>
      <c r="D19" s="160">
        <v>568748.5</v>
      </c>
      <c r="E19" s="132">
        <v>385000</v>
      </c>
      <c r="F19" s="63">
        <f t="shared" si="0"/>
        <v>183748.5</v>
      </c>
      <c r="G19" s="160">
        <v>315900.98214285716</v>
      </c>
      <c r="H19" s="171">
        <f t="shared" si="2"/>
        <v>476874.25</v>
      </c>
      <c r="I19" s="64">
        <f t="shared" si="1"/>
        <v>0.50956874766646754</v>
      </c>
    </row>
    <row r="20" spans="1:9" ht="16.5">
      <c r="A20" s="120"/>
      <c r="B20" s="153" t="s">
        <v>9</v>
      </c>
      <c r="C20" s="140" t="s">
        <v>168</v>
      </c>
      <c r="D20" s="160">
        <v>161498.79999999999</v>
      </c>
      <c r="E20" s="132">
        <v>106500</v>
      </c>
      <c r="F20" s="63">
        <f t="shared" si="0"/>
        <v>54998.799999999988</v>
      </c>
      <c r="G20" s="160">
        <v>122832.72499999999</v>
      </c>
      <c r="H20" s="171">
        <f t="shared" si="2"/>
        <v>133999.4</v>
      </c>
      <c r="I20" s="64">
        <f t="shared" si="1"/>
        <v>9.0909608982459714E-2</v>
      </c>
    </row>
    <row r="21" spans="1:9" ht="16.5">
      <c r="A21" s="120"/>
      <c r="B21" s="153" t="s">
        <v>10</v>
      </c>
      <c r="C21" s="140" t="s">
        <v>169</v>
      </c>
      <c r="D21" s="160">
        <v>142998.79999999999</v>
      </c>
      <c r="E21" s="132">
        <v>101000</v>
      </c>
      <c r="F21" s="63">
        <f t="shared" si="0"/>
        <v>41998.799999999988</v>
      </c>
      <c r="G21" s="160">
        <v>75182.7</v>
      </c>
      <c r="H21" s="171">
        <f t="shared" si="2"/>
        <v>121999.4</v>
      </c>
      <c r="I21" s="64">
        <f t="shared" si="1"/>
        <v>0.62270575544639928</v>
      </c>
    </row>
    <row r="22" spans="1:9" ht="16.5">
      <c r="A22" s="120"/>
      <c r="B22" s="153" t="s">
        <v>11</v>
      </c>
      <c r="C22" s="140" t="s">
        <v>170</v>
      </c>
      <c r="D22" s="160">
        <v>49098.8</v>
      </c>
      <c r="E22" s="132">
        <v>29000</v>
      </c>
      <c r="F22" s="63">
        <f t="shared" si="0"/>
        <v>20098.800000000003</v>
      </c>
      <c r="G22" s="160">
        <v>24020.175000000003</v>
      </c>
      <c r="H22" s="171">
        <f t="shared" si="2"/>
        <v>39049.4</v>
      </c>
      <c r="I22" s="64">
        <f t="shared" si="1"/>
        <v>0.62569173621757534</v>
      </c>
    </row>
    <row r="23" spans="1:9" ht="16.5">
      <c r="A23" s="120"/>
      <c r="B23" s="153" t="s">
        <v>12</v>
      </c>
      <c r="C23" s="140" t="s">
        <v>171</v>
      </c>
      <c r="D23" s="160">
        <v>66109.777777777781</v>
      </c>
      <c r="E23" s="132">
        <v>35000</v>
      </c>
      <c r="F23" s="63">
        <f t="shared" si="0"/>
        <v>31109.777777777781</v>
      </c>
      <c r="G23" s="160">
        <v>32992.363888888889</v>
      </c>
      <c r="H23" s="171">
        <f t="shared" si="2"/>
        <v>50554.888888888891</v>
      </c>
      <c r="I23" s="64">
        <f t="shared" si="1"/>
        <v>0.53232090489625927</v>
      </c>
    </row>
    <row r="24" spans="1:9" ht="16.5">
      <c r="A24" s="120"/>
      <c r="B24" s="153" t="s">
        <v>13</v>
      </c>
      <c r="C24" s="140" t="s">
        <v>172</v>
      </c>
      <c r="D24" s="160">
        <v>64998.666666666664</v>
      </c>
      <c r="E24" s="132">
        <v>36000</v>
      </c>
      <c r="F24" s="63">
        <f t="shared" si="0"/>
        <v>28998.666666666664</v>
      </c>
      <c r="G24" s="160">
        <v>34898.740972222222</v>
      </c>
      <c r="H24" s="171">
        <f t="shared" si="2"/>
        <v>50499.333333333328</v>
      </c>
      <c r="I24" s="64">
        <f t="shared" si="1"/>
        <v>0.44702450364981516</v>
      </c>
    </row>
    <row r="25" spans="1:9" ht="16.5">
      <c r="A25" s="120"/>
      <c r="B25" s="153" t="s">
        <v>14</v>
      </c>
      <c r="C25" s="140" t="s">
        <v>173</v>
      </c>
      <c r="D25" s="160">
        <v>55998.8</v>
      </c>
      <c r="E25" s="132">
        <v>31000</v>
      </c>
      <c r="F25" s="63">
        <f t="shared" si="0"/>
        <v>24998.800000000003</v>
      </c>
      <c r="G25" s="160">
        <v>33616.050000000003</v>
      </c>
      <c r="H25" s="171">
        <f t="shared" si="2"/>
        <v>43499.4</v>
      </c>
      <c r="I25" s="64">
        <f t="shared" si="1"/>
        <v>0.29400688064183622</v>
      </c>
    </row>
    <row r="26" spans="1:9" ht="16.5">
      <c r="A26" s="120"/>
      <c r="B26" s="153" t="s">
        <v>15</v>
      </c>
      <c r="C26" s="140" t="s">
        <v>174</v>
      </c>
      <c r="D26" s="160">
        <v>140555.33333333334</v>
      </c>
      <c r="E26" s="132">
        <v>75833.2</v>
      </c>
      <c r="F26" s="63">
        <f t="shared" si="0"/>
        <v>64722.133333333346</v>
      </c>
      <c r="G26" s="160">
        <v>79853.55</v>
      </c>
      <c r="H26" s="171">
        <f t="shared" si="2"/>
        <v>108194.26666666666</v>
      </c>
      <c r="I26" s="64">
        <f t="shared" si="1"/>
        <v>0.35490866300454593</v>
      </c>
    </row>
    <row r="27" spans="1:9" ht="16.5">
      <c r="A27" s="120"/>
      <c r="B27" s="153" t="s">
        <v>16</v>
      </c>
      <c r="C27" s="140" t="s">
        <v>175</v>
      </c>
      <c r="D27" s="160">
        <v>62776.444444444445</v>
      </c>
      <c r="E27" s="132">
        <v>36000</v>
      </c>
      <c r="F27" s="63">
        <f t="shared" si="0"/>
        <v>26776.444444444445</v>
      </c>
      <c r="G27" s="160">
        <v>35777.052777777775</v>
      </c>
      <c r="H27" s="171">
        <f t="shared" si="2"/>
        <v>49388.222222222219</v>
      </c>
      <c r="I27" s="64">
        <f t="shared" si="1"/>
        <v>0.3804441223537216</v>
      </c>
    </row>
    <row r="28" spans="1:9" ht="16.5">
      <c r="A28" s="120"/>
      <c r="B28" s="153" t="s">
        <v>17</v>
      </c>
      <c r="C28" s="140" t="s">
        <v>176</v>
      </c>
      <c r="D28" s="160">
        <v>70798.8</v>
      </c>
      <c r="E28" s="132">
        <v>55166.6</v>
      </c>
      <c r="F28" s="63">
        <f t="shared" si="0"/>
        <v>15632.200000000004</v>
      </c>
      <c r="G28" s="160">
        <v>67333.222222222219</v>
      </c>
      <c r="H28" s="171">
        <f t="shared" si="2"/>
        <v>62982.7</v>
      </c>
      <c r="I28" s="64">
        <f t="shared" si="1"/>
        <v>-6.4611822791786788E-2</v>
      </c>
    </row>
    <row r="29" spans="1:9" ht="16.5">
      <c r="A29" s="120"/>
      <c r="B29" s="153" t="s">
        <v>18</v>
      </c>
      <c r="C29" s="140" t="s">
        <v>177</v>
      </c>
      <c r="D29" s="160">
        <v>132428.14285714287</v>
      </c>
      <c r="E29" s="132">
        <v>75000</v>
      </c>
      <c r="F29" s="63">
        <f t="shared" si="0"/>
        <v>57428.14285714287</v>
      </c>
      <c r="G29" s="160">
        <v>111122.95000000001</v>
      </c>
      <c r="H29" s="171">
        <f t="shared" si="2"/>
        <v>103714.07142857143</v>
      </c>
      <c r="I29" s="64">
        <f t="shared" si="1"/>
        <v>-6.6672803155680943E-2</v>
      </c>
    </row>
    <row r="30" spans="1:9" ht="17.25" thickBot="1">
      <c r="A30" s="36"/>
      <c r="B30" s="154" t="s">
        <v>19</v>
      </c>
      <c r="C30" s="141" t="s">
        <v>178</v>
      </c>
      <c r="D30" s="163">
        <v>65555.333333333328</v>
      </c>
      <c r="E30" s="134">
        <v>53500</v>
      </c>
      <c r="F30" s="66">
        <f t="shared" si="0"/>
        <v>12055.333333333328</v>
      </c>
      <c r="G30" s="163">
        <v>68382.944444444453</v>
      </c>
      <c r="H30" s="91">
        <f t="shared" si="2"/>
        <v>59527.666666666664</v>
      </c>
      <c r="I30" s="67">
        <f t="shared" si="1"/>
        <v>-0.12949541511731741</v>
      </c>
    </row>
    <row r="31" spans="1:9" ht="17.25" customHeight="1" thickBot="1">
      <c r="A31" s="188" t="s">
        <v>20</v>
      </c>
      <c r="B31" s="10" t="s">
        <v>21</v>
      </c>
      <c r="C31" s="17"/>
      <c r="D31" s="180"/>
      <c r="E31" s="131"/>
      <c r="F31" s="68"/>
      <c r="G31" s="131"/>
      <c r="H31" s="68"/>
      <c r="I31" s="69"/>
    </row>
    <row r="32" spans="1:9" ht="16.5">
      <c r="A32" s="31"/>
      <c r="B32" s="37" t="s">
        <v>26</v>
      </c>
      <c r="C32" s="18" t="s">
        <v>179</v>
      </c>
      <c r="D32" s="166">
        <v>227222</v>
      </c>
      <c r="E32" s="123">
        <v>204166.6</v>
      </c>
      <c r="F32" s="61">
        <f>D32-E32</f>
        <v>23055.399999999994</v>
      </c>
      <c r="G32" s="166">
        <v>170166.05</v>
      </c>
      <c r="H32" s="171">
        <f>AVERAGE(D32:E32)</f>
        <v>215694.3</v>
      </c>
      <c r="I32" s="70">
        <f>(H32-G32)/G32</f>
        <v>0.26755190004116569</v>
      </c>
    </row>
    <row r="33" spans="1:9" ht="16.5">
      <c r="A33" s="35"/>
      <c r="B33" s="32" t="s">
        <v>27</v>
      </c>
      <c r="C33" s="140" t="s">
        <v>180</v>
      </c>
      <c r="D33" s="160">
        <v>227777.55555555556</v>
      </c>
      <c r="E33" s="123">
        <v>209166.6</v>
      </c>
      <c r="F33" s="71">
        <f>D33-E33</f>
        <v>18610.955555555556</v>
      </c>
      <c r="G33" s="160">
        <v>167166.04999999999</v>
      </c>
      <c r="H33" s="171">
        <f>AVERAGE(D33:E33)</f>
        <v>218472.0777777778</v>
      </c>
      <c r="I33" s="64">
        <f>(H33-G33)/G33</f>
        <v>0.30691655260011119</v>
      </c>
    </row>
    <row r="34" spans="1:9" ht="16.5">
      <c r="A34" s="35"/>
      <c r="B34" s="37" t="s">
        <v>28</v>
      </c>
      <c r="C34" s="15" t="s">
        <v>181</v>
      </c>
      <c r="D34" s="160">
        <v>62857.142857142855</v>
      </c>
      <c r="E34" s="123">
        <v>54500</v>
      </c>
      <c r="F34" s="63">
        <f>D34-E34</f>
        <v>8357.1428571428551</v>
      </c>
      <c r="G34" s="160">
        <v>81905.600000000006</v>
      </c>
      <c r="H34" s="171">
        <f>AVERAGE(D34:E34)</f>
        <v>58678.571428571428</v>
      </c>
      <c r="I34" s="64">
        <f>(H34-G34)/G34</f>
        <v>-0.28358291217485221</v>
      </c>
    </row>
    <row r="35" spans="1:9" ht="16.5">
      <c r="A35" s="35"/>
      <c r="B35" s="32" t="s">
        <v>29</v>
      </c>
      <c r="C35" s="15" t="s">
        <v>182</v>
      </c>
      <c r="D35" s="160">
        <v>172857.14285714287</v>
      </c>
      <c r="E35" s="123">
        <v>81000</v>
      </c>
      <c r="F35" s="71">
        <f>D35-E35</f>
        <v>91857.14285714287</v>
      </c>
      <c r="G35" s="160">
        <v>80165.935714285704</v>
      </c>
      <c r="H35" s="171">
        <f>AVERAGE(D35:E35)</f>
        <v>126928.57142857143</v>
      </c>
      <c r="I35" s="64">
        <f>(H35-G35)/G35</f>
        <v>0.58332301990398339</v>
      </c>
    </row>
    <row r="36" spans="1:9" ht="17.25" thickBot="1">
      <c r="A36" s="36"/>
      <c r="B36" s="37" t="s">
        <v>30</v>
      </c>
      <c r="C36" s="15" t="s">
        <v>183</v>
      </c>
      <c r="D36" s="160">
        <v>97998.8</v>
      </c>
      <c r="E36" s="123">
        <v>65666.600000000006</v>
      </c>
      <c r="F36" s="63">
        <f>D36-E36</f>
        <v>32332.199999999997</v>
      </c>
      <c r="G36" s="163">
        <v>55156.433333333342</v>
      </c>
      <c r="H36" s="171">
        <f>AVERAGE(D36:E36)</f>
        <v>81832.700000000012</v>
      </c>
      <c r="I36" s="72">
        <f>(H36-G36)/G36</f>
        <v>0.48364741979327885</v>
      </c>
    </row>
    <row r="37" spans="1:9" ht="17.25" customHeight="1" thickBot="1">
      <c r="A37" s="35" t="s">
        <v>25</v>
      </c>
      <c r="B37" s="10" t="s">
        <v>51</v>
      </c>
      <c r="C37" s="17"/>
      <c r="D37" s="180"/>
      <c r="E37" s="117"/>
      <c r="F37" s="39"/>
      <c r="G37" s="131"/>
      <c r="H37" s="68"/>
      <c r="I37" s="69"/>
    </row>
    <row r="38" spans="1:9" ht="16.5">
      <c r="A38" s="31"/>
      <c r="B38" s="38" t="s">
        <v>31</v>
      </c>
      <c r="C38" s="19" t="s">
        <v>184</v>
      </c>
      <c r="D38" s="160">
        <v>2135607.5</v>
      </c>
      <c r="E38" s="124">
        <v>1916400</v>
      </c>
      <c r="F38" s="61">
        <f>D38-E38</f>
        <v>219207.5</v>
      </c>
      <c r="G38" s="160">
        <v>1814330.9249999998</v>
      </c>
      <c r="H38" s="61">
        <f>AVERAGE(D38:E38)</f>
        <v>2026003.75</v>
      </c>
      <c r="I38" s="70">
        <f>(H38-G38)/G38</f>
        <v>0.11666715376082795</v>
      </c>
    </row>
    <row r="39" spans="1:9" ht="17.25" thickBot="1">
      <c r="A39" s="36"/>
      <c r="B39" s="34" t="s">
        <v>32</v>
      </c>
      <c r="C39" s="16" t="s">
        <v>185</v>
      </c>
      <c r="D39" s="160">
        <v>1205119.5</v>
      </c>
      <c r="E39" s="125">
        <v>1330450</v>
      </c>
      <c r="F39" s="66">
        <f>D39-E39</f>
        <v>-125330.5</v>
      </c>
      <c r="G39" s="160">
        <v>1080739.4583333333</v>
      </c>
      <c r="H39" s="73">
        <f>AVERAGE(D39:E39)</f>
        <v>1267784.75</v>
      </c>
      <c r="I39" s="67">
        <f>(H39-G39)/G39</f>
        <v>0.17307158559299704</v>
      </c>
    </row>
    <row r="40" spans="1:9" ht="15.75" customHeight="1" thickBot="1">
      <c r="A40" s="213"/>
      <c r="B40" s="214"/>
      <c r="C40" s="215"/>
      <c r="D40" s="75">
        <f>SUM(D15:D39)</f>
        <v>6283112.8619047618</v>
      </c>
      <c r="E40" s="75">
        <f>SUM(E15:E39)</f>
        <v>5314516.2</v>
      </c>
      <c r="F40" s="75">
        <f>SUM(F15:F39)</f>
        <v>968596.6619047618</v>
      </c>
      <c r="G40" s="75">
        <f>SUM(G15:G39)</f>
        <v>4797750.9977182541</v>
      </c>
      <c r="H40" s="75">
        <f>AVERAGE(D40:E40)</f>
        <v>5798814.530952381</v>
      </c>
      <c r="I40" s="67">
        <f>(H40-G40)/G40</f>
        <v>0.20865266532386095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3"/>
  <sheetViews>
    <sheetView rightToLeft="1" tabSelected="1" topLeftCell="A63" zoomScaleNormal="100" workbookViewId="0">
      <selection activeCell="F82" sqref="F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0" t="s">
        <v>201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226</v>
      </c>
      <c r="B10" s="2"/>
      <c r="C10" s="2"/>
    </row>
    <row r="11" spans="1:9" ht="18">
      <c r="A11" s="2"/>
      <c r="B11" s="2"/>
      <c r="C11" s="2"/>
    </row>
    <row r="12" spans="1:9" s="116" customFormat="1" ht="15.75" thickBot="1">
      <c r="A12" s="9"/>
      <c r="B12" s="9"/>
      <c r="E12" s="27"/>
    </row>
    <row r="13" spans="1:9" ht="24.75" customHeight="1">
      <c r="A13" s="201" t="s">
        <v>3</v>
      </c>
      <c r="B13" s="207"/>
      <c r="C13" s="209" t="s">
        <v>0</v>
      </c>
      <c r="D13" s="203" t="s">
        <v>23</v>
      </c>
      <c r="E13" s="203" t="s">
        <v>220</v>
      </c>
      <c r="F13" s="220" t="s">
        <v>229</v>
      </c>
      <c r="G13" s="203" t="s">
        <v>197</v>
      </c>
      <c r="H13" s="220" t="s">
        <v>224</v>
      </c>
      <c r="I13" s="203" t="s">
        <v>187</v>
      </c>
    </row>
    <row r="14" spans="1:9" ht="33.75" customHeight="1" thickBot="1">
      <c r="A14" s="202"/>
      <c r="B14" s="208"/>
      <c r="C14" s="210"/>
      <c r="D14" s="223"/>
      <c r="E14" s="204"/>
      <c r="F14" s="221"/>
      <c r="G14" s="222"/>
      <c r="H14" s="221"/>
      <c r="I14" s="222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7">
        <v>75524.350000000006</v>
      </c>
      <c r="F16" s="40">
        <v>133166.52222222224</v>
      </c>
      <c r="G16" s="21">
        <f t="shared" ref="G16:G31" si="0">(F16-E16)/E16</f>
        <v>0.76322632663799461</v>
      </c>
      <c r="H16" s="157">
        <v>118999.88888888889</v>
      </c>
      <c r="I16" s="21">
        <f t="shared" ref="I16:I31" si="1">(F16-H16)/H16</f>
        <v>0.11904745009098992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0">
        <v>109742.35555555555</v>
      </c>
      <c r="F17" s="44">
        <v>171054.88888888888</v>
      </c>
      <c r="G17" s="21">
        <f t="shared" si="0"/>
        <v>0.55869525510863216</v>
      </c>
      <c r="H17" s="160">
        <v>150138.15555555557</v>
      </c>
      <c r="I17" s="21">
        <f t="shared" si="1"/>
        <v>0.13931657316513055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0">
        <v>122020.18333333333</v>
      </c>
      <c r="F18" s="44">
        <v>155916</v>
      </c>
      <c r="G18" s="21">
        <f t="shared" si="0"/>
        <v>0.2777886062838511</v>
      </c>
      <c r="H18" s="160">
        <v>153166</v>
      </c>
      <c r="I18" s="21">
        <f t="shared" si="1"/>
        <v>1.7954376297611742E-2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0">
        <v>38920.199999999997</v>
      </c>
      <c r="F19" s="44">
        <v>42999.4</v>
      </c>
      <c r="G19" s="21">
        <f t="shared" si="0"/>
        <v>0.10480932780407101</v>
      </c>
      <c r="H19" s="160">
        <v>40166</v>
      </c>
      <c r="I19" s="21">
        <f t="shared" si="1"/>
        <v>7.0542249663894871E-2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0">
        <v>315900.98214285716</v>
      </c>
      <c r="F20" s="44">
        <v>476874.25</v>
      </c>
      <c r="G20" s="21">
        <f t="shared" si="0"/>
        <v>0.50956874766646754</v>
      </c>
      <c r="H20" s="160">
        <v>449999.25</v>
      </c>
      <c r="I20" s="21">
        <f t="shared" si="1"/>
        <v>5.9722321759425157E-2</v>
      </c>
    </row>
    <row r="21" spans="1:9" ht="16.5">
      <c r="A21" s="35"/>
      <c r="B21" s="32" t="s">
        <v>9</v>
      </c>
      <c r="C21" s="15" t="s">
        <v>88</v>
      </c>
      <c r="D21" s="136" t="s">
        <v>161</v>
      </c>
      <c r="E21" s="160">
        <v>122832.72499999999</v>
      </c>
      <c r="F21" s="44">
        <v>133999.4</v>
      </c>
      <c r="G21" s="21">
        <f t="shared" si="0"/>
        <v>9.0909608982459714E-2</v>
      </c>
      <c r="H21" s="160">
        <v>121999.4</v>
      </c>
      <c r="I21" s="21">
        <f t="shared" si="1"/>
        <v>9.836113948101384E-2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0">
        <v>75182.7</v>
      </c>
      <c r="F22" s="44">
        <v>121999.4</v>
      </c>
      <c r="G22" s="21">
        <f t="shared" si="0"/>
        <v>0.62270575544639928</v>
      </c>
      <c r="H22" s="160">
        <v>107416</v>
      </c>
      <c r="I22" s="21">
        <f t="shared" si="1"/>
        <v>0.13576562150889993</v>
      </c>
    </row>
    <row r="23" spans="1:9" ht="16.5">
      <c r="A23" s="35"/>
      <c r="B23" s="153" t="s">
        <v>11</v>
      </c>
      <c r="C23" s="140" t="s">
        <v>91</v>
      </c>
      <c r="D23" s="138" t="s">
        <v>81</v>
      </c>
      <c r="E23" s="160">
        <v>24020.175000000003</v>
      </c>
      <c r="F23" s="160">
        <v>39049.4</v>
      </c>
      <c r="G23" s="21">
        <f t="shared" si="0"/>
        <v>0.62569173621757534</v>
      </c>
      <c r="H23" s="160">
        <v>40832.666666666672</v>
      </c>
      <c r="I23" s="21">
        <f t="shared" si="1"/>
        <v>-4.3672549755914461E-2</v>
      </c>
    </row>
    <row r="24" spans="1:9" ht="16.5">
      <c r="A24" s="35"/>
      <c r="B24" s="153" t="s">
        <v>12</v>
      </c>
      <c r="C24" s="140" t="s">
        <v>92</v>
      </c>
      <c r="D24" s="138" t="s">
        <v>81</v>
      </c>
      <c r="E24" s="160">
        <v>32992.363888888889</v>
      </c>
      <c r="F24" s="160">
        <v>50554.888888888891</v>
      </c>
      <c r="G24" s="21">
        <f t="shared" si="0"/>
        <v>0.53232090489625927</v>
      </c>
      <c r="H24" s="160">
        <v>47416</v>
      </c>
      <c r="I24" s="21">
        <f t="shared" si="1"/>
        <v>6.6198938942316737E-2</v>
      </c>
    </row>
    <row r="25" spans="1:9" ht="16.5">
      <c r="A25" s="35"/>
      <c r="B25" s="32" t="s">
        <v>13</v>
      </c>
      <c r="C25" s="140" t="s">
        <v>93</v>
      </c>
      <c r="D25" s="138" t="s">
        <v>81</v>
      </c>
      <c r="E25" s="160">
        <v>34898.740972222222</v>
      </c>
      <c r="F25" s="44">
        <v>50499.333333333328</v>
      </c>
      <c r="G25" s="21">
        <f t="shared" si="0"/>
        <v>0.44702450364981516</v>
      </c>
      <c r="H25" s="160">
        <v>42999.333333333328</v>
      </c>
      <c r="I25" s="21">
        <f t="shared" si="1"/>
        <v>0.17442130885750168</v>
      </c>
    </row>
    <row r="26" spans="1:9" ht="16.5">
      <c r="A26" s="35"/>
      <c r="B26" s="153" t="s">
        <v>14</v>
      </c>
      <c r="C26" s="140" t="s">
        <v>94</v>
      </c>
      <c r="D26" s="138" t="s">
        <v>81</v>
      </c>
      <c r="E26" s="160">
        <v>33616.050000000003</v>
      </c>
      <c r="F26" s="160">
        <v>43499.4</v>
      </c>
      <c r="G26" s="21">
        <f t="shared" si="0"/>
        <v>0.29400688064183622</v>
      </c>
      <c r="H26" s="160">
        <v>43749.4</v>
      </c>
      <c r="I26" s="21">
        <f t="shared" si="1"/>
        <v>-5.7143640827074195E-3</v>
      </c>
    </row>
    <row r="27" spans="1:9" ht="16.5">
      <c r="A27" s="35"/>
      <c r="B27" s="32" t="s">
        <v>15</v>
      </c>
      <c r="C27" s="15" t="s">
        <v>95</v>
      </c>
      <c r="D27" s="138" t="s">
        <v>82</v>
      </c>
      <c r="E27" s="160">
        <v>79853.55</v>
      </c>
      <c r="F27" s="44">
        <v>108194.26666666666</v>
      </c>
      <c r="G27" s="21">
        <f t="shared" si="0"/>
        <v>0.35490866300454593</v>
      </c>
      <c r="H27" s="160">
        <v>97416</v>
      </c>
      <c r="I27" s="21">
        <f t="shared" si="1"/>
        <v>0.11064164682050857</v>
      </c>
    </row>
    <row r="28" spans="1:9" ht="16.5">
      <c r="A28" s="35"/>
      <c r="B28" s="153" t="s">
        <v>16</v>
      </c>
      <c r="C28" s="140" t="s">
        <v>96</v>
      </c>
      <c r="D28" s="138" t="s">
        <v>81</v>
      </c>
      <c r="E28" s="160">
        <v>35777.052777777775</v>
      </c>
      <c r="F28" s="160">
        <v>49388.222222222219</v>
      </c>
      <c r="G28" s="21">
        <f t="shared" si="0"/>
        <v>0.3804441223537216</v>
      </c>
      <c r="H28" s="160">
        <v>46165.933333333334</v>
      </c>
      <c r="I28" s="21">
        <f t="shared" si="1"/>
        <v>6.9797979943844984E-2</v>
      </c>
    </row>
    <row r="29" spans="1:9" ht="16.5">
      <c r="A29" s="35"/>
      <c r="B29" s="32" t="s">
        <v>17</v>
      </c>
      <c r="C29" s="15" t="s">
        <v>97</v>
      </c>
      <c r="D29" s="138" t="s">
        <v>161</v>
      </c>
      <c r="E29" s="160">
        <v>67333.222222222219</v>
      </c>
      <c r="F29" s="44">
        <v>62982.7</v>
      </c>
      <c r="G29" s="21">
        <f t="shared" si="0"/>
        <v>-6.4611822791786788E-2</v>
      </c>
      <c r="H29" s="160">
        <v>66949.399999999994</v>
      </c>
      <c r="I29" s="21">
        <f t="shared" si="1"/>
        <v>-5.9249224040842749E-2</v>
      </c>
    </row>
    <row r="30" spans="1:9" ht="16.5">
      <c r="A30" s="35"/>
      <c r="B30" s="32" t="s">
        <v>18</v>
      </c>
      <c r="C30" s="15" t="s">
        <v>98</v>
      </c>
      <c r="D30" s="138" t="s">
        <v>83</v>
      </c>
      <c r="E30" s="160">
        <v>111122.95000000001</v>
      </c>
      <c r="F30" s="44">
        <v>103714.07142857143</v>
      </c>
      <c r="G30" s="21">
        <f t="shared" si="0"/>
        <v>-6.6672803155680943E-2</v>
      </c>
      <c r="H30" s="160">
        <v>107035.5</v>
      </c>
      <c r="I30" s="21">
        <f t="shared" si="1"/>
        <v>-3.1031093155341593E-2</v>
      </c>
    </row>
    <row r="31" spans="1:9" ht="17.25" thickBot="1">
      <c r="A31" s="36"/>
      <c r="B31" s="154" t="s">
        <v>19</v>
      </c>
      <c r="C31" s="141" t="s">
        <v>99</v>
      </c>
      <c r="D31" s="137" t="s">
        <v>161</v>
      </c>
      <c r="E31" s="163">
        <v>68382.944444444453</v>
      </c>
      <c r="F31" s="163">
        <v>59527.666666666664</v>
      </c>
      <c r="G31" s="147">
        <f t="shared" si="0"/>
        <v>-0.12949541511731741</v>
      </c>
      <c r="H31" s="163">
        <v>60499.85555555555</v>
      </c>
      <c r="I31" s="147">
        <f t="shared" si="1"/>
        <v>-1.6069276198455527E-2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1"/>
      <c r="F32" s="39"/>
      <c r="G32" s="39"/>
      <c r="H32" s="131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6">
        <v>170166.05</v>
      </c>
      <c r="F33" s="51">
        <v>215694.3</v>
      </c>
      <c r="G33" s="21">
        <f>(F33-E33)/E33</f>
        <v>0.26755190004116569</v>
      </c>
      <c r="H33" s="166">
        <v>199944.33333333331</v>
      </c>
      <c r="I33" s="21">
        <f>(F33-H33)/H33</f>
        <v>7.8771758139348835E-2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0">
        <v>167166.04999999999</v>
      </c>
      <c r="F34" s="44">
        <v>218472.0777777778</v>
      </c>
      <c r="G34" s="21">
        <f>(F34-E34)/E34</f>
        <v>0.30691655260011119</v>
      </c>
      <c r="H34" s="160">
        <v>199388.77777777778</v>
      </c>
      <c r="I34" s="21">
        <f>(F34-H34)/H34</f>
        <v>9.5708997330174128E-2</v>
      </c>
    </row>
    <row r="35" spans="1:9" ht="16.5">
      <c r="A35" s="35"/>
      <c r="B35" s="37" t="s">
        <v>28</v>
      </c>
      <c r="C35" s="140" t="s">
        <v>102</v>
      </c>
      <c r="D35" s="11" t="s">
        <v>161</v>
      </c>
      <c r="E35" s="160">
        <v>81905.600000000006</v>
      </c>
      <c r="F35" s="44">
        <v>58678.571428571428</v>
      </c>
      <c r="G35" s="21">
        <f>(F35-E35)/E35</f>
        <v>-0.28358291217485221</v>
      </c>
      <c r="H35" s="160">
        <v>58499.375</v>
      </c>
      <c r="I35" s="21">
        <f>(F35-H35)/H35</f>
        <v>3.0632195398912813E-3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0">
        <v>80165.935714285704</v>
      </c>
      <c r="F36" s="44">
        <v>126928.57142857143</v>
      </c>
      <c r="G36" s="21">
        <f>(F36-E36)/E36</f>
        <v>0.58332301990398339</v>
      </c>
      <c r="H36" s="160">
        <v>114857.14285714286</v>
      </c>
      <c r="I36" s="21">
        <f>(F36-H36)/H36</f>
        <v>0.10509950248756227</v>
      </c>
    </row>
    <row r="37" spans="1:9" ht="17.25" thickBot="1">
      <c r="A37" s="36"/>
      <c r="B37" s="37" t="s">
        <v>30</v>
      </c>
      <c r="C37" s="140" t="s">
        <v>104</v>
      </c>
      <c r="D37" s="148" t="s">
        <v>161</v>
      </c>
      <c r="E37" s="163">
        <v>55156.433333333342</v>
      </c>
      <c r="F37" s="163">
        <v>81832.700000000012</v>
      </c>
      <c r="G37" s="147">
        <f>(F37-E37)/E37</f>
        <v>0.48364741979327885</v>
      </c>
      <c r="H37" s="163">
        <v>78932.7</v>
      </c>
      <c r="I37" s="147">
        <f>(F37-H37)/H37</f>
        <v>3.6740159654997419E-2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1"/>
      <c r="F38" s="39"/>
      <c r="G38" s="39"/>
      <c r="H38" s="131"/>
      <c r="I38" s="114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0">
        <v>1814330.9249999998</v>
      </c>
      <c r="F39" s="44">
        <v>2026003.75</v>
      </c>
      <c r="G39" s="21">
        <f t="shared" ref="G39:G44" si="2">(F39-E39)/E39</f>
        <v>0.11666715376082795</v>
      </c>
      <c r="H39" s="160">
        <v>1914094.25</v>
      </c>
      <c r="I39" s="21">
        <f t="shared" ref="I39:I44" si="3">(F39-H39)/H39</f>
        <v>5.846603426137454E-2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0">
        <v>1080739.4583333333</v>
      </c>
      <c r="F40" s="44">
        <v>1267784.75</v>
      </c>
      <c r="G40" s="21">
        <f t="shared" si="2"/>
        <v>0.17307158559299704</v>
      </c>
      <c r="H40" s="160">
        <v>1208807</v>
      </c>
      <c r="I40" s="21">
        <f t="shared" si="3"/>
        <v>4.8790046715480637E-2</v>
      </c>
    </row>
    <row r="41" spans="1:9" ht="16.5">
      <c r="A41" s="35"/>
      <c r="B41" s="155" t="s">
        <v>33</v>
      </c>
      <c r="C41" s="15" t="s">
        <v>107</v>
      </c>
      <c r="D41" s="136" t="s">
        <v>161</v>
      </c>
      <c r="E41" s="168">
        <v>737580.67500000005</v>
      </c>
      <c r="F41" s="168">
        <v>880725.85714285716</v>
      </c>
      <c r="G41" s="21">
        <f t="shared" si="2"/>
        <v>0.19407393251301913</v>
      </c>
      <c r="H41" s="168">
        <v>833313</v>
      </c>
      <c r="I41" s="21">
        <f t="shared" si="3"/>
        <v>5.6896816853759823E-2</v>
      </c>
    </row>
    <row r="42" spans="1:9" ht="16.5">
      <c r="A42" s="35"/>
      <c r="B42" s="153" t="s">
        <v>34</v>
      </c>
      <c r="C42" s="15" t="s">
        <v>154</v>
      </c>
      <c r="D42" s="136" t="s">
        <v>161</v>
      </c>
      <c r="E42" s="161">
        <v>320498.09999999998</v>
      </c>
      <c r="F42" s="161">
        <v>365976</v>
      </c>
      <c r="G42" s="21">
        <f t="shared" si="2"/>
        <v>0.14189756507136869</v>
      </c>
      <c r="H42" s="161">
        <v>357903</v>
      </c>
      <c r="I42" s="21">
        <f t="shared" si="3"/>
        <v>2.2556390977443608E-2</v>
      </c>
    </row>
    <row r="43" spans="1:9" ht="16.5">
      <c r="A43" s="35"/>
      <c r="B43" s="153" t="s">
        <v>35</v>
      </c>
      <c r="C43" s="15" t="s">
        <v>152</v>
      </c>
      <c r="D43" s="136" t="s">
        <v>161</v>
      </c>
      <c r="E43" s="161">
        <v>218643.75</v>
      </c>
      <c r="F43" s="161">
        <v>273585</v>
      </c>
      <c r="G43" s="21">
        <f t="shared" si="2"/>
        <v>0.25128205128205128</v>
      </c>
      <c r="H43" s="161">
        <v>246675</v>
      </c>
      <c r="I43" s="21">
        <f t="shared" si="3"/>
        <v>0.10909090909090909</v>
      </c>
    </row>
    <row r="44" spans="1:9" ht="16.5" customHeight="1" thickBot="1">
      <c r="A44" s="36"/>
      <c r="B44" s="153" t="s">
        <v>36</v>
      </c>
      <c r="C44" s="15" t="s">
        <v>153</v>
      </c>
      <c r="D44" s="136" t="s">
        <v>161</v>
      </c>
      <c r="E44" s="164">
        <v>963019.2</v>
      </c>
      <c r="F44" s="164">
        <v>956740.2</v>
      </c>
      <c r="G44" s="151">
        <f t="shared" si="2"/>
        <v>-6.5201192250372584E-3</v>
      </c>
      <c r="H44" s="164">
        <v>975397.8</v>
      </c>
      <c r="I44" s="151">
        <f t="shared" si="3"/>
        <v>-1.9128195696156064E-2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1"/>
      <c r="F45" s="112"/>
      <c r="G45" s="39"/>
      <c r="H45" s="127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8">
        <v>356616.67708333331</v>
      </c>
      <c r="F46" s="41">
        <v>446481.75</v>
      </c>
      <c r="G46" s="21">
        <f t="shared" ref="G46:G51" si="4">(F46-E46)/E46</f>
        <v>0.25199346719185328</v>
      </c>
      <c r="H46" s="158">
        <v>453209.25</v>
      </c>
      <c r="I46" s="21">
        <f t="shared" ref="I46:I51" si="5">(F46-H46)/H46</f>
        <v>-1.4844136566056407E-2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1">
        <v>315116.09999999998</v>
      </c>
      <c r="F47" s="45">
        <v>330656.625</v>
      </c>
      <c r="G47" s="21">
        <f t="shared" si="4"/>
        <v>4.9316823228010329E-2</v>
      </c>
      <c r="H47" s="161">
        <v>332288.66666666669</v>
      </c>
      <c r="I47" s="21">
        <f t="shared" si="5"/>
        <v>-4.9115176964607656E-3</v>
      </c>
    </row>
    <row r="48" spans="1:9" ht="16.5">
      <c r="A48" s="35"/>
      <c r="B48" s="32" t="s">
        <v>47</v>
      </c>
      <c r="C48" s="15" t="s">
        <v>113</v>
      </c>
      <c r="D48" s="136" t="s">
        <v>114</v>
      </c>
      <c r="E48" s="161">
        <v>996695.14285714284</v>
      </c>
      <c r="F48" s="45">
        <v>1124709.857142857</v>
      </c>
      <c r="G48" s="21">
        <f t="shared" si="4"/>
        <v>0.12843918745178701</v>
      </c>
      <c r="H48" s="161">
        <v>1132398.4285714286</v>
      </c>
      <c r="I48" s="21">
        <f t="shared" si="5"/>
        <v>-6.7896344913433628E-3</v>
      </c>
    </row>
    <row r="49" spans="1:11" ht="16.5">
      <c r="A49" s="35"/>
      <c r="B49" s="32" t="s">
        <v>48</v>
      </c>
      <c r="C49" s="15" t="s">
        <v>157</v>
      </c>
      <c r="D49" s="136" t="s">
        <v>114</v>
      </c>
      <c r="E49" s="161">
        <v>1307665.8214285714</v>
      </c>
      <c r="F49" s="161">
        <v>1480386.375</v>
      </c>
      <c r="G49" s="21">
        <f t="shared" si="4"/>
        <v>0.13208309855704456</v>
      </c>
      <c r="H49" s="161">
        <v>1472313.375</v>
      </c>
      <c r="I49" s="21">
        <f t="shared" si="5"/>
        <v>5.4832076764907475E-3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1">
        <v>160563</v>
      </c>
      <c r="F50" s="45">
        <v>166842</v>
      </c>
      <c r="G50" s="21">
        <f t="shared" si="4"/>
        <v>3.9106145251396648E-2</v>
      </c>
      <c r="H50" s="161">
        <v>166842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8" t="s">
        <v>159</v>
      </c>
      <c r="D51" s="137" t="s">
        <v>112</v>
      </c>
      <c r="E51" s="164">
        <v>1759465.5</v>
      </c>
      <c r="F51" s="164">
        <v>1714615.5</v>
      </c>
      <c r="G51" s="151">
        <f t="shared" si="4"/>
        <v>-2.5490695895997961E-2</v>
      </c>
      <c r="H51" s="164">
        <v>1768435.5</v>
      </c>
      <c r="I51" s="151">
        <f t="shared" si="5"/>
        <v>-3.0433679939132641E-2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1"/>
      <c r="F52" s="39"/>
      <c r="G52" s="39"/>
      <c r="H52" s="131"/>
      <c r="I52" s="8"/>
    </row>
    <row r="53" spans="1:11" ht="16.5">
      <c r="A53" s="31"/>
      <c r="B53" s="83" t="s">
        <v>38</v>
      </c>
      <c r="C53" s="19" t="s">
        <v>115</v>
      </c>
      <c r="D53" s="20" t="s">
        <v>114</v>
      </c>
      <c r="E53" s="158">
        <v>150153.12499999997</v>
      </c>
      <c r="F53" s="122">
        <v>139483.5</v>
      </c>
      <c r="G53" s="22">
        <f t="shared" ref="G53:G61" si="6">(F53-E53)/E53</f>
        <v>-7.1058294657536922E-2</v>
      </c>
      <c r="H53" s="122">
        <v>139483.5</v>
      </c>
      <c r="I53" s="22">
        <f t="shared" ref="I53:I61" si="7">(F53-H53)/H53</f>
        <v>0</v>
      </c>
      <c r="K53" s="116"/>
    </row>
    <row r="54" spans="1:11" ht="16.5">
      <c r="A54" s="35"/>
      <c r="B54" s="175" t="s">
        <v>39</v>
      </c>
      <c r="C54" s="140" t="s">
        <v>116</v>
      </c>
      <c r="D54" s="136" t="s">
        <v>114</v>
      </c>
      <c r="E54" s="161">
        <v>209028.625</v>
      </c>
      <c r="F54" s="172">
        <v>188594.25</v>
      </c>
      <c r="G54" s="145">
        <f t="shared" si="6"/>
        <v>-9.7758739981186782E-2</v>
      </c>
      <c r="H54" s="172">
        <v>212140.5</v>
      </c>
      <c r="I54" s="145">
        <f t="shared" si="7"/>
        <v>-0.11099365750528541</v>
      </c>
      <c r="K54" s="116"/>
    </row>
    <row r="55" spans="1:11" ht="16.5">
      <c r="A55" s="35"/>
      <c r="B55" s="175" t="s">
        <v>40</v>
      </c>
      <c r="C55" s="140" t="s">
        <v>117</v>
      </c>
      <c r="D55" s="136" t="s">
        <v>114</v>
      </c>
      <c r="E55" s="161">
        <v>139035</v>
      </c>
      <c r="F55" s="172">
        <v>148005</v>
      </c>
      <c r="G55" s="145">
        <f t="shared" si="6"/>
        <v>6.4516129032258063E-2</v>
      </c>
      <c r="H55" s="172">
        <v>148005</v>
      </c>
      <c r="I55" s="145">
        <f t="shared" si="7"/>
        <v>0</v>
      </c>
      <c r="K55" s="116"/>
    </row>
    <row r="56" spans="1:11" ht="16.5">
      <c r="A56" s="35"/>
      <c r="B56" s="175" t="s">
        <v>41</v>
      </c>
      <c r="C56" s="140" t="s">
        <v>118</v>
      </c>
      <c r="D56" s="136" t="s">
        <v>114</v>
      </c>
      <c r="E56" s="161">
        <v>158432.625</v>
      </c>
      <c r="F56" s="172">
        <v>178861.8</v>
      </c>
      <c r="G56" s="145">
        <f t="shared" si="6"/>
        <v>0.12894550601556964</v>
      </c>
      <c r="H56" s="172">
        <v>170430</v>
      </c>
      <c r="I56" s="145">
        <f t="shared" si="7"/>
        <v>4.9473684210526246E-2</v>
      </c>
      <c r="K56" s="116"/>
    </row>
    <row r="57" spans="1:11" ht="16.5">
      <c r="A57" s="35"/>
      <c r="B57" s="175" t="s">
        <v>42</v>
      </c>
      <c r="C57" s="140" t="s">
        <v>198</v>
      </c>
      <c r="D57" s="136" t="s">
        <v>114</v>
      </c>
      <c r="E57" s="161">
        <v>107532.25</v>
      </c>
      <c r="F57" s="177">
        <v>105285.375</v>
      </c>
      <c r="G57" s="145">
        <f t="shared" si="6"/>
        <v>-2.0894894322400954E-2</v>
      </c>
      <c r="H57" s="177">
        <v>105846</v>
      </c>
      <c r="I57" s="145">
        <f t="shared" si="7"/>
        <v>-5.2966101694915252E-3</v>
      </c>
      <c r="K57" s="116"/>
    </row>
    <row r="58" spans="1:11" ht="16.5" customHeight="1" thickBot="1">
      <c r="A58" s="36"/>
      <c r="B58" s="176" t="s">
        <v>43</v>
      </c>
      <c r="C58" s="141" t="s">
        <v>119</v>
      </c>
      <c r="D58" s="137" t="s">
        <v>114</v>
      </c>
      <c r="E58" s="164">
        <v>173513.4375</v>
      </c>
      <c r="F58" s="164">
        <v>143520</v>
      </c>
      <c r="G58" s="150">
        <f t="shared" si="6"/>
        <v>-0.172859450726979</v>
      </c>
      <c r="H58" s="164">
        <v>155181</v>
      </c>
      <c r="I58" s="150">
        <f t="shared" si="7"/>
        <v>-7.5144508670520235E-2</v>
      </c>
      <c r="K58" s="116"/>
    </row>
    <row r="59" spans="1:11" ht="16.5">
      <c r="A59" s="35"/>
      <c r="B59" s="86" t="s">
        <v>54</v>
      </c>
      <c r="C59" s="139" t="s">
        <v>121</v>
      </c>
      <c r="D59" s="136" t="s">
        <v>120</v>
      </c>
      <c r="E59" s="158">
        <v>187105.22999999998</v>
      </c>
      <c r="F59" s="171">
        <v>271252.8</v>
      </c>
      <c r="G59" s="145">
        <f t="shared" si="6"/>
        <v>0.44973392780094934</v>
      </c>
      <c r="H59" s="171">
        <v>264076.79999999999</v>
      </c>
      <c r="I59" s="145">
        <f t="shared" si="7"/>
        <v>2.7173913043478264E-2</v>
      </c>
      <c r="K59" s="116"/>
    </row>
    <row r="60" spans="1:11" ht="16.5">
      <c r="A60" s="35"/>
      <c r="B60" s="175" t="s">
        <v>55</v>
      </c>
      <c r="C60" s="140" t="s">
        <v>122</v>
      </c>
      <c r="D60" s="138" t="s">
        <v>120</v>
      </c>
      <c r="E60" s="161">
        <v>209412.125</v>
      </c>
      <c r="F60" s="172">
        <v>276575</v>
      </c>
      <c r="G60" s="145">
        <f t="shared" si="6"/>
        <v>0.32072104229876852</v>
      </c>
      <c r="H60" s="172">
        <v>276575</v>
      </c>
      <c r="I60" s="145">
        <f t="shared" si="7"/>
        <v>0</v>
      </c>
      <c r="K60" s="116"/>
    </row>
    <row r="61" spans="1:11" ht="16.5" customHeight="1" thickBot="1">
      <c r="A61" s="36"/>
      <c r="B61" s="85" t="s">
        <v>56</v>
      </c>
      <c r="C61" s="16" t="s">
        <v>123</v>
      </c>
      <c r="D61" s="12" t="s">
        <v>120</v>
      </c>
      <c r="E61" s="164">
        <v>1263424.5</v>
      </c>
      <c r="F61" s="65">
        <v>1853202</v>
      </c>
      <c r="G61" s="28">
        <f t="shared" si="6"/>
        <v>0.4668086616968406</v>
      </c>
      <c r="H61" s="173">
        <v>1853202</v>
      </c>
      <c r="I61" s="28">
        <f t="shared" si="7"/>
        <v>0</v>
      </c>
      <c r="K61" s="116"/>
    </row>
    <row r="62" spans="1:11" ht="17.25" customHeight="1" thickBot="1">
      <c r="A62" s="35" t="s">
        <v>53</v>
      </c>
      <c r="B62" s="26" t="s">
        <v>58</v>
      </c>
      <c r="C62" s="5"/>
      <c r="D62" s="6"/>
      <c r="E62" s="131"/>
      <c r="F62" s="49"/>
      <c r="G62" s="39"/>
      <c r="H62" s="121"/>
      <c r="I62" s="8"/>
      <c r="K62" s="116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8">
        <v>492602.5</v>
      </c>
      <c r="F63" s="51">
        <v>497835</v>
      </c>
      <c r="G63" s="21">
        <f t="shared" ref="G63:G68" si="8">(F63-E63)/E63</f>
        <v>1.0622154779969651E-2</v>
      </c>
      <c r="H63" s="166">
        <v>498171.375</v>
      </c>
      <c r="I63" s="21">
        <f t="shared" ref="I63:I68" si="9">(F63-H63)/H63</f>
        <v>-6.7521944632005406E-4</v>
      </c>
      <c r="K63" s="116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1">
        <v>3145666.875</v>
      </c>
      <c r="F64" s="44">
        <v>3437752.5</v>
      </c>
      <c r="G64" s="21">
        <f t="shared" si="8"/>
        <v>9.2853323828194612E-2</v>
      </c>
      <c r="H64" s="160">
        <v>3516987.5000000005</v>
      </c>
      <c r="I64" s="21">
        <f t="shared" si="9"/>
        <v>-2.252922422954317E-2</v>
      </c>
      <c r="K64" s="116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1">
        <v>831718.33333333337</v>
      </c>
      <c r="F65" s="44">
        <v>834110.33333333337</v>
      </c>
      <c r="G65" s="21">
        <f t="shared" si="8"/>
        <v>2.8759736369083281E-3</v>
      </c>
      <c r="H65" s="160">
        <v>837798</v>
      </c>
      <c r="I65" s="21">
        <f t="shared" si="9"/>
        <v>-4.4016178919818712E-3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1">
        <v>603681</v>
      </c>
      <c r="F66" s="44">
        <v>596056.5</v>
      </c>
      <c r="G66" s="21">
        <f t="shared" si="8"/>
        <v>-1.2630014858841011E-2</v>
      </c>
      <c r="H66" s="160">
        <v>596056.5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1">
        <v>294808.66071428568</v>
      </c>
      <c r="F67" s="44">
        <v>299037.375</v>
      </c>
      <c r="G67" s="21">
        <f t="shared" si="8"/>
        <v>1.4343928280358713E-2</v>
      </c>
      <c r="H67" s="160">
        <v>299037.375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7" t="s">
        <v>127</v>
      </c>
      <c r="E68" s="164">
        <v>219646.875</v>
      </c>
      <c r="F68" s="169">
        <v>229071.375</v>
      </c>
      <c r="G68" s="151">
        <f t="shared" si="8"/>
        <v>4.2907507789491657E-2</v>
      </c>
      <c r="H68" s="169">
        <v>229071.375</v>
      </c>
      <c r="I68" s="151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1"/>
      <c r="F69" s="49"/>
      <c r="G69" s="49"/>
      <c r="H69" s="121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8">
        <v>313052.7</v>
      </c>
      <c r="F70" s="41">
        <v>330454.8</v>
      </c>
      <c r="G70" s="21">
        <f>(F70-E70)/E70</f>
        <v>5.5588404124928409E-2</v>
      </c>
      <c r="H70" s="158">
        <v>332428.2</v>
      </c>
      <c r="I70" s="21">
        <f>(F70-H70)/H70</f>
        <v>-5.9363194819212787E-3</v>
      </c>
    </row>
    <row r="71" spans="1:9" ht="16.5">
      <c r="A71" s="35"/>
      <c r="B71" s="32" t="s">
        <v>67</v>
      </c>
      <c r="C71" s="140" t="s">
        <v>139</v>
      </c>
      <c r="D71" s="138" t="s">
        <v>135</v>
      </c>
      <c r="E71" s="161">
        <v>205637.25</v>
      </c>
      <c r="F71" s="161">
        <v>211542.5</v>
      </c>
      <c r="G71" s="21">
        <f>(F71-E71)/E71</f>
        <v>2.8716830243547802E-2</v>
      </c>
      <c r="H71" s="161">
        <v>211542.5</v>
      </c>
      <c r="I71" s="21">
        <f>(F71-H71)/H71</f>
        <v>0</v>
      </c>
    </row>
    <row r="72" spans="1:9" ht="16.5">
      <c r="A72" s="35"/>
      <c r="B72" s="32" t="s">
        <v>69</v>
      </c>
      <c r="C72" s="140" t="s">
        <v>140</v>
      </c>
      <c r="D72" s="138" t="s">
        <v>136</v>
      </c>
      <c r="E72" s="161">
        <v>98109.375</v>
      </c>
      <c r="F72" s="161">
        <v>117656.5</v>
      </c>
      <c r="G72" s="21">
        <f>(F72-E72)/E72</f>
        <v>0.19923809523809524</v>
      </c>
      <c r="H72" s="161">
        <v>117656.5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1">
        <v>145912</v>
      </c>
      <c r="F73" s="45">
        <v>149350.5</v>
      </c>
      <c r="G73" s="21">
        <f>(F73-E73)/E73</f>
        <v>2.3565573770491802E-2</v>
      </c>
      <c r="H73" s="161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4">
        <v>133595.75555555554</v>
      </c>
      <c r="F74" s="47">
        <v>133922.1</v>
      </c>
      <c r="G74" s="21">
        <f>(F74-E74)/E74</f>
        <v>2.4427755439337408E-3</v>
      </c>
      <c r="H74" s="164">
        <v>133653</v>
      </c>
      <c r="I74" s="21">
        <f>(F74-H74)/H74</f>
        <v>2.0134228187919899E-3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1"/>
      <c r="F75" s="49"/>
      <c r="G75" s="49"/>
      <c r="H75" s="121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8">
        <v>69811.16071428571</v>
      </c>
      <c r="F76" s="41">
        <v>70414.5</v>
      </c>
      <c r="G76" s="22">
        <f t="shared" ref="G76:G82" si="10">(F76-E76)/E76</f>
        <v>8.6424474187381094E-3</v>
      </c>
      <c r="H76" s="158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1">
        <v>92055.40625</v>
      </c>
      <c r="F77" s="30">
        <v>94801.6875</v>
      </c>
      <c r="G77" s="21">
        <f t="shared" si="10"/>
        <v>2.9832916521402023E-2</v>
      </c>
      <c r="H77" s="152">
        <v>94801.6875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1">
        <v>57023.571428571428</v>
      </c>
      <c r="F78" s="45">
        <v>53563.714285714283</v>
      </c>
      <c r="G78" s="21">
        <f t="shared" si="10"/>
        <v>-6.0674157303370821E-2</v>
      </c>
      <c r="H78" s="161">
        <v>53563.714285714283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1">
        <v>91830.375</v>
      </c>
      <c r="F79" s="45">
        <v>99695.142857142855</v>
      </c>
      <c r="G79" s="21">
        <f t="shared" si="10"/>
        <v>8.5644514215942769E-2</v>
      </c>
      <c r="H79" s="161">
        <v>99695.142857142855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0">
        <v>144716</v>
      </c>
      <c r="F80" s="56">
        <v>142353.9</v>
      </c>
      <c r="G80" s="21">
        <f t="shared" si="10"/>
        <v>-1.6322314049586818E-2</v>
      </c>
      <c r="H80" s="170">
        <v>142353.9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0">
        <v>577967</v>
      </c>
      <c r="F81" s="56">
        <v>522502.5</v>
      </c>
      <c r="G81" s="21">
        <f t="shared" si="10"/>
        <v>-9.5964821520951885E-2</v>
      </c>
      <c r="H81" s="170">
        <v>520035.75</v>
      </c>
      <c r="I81" s="21">
        <f t="shared" si="11"/>
        <v>4.7434238896075891E-3</v>
      </c>
    </row>
    <row r="82" spans="1:9" ht="16.5" customHeight="1" thickBot="1">
      <c r="A82" s="33"/>
      <c r="B82" s="154" t="s">
        <v>80</v>
      </c>
      <c r="C82" s="141" t="s">
        <v>151</v>
      </c>
      <c r="D82" s="137" t="s">
        <v>150</v>
      </c>
      <c r="E82" s="164">
        <v>282156.33333333331</v>
      </c>
      <c r="F82" s="164">
        <v>301491.66666666669</v>
      </c>
      <c r="G82" s="147">
        <f t="shared" si="10"/>
        <v>6.852702225362077E-2</v>
      </c>
      <c r="H82" s="164">
        <v>301491.66666666669</v>
      </c>
      <c r="I82" s="147">
        <f t="shared" si="11"/>
        <v>0</v>
      </c>
    </row>
    <row r="83" spans="1:9">
      <c r="E83"/>
      <c r="F83"/>
      <c r="H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opLeftCell="A10" zoomScaleNormal="100" workbookViewId="0">
      <selection activeCell="F27" sqref="F27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6"/>
      <c r="G1" s="116"/>
      <c r="H1" s="116"/>
      <c r="I1" s="116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0" t="s">
        <v>201</v>
      </c>
      <c r="B9" s="200"/>
      <c r="C9" s="200"/>
      <c r="D9" s="200"/>
      <c r="E9" s="200"/>
      <c r="F9" s="200"/>
      <c r="G9" s="200"/>
      <c r="H9" s="200"/>
      <c r="I9" s="200"/>
    </row>
    <row r="10" spans="1:9" ht="18">
      <c r="A10" s="2" t="s">
        <v>226</v>
      </c>
      <c r="B10" s="2"/>
      <c r="C10" s="2"/>
      <c r="F10" s="116"/>
      <c r="G10" s="116"/>
      <c r="H10" s="116"/>
    </row>
    <row r="11" spans="1:9" ht="18.75" thickBot="1">
      <c r="A11" s="2"/>
      <c r="B11" s="2"/>
      <c r="C11" s="2"/>
      <c r="D11" s="226" t="s">
        <v>208</v>
      </c>
      <c r="E11" s="226"/>
      <c r="F11" s="185" t="s">
        <v>219</v>
      </c>
      <c r="H11" s="116"/>
    </row>
    <row r="12" spans="1:9" s="116" customFormat="1" ht="24.75" customHeight="1">
      <c r="A12" s="201" t="s">
        <v>3</v>
      </c>
      <c r="B12" s="207"/>
      <c r="C12" s="209" t="s">
        <v>0</v>
      </c>
      <c r="D12" s="203" t="s">
        <v>23</v>
      </c>
      <c r="E12" s="203" t="s">
        <v>220</v>
      </c>
      <c r="F12" s="220" t="s">
        <v>229</v>
      </c>
      <c r="G12" s="203" t="s">
        <v>197</v>
      </c>
      <c r="H12" s="220" t="s">
        <v>224</v>
      </c>
      <c r="I12" s="203" t="s">
        <v>187</v>
      </c>
    </row>
    <row r="13" spans="1:9" s="116" customFormat="1" ht="33.75" customHeight="1" thickBot="1">
      <c r="A13" s="202"/>
      <c r="B13" s="208"/>
      <c r="C13" s="210"/>
      <c r="D13" s="223"/>
      <c r="E13" s="204"/>
      <c r="F13" s="221"/>
      <c r="G13" s="222"/>
      <c r="H13" s="221"/>
      <c r="I13" s="222"/>
    </row>
    <row r="14" spans="1:9" ht="17.25" customHeight="1" thickBot="1">
      <c r="A14" s="31" t="s">
        <v>24</v>
      </c>
      <c r="B14" s="26" t="s">
        <v>22</v>
      </c>
      <c r="C14" s="115"/>
      <c r="D14" s="6"/>
      <c r="E14" s="29"/>
      <c r="F14" s="7"/>
      <c r="G14" s="7"/>
      <c r="H14" s="7"/>
      <c r="I14" s="8"/>
    </row>
    <row r="15" spans="1:9" ht="15.75" customHeight="1">
      <c r="A15" s="119"/>
      <c r="B15" s="156" t="s">
        <v>17</v>
      </c>
      <c r="C15" s="139" t="s">
        <v>97</v>
      </c>
      <c r="D15" s="136" t="s">
        <v>161</v>
      </c>
      <c r="E15" s="157">
        <v>67333.222222222219</v>
      </c>
      <c r="F15" s="157">
        <v>62982.7</v>
      </c>
      <c r="G15" s="145">
        <f t="shared" ref="G15:G30" si="0">(F15-E15)/E15</f>
        <v>-6.4611822791786788E-2</v>
      </c>
      <c r="H15" s="157">
        <v>66949.399999999994</v>
      </c>
      <c r="I15" s="145">
        <f t="shared" ref="I15:I30" si="1">(F15-H15)/H15</f>
        <v>-5.9249224040842749E-2</v>
      </c>
    </row>
    <row r="16" spans="1:9" ht="16.5">
      <c r="A16" s="120"/>
      <c r="B16" s="153" t="s">
        <v>11</v>
      </c>
      <c r="C16" s="140" t="s">
        <v>91</v>
      </c>
      <c r="D16" s="136" t="s">
        <v>81</v>
      </c>
      <c r="E16" s="160">
        <v>24020.175000000003</v>
      </c>
      <c r="F16" s="160">
        <v>39049.4</v>
      </c>
      <c r="G16" s="145">
        <f t="shared" si="0"/>
        <v>0.62569173621757534</v>
      </c>
      <c r="H16" s="160">
        <v>40832.666666666672</v>
      </c>
      <c r="I16" s="145">
        <f t="shared" si="1"/>
        <v>-4.3672549755914461E-2</v>
      </c>
    </row>
    <row r="17" spans="1:9" ht="16.5">
      <c r="A17" s="120"/>
      <c r="B17" s="153" t="s">
        <v>18</v>
      </c>
      <c r="C17" s="140" t="s">
        <v>98</v>
      </c>
      <c r="D17" s="136" t="s">
        <v>83</v>
      </c>
      <c r="E17" s="160">
        <v>111122.95000000001</v>
      </c>
      <c r="F17" s="160">
        <v>103714.07142857143</v>
      </c>
      <c r="G17" s="145">
        <f t="shared" si="0"/>
        <v>-6.6672803155680943E-2</v>
      </c>
      <c r="H17" s="160">
        <v>107035.5</v>
      </c>
      <c r="I17" s="145">
        <f t="shared" si="1"/>
        <v>-3.1031093155341593E-2</v>
      </c>
    </row>
    <row r="18" spans="1:9" ht="16.5">
      <c r="A18" s="120"/>
      <c r="B18" s="153" t="s">
        <v>19</v>
      </c>
      <c r="C18" s="140" t="s">
        <v>99</v>
      </c>
      <c r="D18" s="136" t="s">
        <v>161</v>
      </c>
      <c r="E18" s="160">
        <v>68382.944444444453</v>
      </c>
      <c r="F18" s="160">
        <v>59527.666666666664</v>
      </c>
      <c r="G18" s="145">
        <f t="shared" si="0"/>
        <v>-0.12949541511731741</v>
      </c>
      <c r="H18" s="160">
        <v>60499.85555555555</v>
      </c>
      <c r="I18" s="145">
        <f t="shared" si="1"/>
        <v>-1.6069276198455527E-2</v>
      </c>
    </row>
    <row r="19" spans="1:9" ht="16.5">
      <c r="A19" s="120"/>
      <c r="B19" s="153" t="s">
        <v>14</v>
      </c>
      <c r="C19" s="140" t="s">
        <v>94</v>
      </c>
      <c r="D19" s="136" t="s">
        <v>81</v>
      </c>
      <c r="E19" s="160">
        <v>33616.050000000003</v>
      </c>
      <c r="F19" s="160">
        <v>43499.4</v>
      </c>
      <c r="G19" s="145">
        <f t="shared" si="0"/>
        <v>0.29400688064183622</v>
      </c>
      <c r="H19" s="160">
        <v>43749.4</v>
      </c>
      <c r="I19" s="145">
        <f t="shared" si="1"/>
        <v>-5.7143640827074195E-3</v>
      </c>
    </row>
    <row r="20" spans="1:9" ht="16.5" customHeight="1">
      <c r="A20" s="120"/>
      <c r="B20" s="153" t="s">
        <v>6</v>
      </c>
      <c r="C20" s="140" t="s">
        <v>86</v>
      </c>
      <c r="D20" s="136" t="s">
        <v>161</v>
      </c>
      <c r="E20" s="160">
        <v>122020.18333333333</v>
      </c>
      <c r="F20" s="160">
        <v>155916</v>
      </c>
      <c r="G20" s="145">
        <f t="shared" si="0"/>
        <v>0.2777886062838511</v>
      </c>
      <c r="H20" s="160">
        <v>153166</v>
      </c>
      <c r="I20" s="145">
        <f t="shared" si="1"/>
        <v>1.7954376297611742E-2</v>
      </c>
    </row>
    <row r="21" spans="1:9" ht="16.5">
      <c r="A21" s="120"/>
      <c r="B21" s="153" t="s">
        <v>8</v>
      </c>
      <c r="C21" s="140" t="s">
        <v>89</v>
      </c>
      <c r="D21" s="136" t="s">
        <v>161</v>
      </c>
      <c r="E21" s="160">
        <v>315900.98214285716</v>
      </c>
      <c r="F21" s="160">
        <v>476874.25</v>
      </c>
      <c r="G21" s="145">
        <f t="shared" si="0"/>
        <v>0.50956874766646754</v>
      </c>
      <c r="H21" s="160">
        <v>449999.25</v>
      </c>
      <c r="I21" s="145">
        <f t="shared" si="1"/>
        <v>5.9722321759425157E-2</v>
      </c>
    </row>
    <row r="22" spans="1:9" ht="16.5">
      <c r="A22" s="120"/>
      <c r="B22" s="153" t="s">
        <v>12</v>
      </c>
      <c r="C22" s="140" t="s">
        <v>92</v>
      </c>
      <c r="D22" s="138" t="s">
        <v>81</v>
      </c>
      <c r="E22" s="160">
        <v>32992.363888888889</v>
      </c>
      <c r="F22" s="160">
        <v>50554.888888888891</v>
      </c>
      <c r="G22" s="145">
        <f t="shared" si="0"/>
        <v>0.53232090489625927</v>
      </c>
      <c r="H22" s="160">
        <v>47416</v>
      </c>
      <c r="I22" s="145">
        <f t="shared" si="1"/>
        <v>6.6198938942316737E-2</v>
      </c>
    </row>
    <row r="23" spans="1:9" ht="16.5">
      <c r="A23" s="120"/>
      <c r="B23" s="153" t="s">
        <v>16</v>
      </c>
      <c r="C23" s="140" t="s">
        <v>96</v>
      </c>
      <c r="D23" s="138" t="s">
        <v>81</v>
      </c>
      <c r="E23" s="160">
        <v>35777.052777777775</v>
      </c>
      <c r="F23" s="160">
        <v>49388.222222222219</v>
      </c>
      <c r="G23" s="145">
        <f t="shared" si="0"/>
        <v>0.3804441223537216</v>
      </c>
      <c r="H23" s="160">
        <v>46165.933333333334</v>
      </c>
      <c r="I23" s="145">
        <f t="shared" si="1"/>
        <v>6.9797979943844984E-2</v>
      </c>
    </row>
    <row r="24" spans="1:9" ht="16.5">
      <c r="A24" s="120"/>
      <c r="B24" s="153" t="s">
        <v>7</v>
      </c>
      <c r="C24" s="140" t="s">
        <v>87</v>
      </c>
      <c r="D24" s="138" t="s">
        <v>161</v>
      </c>
      <c r="E24" s="160">
        <v>38920.199999999997</v>
      </c>
      <c r="F24" s="160">
        <v>42999.4</v>
      </c>
      <c r="G24" s="145">
        <f t="shared" si="0"/>
        <v>0.10480932780407101</v>
      </c>
      <c r="H24" s="160">
        <v>40166</v>
      </c>
      <c r="I24" s="145">
        <f t="shared" si="1"/>
        <v>7.0542249663894871E-2</v>
      </c>
    </row>
    <row r="25" spans="1:9" ht="16.5">
      <c r="A25" s="120"/>
      <c r="B25" s="153" t="s">
        <v>9</v>
      </c>
      <c r="C25" s="140" t="s">
        <v>88</v>
      </c>
      <c r="D25" s="138" t="s">
        <v>161</v>
      </c>
      <c r="E25" s="160">
        <v>122832.72499999999</v>
      </c>
      <c r="F25" s="160">
        <v>133999.4</v>
      </c>
      <c r="G25" s="145">
        <f t="shared" si="0"/>
        <v>9.0909608982459714E-2</v>
      </c>
      <c r="H25" s="160">
        <v>121999.4</v>
      </c>
      <c r="I25" s="145">
        <f t="shared" si="1"/>
        <v>9.836113948101384E-2</v>
      </c>
    </row>
    <row r="26" spans="1:9" ht="16.5">
      <c r="A26" s="120"/>
      <c r="B26" s="153" t="s">
        <v>15</v>
      </c>
      <c r="C26" s="140" t="s">
        <v>95</v>
      </c>
      <c r="D26" s="138" t="s">
        <v>82</v>
      </c>
      <c r="E26" s="160">
        <v>79853.55</v>
      </c>
      <c r="F26" s="160">
        <v>108194.26666666666</v>
      </c>
      <c r="G26" s="145">
        <f t="shared" si="0"/>
        <v>0.35490866300454593</v>
      </c>
      <c r="H26" s="160">
        <v>97416</v>
      </c>
      <c r="I26" s="145">
        <f t="shared" si="1"/>
        <v>0.11064164682050857</v>
      </c>
    </row>
    <row r="27" spans="1:9" ht="16.5">
      <c r="A27" s="120"/>
      <c r="B27" s="153" t="s">
        <v>4</v>
      </c>
      <c r="C27" s="140" t="s">
        <v>84</v>
      </c>
      <c r="D27" s="138" t="s">
        <v>161</v>
      </c>
      <c r="E27" s="160">
        <v>75524.350000000006</v>
      </c>
      <c r="F27" s="160">
        <v>133166.52222222224</v>
      </c>
      <c r="G27" s="145">
        <f t="shared" si="0"/>
        <v>0.76322632663799461</v>
      </c>
      <c r="H27" s="160">
        <v>118999.88888888889</v>
      </c>
      <c r="I27" s="145">
        <f t="shared" si="1"/>
        <v>0.11904745009098992</v>
      </c>
    </row>
    <row r="28" spans="1:9" ht="17.25" thickBot="1">
      <c r="A28" s="36"/>
      <c r="B28" s="153" t="s">
        <v>10</v>
      </c>
      <c r="C28" s="140" t="s">
        <v>90</v>
      </c>
      <c r="D28" s="138" t="s">
        <v>161</v>
      </c>
      <c r="E28" s="160">
        <v>75182.7</v>
      </c>
      <c r="F28" s="160">
        <v>121999.4</v>
      </c>
      <c r="G28" s="145">
        <f t="shared" si="0"/>
        <v>0.62270575544639928</v>
      </c>
      <c r="H28" s="160">
        <v>107416</v>
      </c>
      <c r="I28" s="145">
        <f t="shared" si="1"/>
        <v>0.13576562150889993</v>
      </c>
    </row>
    <row r="29" spans="1:9" ht="16.5">
      <c r="A29" s="120"/>
      <c r="B29" s="153" t="s">
        <v>5</v>
      </c>
      <c r="C29" s="140" t="s">
        <v>85</v>
      </c>
      <c r="D29" s="138" t="s">
        <v>161</v>
      </c>
      <c r="E29" s="160">
        <v>109742.35555555555</v>
      </c>
      <c r="F29" s="160">
        <v>171054.88888888888</v>
      </c>
      <c r="G29" s="145">
        <f t="shared" si="0"/>
        <v>0.55869525510863216</v>
      </c>
      <c r="H29" s="160">
        <v>150138.15555555557</v>
      </c>
      <c r="I29" s="145">
        <f t="shared" si="1"/>
        <v>0.13931657316513055</v>
      </c>
    </row>
    <row r="30" spans="1:9" ht="17.25" thickBot="1">
      <c r="A30" s="36"/>
      <c r="B30" s="154" t="s">
        <v>13</v>
      </c>
      <c r="C30" s="141" t="s">
        <v>93</v>
      </c>
      <c r="D30" s="137" t="s">
        <v>81</v>
      </c>
      <c r="E30" s="163">
        <v>34898.740972222222</v>
      </c>
      <c r="F30" s="163">
        <v>50499.333333333328</v>
      </c>
      <c r="G30" s="147">
        <f t="shared" si="0"/>
        <v>0.44702450364981516</v>
      </c>
      <c r="H30" s="163">
        <v>42999.333333333328</v>
      </c>
      <c r="I30" s="147">
        <f t="shared" si="1"/>
        <v>0.17442130885750168</v>
      </c>
    </row>
    <row r="31" spans="1:9" ht="15.75" customHeight="1" thickBot="1">
      <c r="A31" s="213" t="s">
        <v>188</v>
      </c>
      <c r="B31" s="214"/>
      <c r="C31" s="214"/>
      <c r="D31" s="215"/>
      <c r="E31" s="90">
        <f>SUM(E15:E30)</f>
        <v>1348120.5453373017</v>
      </c>
      <c r="F31" s="91">
        <f>SUM(F15:F30)</f>
        <v>1803419.8103174602</v>
      </c>
      <c r="G31" s="92">
        <f t="shared" ref="G31" si="2">(F31-E31)/E31</f>
        <v>0.33772889713378118</v>
      </c>
      <c r="H31" s="91">
        <f>SUM(H15:H30)</f>
        <v>1694948.7833333334</v>
      </c>
      <c r="I31" s="95">
        <f t="shared" ref="I31" si="3">(F31-H31)/H31</f>
        <v>6.3996639928437626E-2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5" t="s">
        <v>28</v>
      </c>
      <c r="C33" s="142" t="s">
        <v>102</v>
      </c>
      <c r="D33" s="144" t="s">
        <v>161</v>
      </c>
      <c r="E33" s="166">
        <v>81905.600000000006</v>
      </c>
      <c r="F33" s="166">
        <v>58678.571428571428</v>
      </c>
      <c r="G33" s="145">
        <f>(F33-E33)/E33</f>
        <v>-0.28358291217485221</v>
      </c>
      <c r="H33" s="166">
        <v>58499.375</v>
      </c>
      <c r="I33" s="145">
        <f>(F33-H33)/H33</f>
        <v>3.0632195398912813E-3</v>
      </c>
    </row>
    <row r="34" spans="1:9" ht="16.5">
      <c r="A34" s="35"/>
      <c r="B34" s="153" t="s">
        <v>30</v>
      </c>
      <c r="C34" s="140" t="s">
        <v>104</v>
      </c>
      <c r="D34" s="136" t="s">
        <v>161</v>
      </c>
      <c r="E34" s="160">
        <v>55156.433333333342</v>
      </c>
      <c r="F34" s="160">
        <v>81832.700000000012</v>
      </c>
      <c r="G34" s="145">
        <f>(F34-E34)/E34</f>
        <v>0.48364741979327885</v>
      </c>
      <c r="H34" s="160">
        <v>78932.7</v>
      </c>
      <c r="I34" s="145">
        <f>(F34-H34)/H34</f>
        <v>3.6740159654997419E-2</v>
      </c>
    </row>
    <row r="35" spans="1:9" ht="16.5">
      <c r="A35" s="35"/>
      <c r="B35" s="155" t="s">
        <v>26</v>
      </c>
      <c r="C35" s="140" t="s">
        <v>100</v>
      </c>
      <c r="D35" s="136" t="s">
        <v>161</v>
      </c>
      <c r="E35" s="160">
        <v>170166.05</v>
      </c>
      <c r="F35" s="160">
        <v>215694.3</v>
      </c>
      <c r="G35" s="145">
        <f>(F35-E35)/E35</f>
        <v>0.26755190004116569</v>
      </c>
      <c r="H35" s="160">
        <v>199944.33333333331</v>
      </c>
      <c r="I35" s="145">
        <f>(F35-H35)/H35</f>
        <v>7.8771758139348835E-2</v>
      </c>
    </row>
    <row r="36" spans="1:9" ht="16.5">
      <c r="A36" s="35"/>
      <c r="B36" s="153" t="s">
        <v>27</v>
      </c>
      <c r="C36" s="140" t="s">
        <v>101</v>
      </c>
      <c r="D36" s="136" t="s">
        <v>161</v>
      </c>
      <c r="E36" s="160">
        <v>167166.04999999999</v>
      </c>
      <c r="F36" s="160">
        <v>218472.0777777778</v>
      </c>
      <c r="G36" s="145">
        <f>(F36-E36)/E36</f>
        <v>0.30691655260011119</v>
      </c>
      <c r="H36" s="160">
        <v>199388.77777777778</v>
      </c>
      <c r="I36" s="145">
        <f>(F36-H36)/H36</f>
        <v>9.5708997330174128E-2</v>
      </c>
    </row>
    <row r="37" spans="1:9" ht="17.25" thickBot="1">
      <c r="A37" s="36"/>
      <c r="B37" s="155" t="s">
        <v>29</v>
      </c>
      <c r="C37" s="140" t="s">
        <v>103</v>
      </c>
      <c r="D37" s="148" t="s">
        <v>161</v>
      </c>
      <c r="E37" s="163">
        <v>80165.935714285704</v>
      </c>
      <c r="F37" s="163">
        <v>126928.57142857143</v>
      </c>
      <c r="G37" s="147">
        <f>(F37-E37)/E37</f>
        <v>0.58332301990398339</v>
      </c>
      <c r="H37" s="163">
        <v>114857.14285714286</v>
      </c>
      <c r="I37" s="147">
        <f>(F37-H37)/H37</f>
        <v>0.10509950248756227</v>
      </c>
    </row>
    <row r="38" spans="1:9" ht="15.75" customHeight="1" thickBot="1">
      <c r="A38" s="213" t="s">
        <v>189</v>
      </c>
      <c r="B38" s="214"/>
      <c r="C38" s="214"/>
      <c r="D38" s="215"/>
      <c r="E38" s="75">
        <f>SUM(E33:E37)</f>
        <v>554560.06904761912</v>
      </c>
      <c r="F38" s="93">
        <f>SUM(F33:F37)</f>
        <v>701606.22063492064</v>
      </c>
      <c r="G38" s="94">
        <f t="shared" ref="G38" si="4">(F38-E38)/E38</f>
        <v>0.26515820340226282</v>
      </c>
      <c r="H38" s="93">
        <f>SUM(H33:H37)</f>
        <v>651622.32896825392</v>
      </c>
      <c r="I38" s="95">
        <f t="shared" ref="I38" si="5">(F38-H38)/H38</f>
        <v>7.6706842974225128E-2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6" t="s">
        <v>36</v>
      </c>
      <c r="C40" s="140" t="s">
        <v>153</v>
      </c>
      <c r="D40" s="144" t="s">
        <v>161</v>
      </c>
      <c r="E40" s="160">
        <v>963019.2</v>
      </c>
      <c r="F40" s="160">
        <v>956740.2</v>
      </c>
      <c r="G40" s="145">
        <f t="shared" ref="G40:G45" si="6">(F40-E40)/E40</f>
        <v>-6.5201192250372584E-3</v>
      </c>
      <c r="H40" s="160">
        <v>975397.8</v>
      </c>
      <c r="I40" s="145">
        <f t="shared" ref="I40:I45" si="7">(F40-H40)/H40</f>
        <v>-1.9128195696156064E-2</v>
      </c>
    </row>
    <row r="41" spans="1:9" ht="16.5">
      <c r="A41" s="35"/>
      <c r="B41" s="153" t="s">
        <v>34</v>
      </c>
      <c r="C41" s="140" t="s">
        <v>154</v>
      </c>
      <c r="D41" s="136" t="s">
        <v>161</v>
      </c>
      <c r="E41" s="160">
        <v>320498.09999999998</v>
      </c>
      <c r="F41" s="160">
        <v>365976</v>
      </c>
      <c r="G41" s="145">
        <f t="shared" si="6"/>
        <v>0.14189756507136869</v>
      </c>
      <c r="H41" s="160">
        <v>357903</v>
      </c>
      <c r="I41" s="145">
        <f t="shared" si="7"/>
        <v>2.2556390977443608E-2</v>
      </c>
    </row>
    <row r="42" spans="1:9" ht="16.5">
      <c r="A42" s="35"/>
      <c r="B42" s="155" t="s">
        <v>32</v>
      </c>
      <c r="C42" s="140" t="s">
        <v>106</v>
      </c>
      <c r="D42" s="136" t="s">
        <v>161</v>
      </c>
      <c r="E42" s="168">
        <v>1080739.4583333333</v>
      </c>
      <c r="F42" s="168">
        <v>1267784.75</v>
      </c>
      <c r="G42" s="145">
        <f t="shared" si="6"/>
        <v>0.17307158559299704</v>
      </c>
      <c r="H42" s="168">
        <v>1208807</v>
      </c>
      <c r="I42" s="145">
        <f t="shared" si="7"/>
        <v>4.8790046715480637E-2</v>
      </c>
    </row>
    <row r="43" spans="1:9" ht="16.5">
      <c r="A43" s="35"/>
      <c r="B43" s="153" t="s">
        <v>33</v>
      </c>
      <c r="C43" s="140" t="s">
        <v>107</v>
      </c>
      <c r="D43" s="136" t="s">
        <v>161</v>
      </c>
      <c r="E43" s="161">
        <v>737580.67500000005</v>
      </c>
      <c r="F43" s="161">
        <v>880725.85714285716</v>
      </c>
      <c r="G43" s="145">
        <f t="shared" si="6"/>
        <v>0.19407393251301913</v>
      </c>
      <c r="H43" s="161">
        <v>833313</v>
      </c>
      <c r="I43" s="145">
        <f t="shared" si="7"/>
        <v>5.6896816853759823E-2</v>
      </c>
    </row>
    <row r="44" spans="1:9" ht="16.5">
      <c r="A44" s="35"/>
      <c r="B44" s="153" t="s">
        <v>31</v>
      </c>
      <c r="C44" s="140" t="s">
        <v>105</v>
      </c>
      <c r="D44" s="136" t="s">
        <v>161</v>
      </c>
      <c r="E44" s="161">
        <v>1814330.9249999998</v>
      </c>
      <c r="F44" s="161">
        <v>2026003.75</v>
      </c>
      <c r="G44" s="145">
        <f t="shared" si="6"/>
        <v>0.11666715376082795</v>
      </c>
      <c r="H44" s="161">
        <v>1914094.25</v>
      </c>
      <c r="I44" s="145">
        <f t="shared" si="7"/>
        <v>5.846603426137454E-2</v>
      </c>
    </row>
    <row r="45" spans="1:9" ht="16.5" customHeight="1" thickBot="1">
      <c r="A45" s="36"/>
      <c r="B45" s="153" t="s">
        <v>35</v>
      </c>
      <c r="C45" s="140" t="s">
        <v>152</v>
      </c>
      <c r="D45" s="136" t="s">
        <v>161</v>
      </c>
      <c r="E45" s="164">
        <v>218643.75</v>
      </c>
      <c r="F45" s="164">
        <v>273585</v>
      </c>
      <c r="G45" s="151">
        <f t="shared" si="6"/>
        <v>0.25128205128205128</v>
      </c>
      <c r="H45" s="164">
        <v>246675</v>
      </c>
      <c r="I45" s="151">
        <f t="shared" si="7"/>
        <v>0.10909090909090909</v>
      </c>
    </row>
    <row r="46" spans="1:9" ht="15.75" customHeight="1" thickBot="1">
      <c r="A46" s="213" t="s">
        <v>190</v>
      </c>
      <c r="B46" s="214"/>
      <c r="C46" s="214"/>
      <c r="D46" s="215"/>
      <c r="E46" s="75">
        <f>SUM(E40:E45)</f>
        <v>5134812.1083333325</v>
      </c>
      <c r="F46" s="75">
        <f>SUM(F40:F45)</f>
        <v>5770815.5571428575</v>
      </c>
      <c r="G46" s="94">
        <f t="shared" ref="G46" si="8">(F46-E46)/E46</f>
        <v>0.12386109469854785</v>
      </c>
      <c r="H46" s="93">
        <f>SUM(H40:H45)</f>
        <v>5536190.0499999998</v>
      </c>
      <c r="I46" s="95">
        <f t="shared" ref="I46" si="9">(F46-H46)/H46</f>
        <v>4.2380320224530164E-2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3" t="s">
        <v>50</v>
      </c>
      <c r="C48" s="140" t="s">
        <v>159</v>
      </c>
      <c r="D48" s="144" t="s">
        <v>112</v>
      </c>
      <c r="E48" s="158">
        <v>1759465.5</v>
      </c>
      <c r="F48" s="158">
        <v>1714615.5</v>
      </c>
      <c r="G48" s="145">
        <f t="shared" ref="G48:G53" si="10">(F48-E48)/E48</f>
        <v>-2.5490695895997961E-2</v>
      </c>
      <c r="H48" s="158">
        <v>1768435.5</v>
      </c>
      <c r="I48" s="145">
        <f t="shared" ref="I48:I53" si="11">(F48-H48)/H48</f>
        <v>-3.0433679939132641E-2</v>
      </c>
    </row>
    <row r="49" spans="1:9" ht="16.5">
      <c r="A49" s="35"/>
      <c r="B49" s="153" t="s">
        <v>45</v>
      </c>
      <c r="C49" s="140" t="s">
        <v>109</v>
      </c>
      <c r="D49" s="138" t="s">
        <v>108</v>
      </c>
      <c r="E49" s="161">
        <v>356616.67708333331</v>
      </c>
      <c r="F49" s="161">
        <v>446481.75</v>
      </c>
      <c r="G49" s="145">
        <f t="shared" si="10"/>
        <v>0.25199346719185328</v>
      </c>
      <c r="H49" s="161">
        <v>453209.25</v>
      </c>
      <c r="I49" s="145">
        <f t="shared" si="11"/>
        <v>-1.4844136566056407E-2</v>
      </c>
    </row>
    <row r="50" spans="1:9" ht="16.5">
      <c r="A50" s="35"/>
      <c r="B50" s="153" t="s">
        <v>47</v>
      </c>
      <c r="C50" s="140" t="s">
        <v>113</v>
      </c>
      <c r="D50" s="136" t="s">
        <v>114</v>
      </c>
      <c r="E50" s="161">
        <v>996695.14285714284</v>
      </c>
      <c r="F50" s="161">
        <v>1124709.857142857</v>
      </c>
      <c r="G50" s="145">
        <f t="shared" si="10"/>
        <v>0.12843918745178701</v>
      </c>
      <c r="H50" s="161">
        <v>1132398.4285714286</v>
      </c>
      <c r="I50" s="145">
        <f t="shared" si="11"/>
        <v>-6.7896344913433628E-3</v>
      </c>
    </row>
    <row r="51" spans="1:9" ht="16.5">
      <c r="A51" s="35"/>
      <c r="B51" s="153" t="s">
        <v>46</v>
      </c>
      <c r="C51" s="140" t="s">
        <v>111</v>
      </c>
      <c r="D51" s="136" t="s">
        <v>110</v>
      </c>
      <c r="E51" s="161">
        <v>315116.09999999998</v>
      </c>
      <c r="F51" s="161">
        <v>330656.625</v>
      </c>
      <c r="G51" s="145">
        <f t="shared" si="10"/>
        <v>4.9316823228010329E-2</v>
      </c>
      <c r="H51" s="161">
        <v>332288.66666666669</v>
      </c>
      <c r="I51" s="145">
        <f t="shared" si="11"/>
        <v>-4.9115176964607656E-3</v>
      </c>
    </row>
    <row r="52" spans="1:9" ht="16.5">
      <c r="A52" s="35"/>
      <c r="B52" s="153" t="s">
        <v>49</v>
      </c>
      <c r="C52" s="140" t="s">
        <v>158</v>
      </c>
      <c r="D52" s="138" t="s">
        <v>199</v>
      </c>
      <c r="E52" s="161">
        <v>160563</v>
      </c>
      <c r="F52" s="161">
        <v>166842</v>
      </c>
      <c r="G52" s="145">
        <f t="shared" si="10"/>
        <v>3.9106145251396648E-2</v>
      </c>
      <c r="H52" s="161">
        <v>166842</v>
      </c>
      <c r="I52" s="145">
        <f t="shared" si="11"/>
        <v>0</v>
      </c>
    </row>
    <row r="53" spans="1:9" ht="16.5" customHeight="1" thickBot="1">
      <c r="A53" s="36"/>
      <c r="B53" s="153" t="s">
        <v>48</v>
      </c>
      <c r="C53" s="140" t="s">
        <v>157</v>
      </c>
      <c r="D53" s="137" t="s">
        <v>114</v>
      </c>
      <c r="E53" s="164">
        <v>1307665.8214285714</v>
      </c>
      <c r="F53" s="164">
        <v>1480386.375</v>
      </c>
      <c r="G53" s="151">
        <f t="shared" si="10"/>
        <v>0.13208309855704456</v>
      </c>
      <c r="H53" s="164">
        <v>1472313.375</v>
      </c>
      <c r="I53" s="151">
        <f t="shared" si="11"/>
        <v>5.4832076764907475E-3</v>
      </c>
    </row>
    <row r="54" spans="1:9" ht="15.75" customHeight="1" thickBot="1">
      <c r="A54" s="213" t="s">
        <v>191</v>
      </c>
      <c r="B54" s="214"/>
      <c r="C54" s="214"/>
      <c r="D54" s="215"/>
      <c r="E54" s="75">
        <f>SUM(E48:E53)</f>
        <v>4896122.2413690481</v>
      </c>
      <c r="F54" s="75">
        <f>SUM(F48:F53)</f>
        <v>5263692.1071428573</v>
      </c>
      <c r="G54" s="94">
        <f t="shared" ref="G54" si="12">(F54-E54)/E54</f>
        <v>7.507367007058828E-2</v>
      </c>
      <c r="H54" s="75">
        <f>SUM(H48:H53)</f>
        <v>5325487.2202380951</v>
      </c>
      <c r="I54" s="95">
        <f t="shared" ref="I54" si="13">(F54-H54)/H54</f>
        <v>-1.1603654377462781E-2</v>
      </c>
    </row>
    <row r="55" spans="1:9" ht="17.25" customHeight="1" thickBot="1">
      <c r="A55" s="99" t="s">
        <v>44</v>
      </c>
      <c r="B55" s="10" t="s">
        <v>57</v>
      </c>
      <c r="C55" s="128"/>
      <c r="D55" s="113"/>
      <c r="E55" s="96"/>
      <c r="F55" s="96"/>
      <c r="G55" s="97"/>
      <c r="H55" s="96"/>
      <c r="I55" s="98"/>
    </row>
    <row r="56" spans="1:9" ht="16.5">
      <c r="A56" s="99"/>
      <c r="B56" s="174" t="s">
        <v>39</v>
      </c>
      <c r="C56" s="143" t="s">
        <v>116</v>
      </c>
      <c r="D56" s="144" t="s">
        <v>114</v>
      </c>
      <c r="E56" s="158">
        <v>209028.625</v>
      </c>
      <c r="F56" s="122">
        <v>188594.25</v>
      </c>
      <c r="G56" s="146">
        <f t="shared" ref="G56:G64" si="14">(F56-E56)/E56</f>
        <v>-9.7758739981186782E-2</v>
      </c>
      <c r="H56" s="122">
        <v>212140.5</v>
      </c>
      <c r="I56" s="146">
        <f t="shared" ref="I56:I64" si="15">(F56-H56)/H56</f>
        <v>-0.11099365750528541</v>
      </c>
    </row>
    <row r="57" spans="1:9" ht="16.5">
      <c r="A57" s="100"/>
      <c r="B57" s="175" t="s">
        <v>43</v>
      </c>
      <c r="C57" s="140" t="s">
        <v>119</v>
      </c>
      <c r="D57" s="136" t="s">
        <v>114</v>
      </c>
      <c r="E57" s="161">
        <v>173513.4375</v>
      </c>
      <c r="F57" s="161">
        <v>143520</v>
      </c>
      <c r="G57" s="145">
        <f t="shared" si="14"/>
        <v>-0.172859450726979</v>
      </c>
      <c r="H57" s="161">
        <v>155181</v>
      </c>
      <c r="I57" s="145">
        <f t="shared" si="15"/>
        <v>-7.5144508670520235E-2</v>
      </c>
    </row>
    <row r="58" spans="1:9" ht="16.5">
      <c r="A58" s="100"/>
      <c r="B58" s="175" t="s">
        <v>42</v>
      </c>
      <c r="C58" s="140" t="s">
        <v>198</v>
      </c>
      <c r="D58" s="136" t="s">
        <v>114</v>
      </c>
      <c r="E58" s="161">
        <v>107532.25</v>
      </c>
      <c r="F58" s="172">
        <v>105285.375</v>
      </c>
      <c r="G58" s="145">
        <f t="shared" si="14"/>
        <v>-2.0894894322400954E-2</v>
      </c>
      <c r="H58" s="172">
        <v>105846</v>
      </c>
      <c r="I58" s="145">
        <f t="shared" si="15"/>
        <v>-5.2966101694915252E-3</v>
      </c>
    </row>
    <row r="59" spans="1:9" ht="16.5">
      <c r="A59" s="100"/>
      <c r="B59" s="175" t="s">
        <v>38</v>
      </c>
      <c r="C59" s="140" t="s">
        <v>115</v>
      </c>
      <c r="D59" s="136" t="s">
        <v>114</v>
      </c>
      <c r="E59" s="161">
        <v>150153.12499999997</v>
      </c>
      <c r="F59" s="172">
        <v>139483.5</v>
      </c>
      <c r="G59" s="145">
        <f t="shared" si="14"/>
        <v>-7.1058294657536922E-2</v>
      </c>
      <c r="H59" s="172">
        <v>139483.5</v>
      </c>
      <c r="I59" s="145">
        <f t="shared" si="15"/>
        <v>0</v>
      </c>
    </row>
    <row r="60" spans="1:9" s="116" customFormat="1" ht="16.5">
      <c r="A60" s="126"/>
      <c r="B60" s="175" t="s">
        <v>40</v>
      </c>
      <c r="C60" s="140" t="s">
        <v>117</v>
      </c>
      <c r="D60" s="136" t="s">
        <v>114</v>
      </c>
      <c r="E60" s="161">
        <v>139035</v>
      </c>
      <c r="F60" s="177">
        <v>148005</v>
      </c>
      <c r="G60" s="145">
        <f t="shared" si="14"/>
        <v>6.4516129032258063E-2</v>
      </c>
      <c r="H60" s="177">
        <v>148005</v>
      </c>
      <c r="I60" s="145">
        <f t="shared" si="15"/>
        <v>0</v>
      </c>
    </row>
    <row r="61" spans="1:9" s="116" customFormat="1" ht="17.25" thickBot="1">
      <c r="A61" s="126"/>
      <c r="B61" s="176" t="s">
        <v>55</v>
      </c>
      <c r="C61" s="141" t="s">
        <v>122</v>
      </c>
      <c r="D61" s="137" t="s">
        <v>120</v>
      </c>
      <c r="E61" s="164">
        <v>209412.125</v>
      </c>
      <c r="F61" s="173">
        <v>276575</v>
      </c>
      <c r="G61" s="150">
        <f t="shared" si="14"/>
        <v>0.32072104229876852</v>
      </c>
      <c r="H61" s="173">
        <v>276575</v>
      </c>
      <c r="I61" s="150">
        <f t="shared" si="15"/>
        <v>0</v>
      </c>
    </row>
    <row r="62" spans="1:9" s="116" customFormat="1" ht="16.5">
      <c r="A62" s="126"/>
      <c r="B62" s="86" t="s">
        <v>56</v>
      </c>
      <c r="C62" s="139" t="s">
        <v>123</v>
      </c>
      <c r="D62" s="136" t="s">
        <v>120</v>
      </c>
      <c r="E62" s="158">
        <v>1263424.5</v>
      </c>
      <c r="F62" s="171">
        <v>1853202</v>
      </c>
      <c r="G62" s="145">
        <f t="shared" si="14"/>
        <v>0.4668086616968406</v>
      </c>
      <c r="H62" s="171">
        <v>1853202</v>
      </c>
      <c r="I62" s="145">
        <f t="shared" si="15"/>
        <v>0</v>
      </c>
    </row>
    <row r="63" spans="1:9" s="116" customFormat="1" ht="16.5">
      <c r="A63" s="126"/>
      <c r="B63" s="175" t="s">
        <v>54</v>
      </c>
      <c r="C63" s="140" t="s">
        <v>121</v>
      </c>
      <c r="D63" s="138" t="s">
        <v>120</v>
      </c>
      <c r="E63" s="161">
        <v>187105.22999999998</v>
      </c>
      <c r="F63" s="172">
        <v>271252.8</v>
      </c>
      <c r="G63" s="145">
        <f t="shared" si="14"/>
        <v>0.44973392780094934</v>
      </c>
      <c r="H63" s="172">
        <v>264076.79999999999</v>
      </c>
      <c r="I63" s="145">
        <f t="shared" si="15"/>
        <v>2.7173913043478264E-2</v>
      </c>
    </row>
    <row r="64" spans="1:9" ht="16.5" customHeight="1" thickBot="1">
      <c r="A64" s="101"/>
      <c r="B64" s="176" t="s">
        <v>41</v>
      </c>
      <c r="C64" s="141" t="s">
        <v>118</v>
      </c>
      <c r="D64" s="137" t="s">
        <v>114</v>
      </c>
      <c r="E64" s="164">
        <v>158432.625</v>
      </c>
      <c r="F64" s="173">
        <v>178861.8</v>
      </c>
      <c r="G64" s="150">
        <f t="shared" si="14"/>
        <v>0.12894550601556964</v>
      </c>
      <c r="H64" s="173">
        <v>170430</v>
      </c>
      <c r="I64" s="150">
        <f t="shared" si="15"/>
        <v>4.9473684210526246E-2</v>
      </c>
    </row>
    <row r="65" spans="1:9" ht="15.75" customHeight="1" thickBot="1">
      <c r="A65" s="213" t="s">
        <v>192</v>
      </c>
      <c r="B65" s="224"/>
      <c r="C65" s="224"/>
      <c r="D65" s="225"/>
      <c r="E65" s="90">
        <f>SUM(E56:E64)</f>
        <v>2597636.9175</v>
      </c>
      <c r="F65" s="90">
        <f>SUM(F56:F64)</f>
        <v>3304779.7249999996</v>
      </c>
      <c r="G65" s="92">
        <f t="shared" ref="G65" si="16">(F65-E65)/E65</f>
        <v>0.27222542255080173</v>
      </c>
      <c r="H65" s="90">
        <f>SUM(H56:H64)</f>
        <v>3324939.8</v>
      </c>
      <c r="I65" s="129">
        <f t="shared" ref="I65" si="17">(F65-H65)/H65</f>
        <v>-6.063290228593067E-3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3" t="s">
        <v>60</v>
      </c>
      <c r="C67" s="140" t="s">
        <v>129</v>
      </c>
      <c r="D67" s="144" t="s">
        <v>206</v>
      </c>
      <c r="E67" s="158">
        <v>3145666.875</v>
      </c>
      <c r="F67" s="166">
        <v>3437752.5</v>
      </c>
      <c r="G67" s="145">
        <f t="shared" ref="G67:G72" si="18">(F67-E67)/E67</f>
        <v>9.2853323828194612E-2</v>
      </c>
      <c r="H67" s="166">
        <v>3516987.5000000005</v>
      </c>
      <c r="I67" s="145">
        <f t="shared" ref="I67:I72" si="19">(F67-H67)/H67</f>
        <v>-2.252922422954317E-2</v>
      </c>
    </row>
    <row r="68" spans="1:9" ht="16.5">
      <c r="A68" s="35"/>
      <c r="B68" s="153" t="s">
        <v>61</v>
      </c>
      <c r="C68" s="140" t="s">
        <v>130</v>
      </c>
      <c r="D68" s="138" t="s">
        <v>207</v>
      </c>
      <c r="E68" s="161">
        <v>831718.33333333337</v>
      </c>
      <c r="F68" s="160">
        <v>834110.33333333337</v>
      </c>
      <c r="G68" s="145">
        <f t="shared" si="18"/>
        <v>2.8759736369083281E-3</v>
      </c>
      <c r="H68" s="160">
        <v>837798</v>
      </c>
      <c r="I68" s="145">
        <f t="shared" si="19"/>
        <v>-4.4016178919818712E-3</v>
      </c>
    </row>
    <row r="69" spans="1:9" ht="16.5">
      <c r="A69" s="35"/>
      <c r="B69" s="153" t="s">
        <v>59</v>
      </c>
      <c r="C69" s="140" t="s">
        <v>128</v>
      </c>
      <c r="D69" s="138" t="s">
        <v>124</v>
      </c>
      <c r="E69" s="161">
        <v>492602.5</v>
      </c>
      <c r="F69" s="160">
        <v>497835</v>
      </c>
      <c r="G69" s="145">
        <f t="shared" si="18"/>
        <v>1.0622154779969651E-2</v>
      </c>
      <c r="H69" s="160">
        <v>498171.375</v>
      </c>
      <c r="I69" s="145">
        <f t="shared" si="19"/>
        <v>-6.7521944632005406E-4</v>
      </c>
    </row>
    <row r="70" spans="1:9" ht="16.5">
      <c r="A70" s="35"/>
      <c r="B70" s="153" t="s">
        <v>62</v>
      </c>
      <c r="C70" s="140" t="s">
        <v>131</v>
      </c>
      <c r="D70" s="138" t="s">
        <v>125</v>
      </c>
      <c r="E70" s="161">
        <v>603681</v>
      </c>
      <c r="F70" s="160">
        <v>596056.5</v>
      </c>
      <c r="G70" s="145">
        <f t="shared" si="18"/>
        <v>-1.2630014858841011E-2</v>
      </c>
      <c r="H70" s="160">
        <v>596056.5</v>
      </c>
      <c r="I70" s="145">
        <f t="shared" si="19"/>
        <v>0</v>
      </c>
    </row>
    <row r="71" spans="1:9" ht="16.5">
      <c r="A71" s="35"/>
      <c r="B71" s="153" t="s">
        <v>63</v>
      </c>
      <c r="C71" s="140" t="s">
        <v>132</v>
      </c>
      <c r="D71" s="138" t="s">
        <v>126</v>
      </c>
      <c r="E71" s="161">
        <v>294808.66071428568</v>
      </c>
      <c r="F71" s="160">
        <v>299037.375</v>
      </c>
      <c r="G71" s="145">
        <f t="shared" si="18"/>
        <v>1.4343928280358713E-2</v>
      </c>
      <c r="H71" s="160">
        <v>299037.375</v>
      </c>
      <c r="I71" s="145">
        <f t="shared" si="19"/>
        <v>0</v>
      </c>
    </row>
    <row r="72" spans="1:9" ht="16.5" customHeight="1" thickBot="1">
      <c r="A72" s="35"/>
      <c r="B72" s="153" t="s">
        <v>64</v>
      </c>
      <c r="C72" s="140" t="s">
        <v>133</v>
      </c>
      <c r="D72" s="137" t="s">
        <v>127</v>
      </c>
      <c r="E72" s="164">
        <v>219646.875</v>
      </c>
      <c r="F72" s="169">
        <v>229071.375</v>
      </c>
      <c r="G72" s="151">
        <f t="shared" si="18"/>
        <v>4.2907507789491657E-2</v>
      </c>
      <c r="H72" s="169">
        <v>229071.375</v>
      </c>
      <c r="I72" s="151">
        <f t="shared" si="19"/>
        <v>0</v>
      </c>
    </row>
    <row r="73" spans="1:9" ht="15.75" customHeight="1" thickBot="1">
      <c r="A73" s="213" t="s">
        <v>205</v>
      </c>
      <c r="B73" s="214"/>
      <c r="C73" s="214"/>
      <c r="D73" s="215"/>
      <c r="E73" s="75">
        <f>SUM(E67:E72)</f>
        <v>5588124.2440476194</v>
      </c>
      <c r="F73" s="75">
        <f>SUM(F67:F72)</f>
        <v>5893863.083333333</v>
      </c>
      <c r="G73" s="94">
        <f t="shared" ref="G73" si="20">(F73-E73)/E73</f>
        <v>5.4712247962521901E-2</v>
      </c>
      <c r="H73" s="75">
        <f>SUM(H67:H72)</f>
        <v>5977122.125</v>
      </c>
      <c r="I73" s="95">
        <f t="shared" ref="I73" si="21">(F73-H73)/H73</f>
        <v>-1.3929620296434377E-2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3" t="s">
        <v>68</v>
      </c>
      <c r="C75" s="142" t="s">
        <v>138</v>
      </c>
      <c r="D75" s="144" t="s">
        <v>134</v>
      </c>
      <c r="E75" s="158">
        <v>313052.7</v>
      </c>
      <c r="F75" s="158">
        <v>330454.8</v>
      </c>
      <c r="G75" s="145">
        <f>(F75-E75)/E75</f>
        <v>5.5588404124928409E-2</v>
      </c>
      <c r="H75" s="158">
        <v>332428.2</v>
      </c>
      <c r="I75" s="145">
        <f>(F75-H75)/H75</f>
        <v>-5.9363194819212787E-3</v>
      </c>
    </row>
    <row r="76" spans="1:9" ht="16.5">
      <c r="A76" s="35"/>
      <c r="B76" s="153" t="s">
        <v>67</v>
      </c>
      <c r="C76" s="140" t="s">
        <v>139</v>
      </c>
      <c r="D76" s="138" t="s">
        <v>135</v>
      </c>
      <c r="E76" s="161">
        <v>205637.25</v>
      </c>
      <c r="F76" s="161">
        <v>211542.5</v>
      </c>
      <c r="G76" s="145">
        <f>(F76-E76)/E76</f>
        <v>2.8716830243547802E-2</v>
      </c>
      <c r="H76" s="161">
        <v>211542.5</v>
      </c>
      <c r="I76" s="145">
        <f>(F76-H76)/H76</f>
        <v>0</v>
      </c>
    </row>
    <row r="77" spans="1:9" ht="16.5">
      <c r="A77" s="35"/>
      <c r="B77" s="153" t="s">
        <v>69</v>
      </c>
      <c r="C77" s="140" t="s">
        <v>140</v>
      </c>
      <c r="D77" s="138" t="s">
        <v>136</v>
      </c>
      <c r="E77" s="161">
        <v>98109.375</v>
      </c>
      <c r="F77" s="161">
        <v>117656.5</v>
      </c>
      <c r="G77" s="145">
        <f>(F77-E77)/E77</f>
        <v>0.19923809523809524</v>
      </c>
      <c r="H77" s="161">
        <v>117656.5</v>
      </c>
      <c r="I77" s="145">
        <f>(F77-H77)/H77</f>
        <v>0</v>
      </c>
    </row>
    <row r="78" spans="1:9" ht="16.5">
      <c r="A78" s="35"/>
      <c r="B78" s="153" t="s">
        <v>70</v>
      </c>
      <c r="C78" s="140" t="s">
        <v>141</v>
      </c>
      <c r="D78" s="138" t="s">
        <v>137</v>
      </c>
      <c r="E78" s="161">
        <v>145912</v>
      </c>
      <c r="F78" s="161">
        <v>149350.5</v>
      </c>
      <c r="G78" s="145">
        <f>(F78-E78)/E78</f>
        <v>2.3565573770491802E-2</v>
      </c>
      <c r="H78" s="161">
        <v>149350.5</v>
      </c>
      <c r="I78" s="145">
        <f>(F78-H78)/H78</f>
        <v>0</v>
      </c>
    </row>
    <row r="79" spans="1:9" ht="16.5" customHeight="1" thickBot="1">
      <c r="A79" s="36"/>
      <c r="B79" s="153" t="s">
        <v>71</v>
      </c>
      <c r="C79" s="140" t="s">
        <v>200</v>
      </c>
      <c r="D79" s="137" t="s">
        <v>134</v>
      </c>
      <c r="E79" s="164">
        <v>133595.75555555554</v>
      </c>
      <c r="F79" s="164">
        <v>133922.1</v>
      </c>
      <c r="G79" s="145">
        <f>(F79-E79)/E79</f>
        <v>2.4427755439337408E-3</v>
      </c>
      <c r="H79" s="164">
        <v>133653</v>
      </c>
      <c r="I79" s="145">
        <f>(F79-H79)/H79</f>
        <v>2.0134228187919899E-3</v>
      </c>
    </row>
    <row r="80" spans="1:9" ht="15.75" customHeight="1" thickBot="1">
      <c r="A80" s="213" t="s">
        <v>193</v>
      </c>
      <c r="B80" s="214"/>
      <c r="C80" s="214"/>
      <c r="D80" s="215"/>
      <c r="E80" s="75">
        <f>SUM(E75:E79)</f>
        <v>896307.08055555553</v>
      </c>
      <c r="F80" s="75">
        <f>SUM(F75:F79)</f>
        <v>942926.4</v>
      </c>
      <c r="G80" s="94">
        <f t="shared" ref="G80" si="22">(F80-E80)/E80</f>
        <v>5.2012664471587762E-2</v>
      </c>
      <c r="H80" s="75">
        <f>SUM(H75:H79)</f>
        <v>944630.7</v>
      </c>
      <c r="I80" s="95">
        <f t="shared" ref="I80" si="23">(F80-H80)/H80</f>
        <v>-1.8041971322760634E-3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3" t="s">
        <v>74</v>
      </c>
      <c r="C82" s="140" t="s">
        <v>144</v>
      </c>
      <c r="D82" s="144" t="s">
        <v>142</v>
      </c>
      <c r="E82" s="158">
        <v>69811.16071428571</v>
      </c>
      <c r="F82" s="158">
        <v>70414.5</v>
      </c>
      <c r="G82" s="146">
        <f t="shared" ref="G82:G88" si="24">(F82-E82)/E82</f>
        <v>8.6424474187381094E-3</v>
      </c>
      <c r="H82" s="158">
        <v>70414.5</v>
      </c>
      <c r="I82" s="146">
        <f t="shared" ref="I82:I88" si="25">(F82-H82)/H82</f>
        <v>0</v>
      </c>
    </row>
    <row r="83" spans="1:11" ht="16.5">
      <c r="A83" s="35"/>
      <c r="B83" s="153" t="s">
        <v>76</v>
      </c>
      <c r="C83" s="140" t="s">
        <v>143</v>
      </c>
      <c r="D83" s="136" t="s">
        <v>161</v>
      </c>
      <c r="E83" s="161">
        <v>92055.40625</v>
      </c>
      <c r="F83" s="152">
        <v>94801.6875</v>
      </c>
      <c r="G83" s="145">
        <f t="shared" si="24"/>
        <v>2.9832916521402023E-2</v>
      </c>
      <c r="H83" s="152">
        <v>94801.6875</v>
      </c>
      <c r="I83" s="145">
        <f t="shared" si="25"/>
        <v>0</v>
      </c>
    </row>
    <row r="84" spans="1:11" ht="16.5">
      <c r="A84" s="35"/>
      <c r="B84" s="153" t="s">
        <v>75</v>
      </c>
      <c r="C84" s="140" t="s">
        <v>148</v>
      </c>
      <c r="D84" s="138" t="s">
        <v>145</v>
      </c>
      <c r="E84" s="161">
        <v>57023.571428571428</v>
      </c>
      <c r="F84" s="161">
        <v>53563.714285714283</v>
      </c>
      <c r="G84" s="145">
        <f t="shared" si="24"/>
        <v>-6.0674157303370821E-2</v>
      </c>
      <c r="H84" s="161">
        <v>53563.714285714283</v>
      </c>
      <c r="I84" s="145">
        <f t="shared" si="25"/>
        <v>0</v>
      </c>
    </row>
    <row r="85" spans="1:11" ht="16.5">
      <c r="A85" s="35"/>
      <c r="B85" s="153" t="s">
        <v>77</v>
      </c>
      <c r="C85" s="140" t="s">
        <v>146</v>
      </c>
      <c r="D85" s="138" t="s">
        <v>162</v>
      </c>
      <c r="E85" s="161">
        <v>91830.375</v>
      </c>
      <c r="F85" s="161">
        <v>99695.142857142855</v>
      </c>
      <c r="G85" s="145">
        <f t="shared" si="24"/>
        <v>8.5644514215942769E-2</v>
      </c>
      <c r="H85" s="161">
        <v>99695.142857142855</v>
      </c>
      <c r="I85" s="145">
        <f t="shared" si="25"/>
        <v>0</v>
      </c>
    </row>
    <row r="86" spans="1:11" ht="16.5">
      <c r="A86" s="35"/>
      <c r="B86" s="153" t="s">
        <v>78</v>
      </c>
      <c r="C86" s="140" t="s">
        <v>149</v>
      </c>
      <c r="D86" s="149" t="s">
        <v>147</v>
      </c>
      <c r="E86" s="170">
        <v>144716</v>
      </c>
      <c r="F86" s="170">
        <v>142353.9</v>
      </c>
      <c r="G86" s="145">
        <f t="shared" si="24"/>
        <v>-1.6322314049586818E-2</v>
      </c>
      <c r="H86" s="170">
        <v>142353.9</v>
      </c>
      <c r="I86" s="145">
        <f t="shared" si="25"/>
        <v>0</v>
      </c>
    </row>
    <row r="87" spans="1:11" ht="16.5">
      <c r="A87" s="35"/>
      <c r="B87" s="153" t="s">
        <v>80</v>
      </c>
      <c r="C87" s="140" t="s">
        <v>151</v>
      </c>
      <c r="D87" s="149" t="s">
        <v>150</v>
      </c>
      <c r="E87" s="170">
        <v>282156.33333333331</v>
      </c>
      <c r="F87" s="170">
        <v>301491.66666666669</v>
      </c>
      <c r="G87" s="145">
        <f t="shared" si="24"/>
        <v>6.852702225362077E-2</v>
      </c>
      <c r="H87" s="170">
        <v>301491.66666666669</v>
      </c>
      <c r="I87" s="145">
        <f t="shared" si="25"/>
        <v>0</v>
      </c>
    </row>
    <row r="88" spans="1:11" ht="16.5" customHeight="1" thickBot="1">
      <c r="A88" s="33"/>
      <c r="B88" s="154" t="s">
        <v>79</v>
      </c>
      <c r="C88" s="141" t="s">
        <v>155</v>
      </c>
      <c r="D88" s="137" t="s">
        <v>156</v>
      </c>
      <c r="E88" s="164">
        <v>577967</v>
      </c>
      <c r="F88" s="164">
        <v>522502.5</v>
      </c>
      <c r="G88" s="147">
        <f t="shared" si="24"/>
        <v>-9.5964821520951885E-2</v>
      </c>
      <c r="H88" s="164">
        <v>520035.75</v>
      </c>
      <c r="I88" s="147">
        <f t="shared" si="25"/>
        <v>4.7434238896075891E-3</v>
      </c>
    </row>
    <row r="89" spans="1:11" ht="15.75" customHeight="1" thickBot="1">
      <c r="A89" s="213" t="s">
        <v>194</v>
      </c>
      <c r="B89" s="214"/>
      <c r="C89" s="214"/>
      <c r="D89" s="215"/>
      <c r="E89" s="75">
        <f>SUM(E82:E88)</f>
        <v>1315559.8467261905</v>
      </c>
      <c r="F89" s="75">
        <f>SUM(F82:F88)</f>
        <v>1284823.1113095239</v>
      </c>
      <c r="G89" s="102">
        <f t="shared" ref="G89:G90" si="26">(F89-E89)/E89</f>
        <v>-2.3363996319252123E-2</v>
      </c>
      <c r="H89" s="75">
        <f>SUM(H82:H88)</f>
        <v>1282356.3613095239</v>
      </c>
      <c r="I89" s="95">
        <f t="shared" ref="I89:I90" si="27">(F89-H89)/H89</f>
        <v>1.9236072549139074E-3</v>
      </c>
    </row>
    <row r="90" spans="1:11" ht="15.75" customHeight="1" thickBot="1">
      <c r="A90" s="213" t="s">
        <v>195</v>
      </c>
      <c r="B90" s="214"/>
      <c r="C90" s="214"/>
      <c r="D90" s="215"/>
      <c r="E90" s="90">
        <f>SUM(E89+E80+E73+E65+E54+E46+E38+E31)</f>
        <v>22331243.052916668</v>
      </c>
      <c r="F90" s="90">
        <f>SUM(F31,F38,F46,F54,F65,F73,F80,F89)</f>
        <v>24965926.014880948</v>
      </c>
      <c r="G90" s="92">
        <f t="shared" si="26"/>
        <v>0.11798192137003163</v>
      </c>
      <c r="H90" s="90">
        <f>SUM(H31,H38,H46,H54,H65,H73,H80,H89)</f>
        <v>24737297.368849207</v>
      </c>
      <c r="I90" s="103">
        <f t="shared" si="27"/>
        <v>9.2422645296589643E-3</v>
      </c>
      <c r="J90" s="104"/>
    </row>
    <row r="91" spans="1:11">
      <c r="E91" s="105"/>
      <c r="F91" s="105"/>
      <c r="K91" s="106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G20" sqref="G2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6" customWidth="1"/>
    <col min="4" max="6" width="13.140625" style="116" customWidth="1"/>
    <col min="7" max="7" width="11.28515625" style="74" customWidth="1"/>
    <col min="8" max="8" width="11.42578125" style="116" customWidth="1"/>
    <col min="9" max="9" width="11.7109375" style="116" customWidth="1"/>
    <col min="10" max="10" width="9.140625" style="116"/>
    <col min="11" max="11" width="13" style="199" bestFit="1" customWidth="1"/>
    <col min="12" max="12" width="9.140625" style="199"/>
    <col min="13" max="16384" width="9.140625" style="116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8"/>
      <c r="F9" s="198"/>
    </row>
    <row r="10" spans="1:12" ht="18">
      <c r="A10" s="2" t="s">
        <v>210</v>
      </c>
      <c r="B10" s="2"/>
      <c r="C10" s="2"/>
    </row>
    <row r="11" spans="1:12" ht="18">
      <c r="A11" s="2" t="s">
        <v>225</v>
      </c>
    </row>
    <row r="12" spans="1:12" ht="15.75" thickBot="1"/>
    <row r="13" spans="1:12" ht="24.75" customHeight="1">
      <c r="A13" s="207" t="s">
        <v>3</v>
      </c>
      <c r="B13" s="207"/>
      <c r="C13" s="209" t="s">
        <v>0</v>
      </c>
      <c r="D13" s="203" t="s">
        <v>211</v>
      </c>
      <c r="E13" s="203" t="s">
        <v>212</v>
      </c>
      <c r="F13" s="203" t="s">
        <v>213</v>
      </c>
      <c r="G13" s="203" t="s">
        <v>214</v>
      </c>
      <c r="H13" s="203" t="s">
        <v>215</v>
      </c>
      <c r="I13" s="203" t="s">
        <v>216</v>
      </c>
    </row>
    <row r="14" spans="1:12" ht="26.25" customHeight="1" thickBot="1">
      <c r="A14" s="208"/>
      <c r="B14" s="208"/>
      <c r="C14" s="210"/>
      <c r="D14" s="223"/>
      <c r="E14" s="223"/>
      <c r="F14" s="223"/>
      <c r="G14" s="204"/>
      <c r="H14" s="223"/>
      <c r="I14" s="223"/>
    </row>
    <row r="15" spans="1:12" ht="17.25" customHeight="1" thickBot="1">
      <c r="A15" s="78" t="s">
        <v>24</v>
      </c>
      <c r="B15" s="111" t="s">
        <v>22</v>
      </c>
      <c r="C15" s="5"/>
      <c r="D15" s="7"/>
      <c r="E15" s="7"/>
      <c r="F15" s="7"/>
      <c r="G15" s="7"/>
      <c r="H15" s="7"/>
      <c r="I15" s="8"/>
      <c r="K15" s="190"/>
    </row>
    <row r="16" spans="1:12" ht="18">
      <c r="A16" s="79"/>
      <c r="B16" s="181" t="s">
        <v>4</v>
      </c>
      <c r="C16" s="139" t="s">
        <v>163</v>
      </c>
      <c r="D16" s="191">
        <v>140000</v>
      </c>
      <c r="E16" s="191">
        <v>85000</v>
      </c>
      <c r="F16" s="191">
        <v>95000</v>
      </c>
      <c r="G16" s="132">
        <v>145000</v>
      </c>
      <c r="H16" s="132">
        <v>133333</v>
      </c>
      <c r="I16" s="132">
        <f>AVERAGE(D16:H16)</f>
        <v>119666.6</v>
      </c>
      <c r="K16" s="190"/>
      <c r="L16" s="192"/>
    </row>
    <row r="17" spans="1:16" ht="18">
      <c r="A17" s="80"/>
      <c r="B17" s="182" t="s">
        <v>5</v>
      </c>
      <c r="C17" s="140" t="s">
        <v>164</v>
      </c>
      <c r="D17" s="178">
        <v>150000</v>
      </c>
      <c r="E17" s="178">
        <v>100000</v>
      </c>
      <c r="F17" s="178">
        <v>175000</v>
      </c>
      <c r="G17" s="193">
        <v>155000</v>
      </c>
      <c r="H17" s="193">
        <v>150000</v>
      </c>
      <c r="I17" s="132">
        <f t="shared" ref="I17:I40" si="0">AVERAGE(D17:H17)</f>
        <v>146000</v>
      </c>
      <c r="K17" s="190"/>
      <c r="L17" s="192"/>
    </row>
    <row r="18" spans="1:16" ht="18">
      <c r="A18" s="80"/>
      <c r="B18" s="182" t="s">
        <v>6</v>
      </c>
      <c r="C18" s="140" t="s">
        <v>165</v>
      </c>
      <c r="D18" s="178">
        <v>150000</v>
      </c>
      <c r="E18" s="178">
        <v>100000</v>
      </c>
      <c r="F18" s="178">
        <v>95000</v>
      </c>
      <c r="G18" s="193">
        <v>97500</v>
      </c>
      <c r="H18" s="193">
        <v>200000</v>
      </c>
      <c r="I18" s="132">
        <f t="shared" si="0"/>
        <v>128500</v>
      </c>
      <c r="K18" s="190"/>
      <c r="L18" s="192"/>
    </row>
    <row r="19" spans="1:16" ht="18">
      <c r="A19" s="80"/>
      <c r="B19" s="182" t="s">
        <v>7</v>
      </c>
      <c r="C19" s="140" t="s">
        <v>166</v>
      </c>
      <c r="D19" s="178">
        <v>45000</v>
      </c>
      <c r="E19" s="178">
        <v>45000</v>
      </c>
      <c r="F19" s="178">
        <v>27500</v>
      </c>
      <c r="G19" s="193">
        <v>32500</v>
      </c>
      <c r="H19" s="193">
        <v>50000</v>
      </c>
      <c r="I19" s="132">
        <f t="shared" si="0"/>
        <v>40000</v>
      </c>
      <c r="K19" s="190"/>
      <c r="L19" s="192"/>
      <c r="P19" s="199"/>
    </row>
    <row r="20" spans="1:16" ht="18">
      <c r="A20" s="80"/>
      <c r="B20" s="182" t="s">
        <v>8</v>
      </c>
      <c r="C20" s="140" t="s">
        <v>167</v>
      </c>
      <c r="D20" s="178">
        <v>400000</v>
      </c>
      <c r="E20" s="178">
        <v>450000</v>
      </c>
      <c r="F20" s="178">
        <v>275000</v>
      </c>
      <c r="G20" s="193">
        <v>450000</v>
      </c>
      <c r="H20" s="193">
        <v>350000</v>
      </c>
      <c r="I20" s="132">
        <f t="shared" si="0"/>
        <v>385000</v>
      </c>
      <c r="K20" s="190"/>
      <c r="L20" s="192"/>
    </row>
    <row r="21" spans="1:16" ht="18.75" customHeight="1">
      <c r="A21" s="80"/>
      <c r="B21" s="182" t="s">
        <v>9</v>
      </c>
      <c r="C21" s="140" t="s">
        <v>168</v>
      </c>
      <c r="D21" s="178">
        <v>70000</v>
      </c>
      <c r="E21" s="178">
        <v>125000</v>
      </c>
      <c r="F21" s="178">
        <v>95000</v>
      </c>
      <c r="G21" s="193">
        <v>92500</v>
      </c>
      <c r="H21" s="193">
        <v>150000</v>
      </c>
      <c r="I21" s="132">
        <f t="shared" si="0"/>
        <v>106500</v>
      </c>
      <c r="K21" s="190"/>
      <c r="L21" s="192"/>
    </row>
    <row r="22" spans="1:16" ht="18">
      <c r="A22" s="80"/>
      <c r="B22" s="182" t="s">
        <v>10</v>
      </c>
      <c r="C22" s="140" t="s">
        <v>169</v>
      </c>
      <c r="D22" s="178">
        <v>100000</v>
      </c>
      <c r="E22" s="178">
        <v>130000</v>
      </c>
      <c r="F22" s="178">
        <v>77500</v>
      </c>
      <c r="G22" s="193">
        <v>97500</v>
      </c>
      <c r="H22" s="193">
        <v>100000</v>
      </c>
      <c r="I22" s="132">
        <f t="shared" si="0"/>
        <v>101000</v>
      </c>
      <c r="K22" s="190"/>
      <c r="L22" s="192"/>
    </row>
    <row r="23" spans="1:16" ht="18">
      <c r="A23" s="80"/>
      <c r="B23" s="182" t="s">
        <v>11</v>
      </c>
      <c r="C23" s="140" t="s">
        <v>170</v>
      </c>
      <c r="D23" s="178">
        <v>30000</v>
      </c>
      <c r="E23" s="178">
        <v>25000</v>
      </c>
      <c r="F23" s="178">
        <v>35000</v>
      </c>
      <c r="G23" s="193">
        <v>30000</v>
      </c>
      <c r="H23" s="193">
        <v>25000</v>
      </c>
      <c r="I23" s="132">
        <f t="shared" si="0"/>
        <v>29000</v>
      </c>
      <c r="K23" s="190"/>
      <c r="L23" s="192"/>
    </row>
    <row r="24" spans="1:16" ht="18">
      <c r="A24" s="80"/>
      <c r="B24" s="182" t="s">
        <v>12</v>
      </c>
      <c r="C24" s="140" t="s">
        <v>171</v>
      </c>
      <c r="D24" s="178">
        <v>30000</v>
      </c>
      <c r="E24" s="178">
        <v>25000</v>
      </c>
      <c r="F24" s="178">
        <v>37500</v>
      </c>
      <c r="G24" s="193">
        <v>32500</v>
      </c>
      <c r="H24" s="193">
        <v>50000</v>
      </c>
      <c r="I24" s="132">
        <f t="shared" si="0"/>
        <v>35000</v>
      </c>
      <c r="K24" s="190"/>
      <c r="L24" s="192"/>
    </row>
    <row r="25" spans="1:16" ht="18">
      <c r="A25" s="80"/>
      <c r="B25" s="182" t="s">
        <v>13</v>
      </c>
      <c r="C25" s="140" t="s">
        <v>172</v>
      </c>
      <c r="D25" s="178">
        <v>35000</v>
      </c>
      <c r="E25" s="178">
        <v>25000</v>
      </c>
      <c r="F25" s="178">
        <v>37500</v>
      </c>
      <c r="G25" s="193">
        <v>32500</v>
      </c>
      <c r="H25" s="193">
        <v>50000</v>
      </c>
      <c r="I25" s="132">
        <f t="shared" si="0"/>
        <v>36000</v>
      </c>
      <c r="K25" s="190"/>
      <c r="L25" s="192"/>
    </row>
    <row r="26" spans="1:16" ht="18">
      <c r="A26" s="80"/>
      <c r="B26" s="182" t="s">
        <v>14</v>
      </c>
      <c r="C26" s="140" t="s">
        <v>173</v>
      </c>
      <c r="D26" s="178">
        <v>30000</v>
      </c>
      <c r="E26" s="178">
        <v>25000</v>
      </c>
      <c r="F26" s="178">
        <v>37500</v>
      </c>
      <c r="G26" s="193">
        <v>32500</v>
      </c>
      <c r="H26" s="193">
        <v>30000</v>
      </c>
      <c r="I26" s="132">
        <f t="shared" si="0"/>
        <v>31000</v>
      </c>
      <c r="K26" s="190"/>
      <c r="L26" s="192"/>
    </row>
    <row r="27" spans="1:16" ht="18">
      <c r="A27" s="80"/>
      <c r="B27" s="182" t="s">
        <v>15</v>
      </c>
      <c r="C27" s="140" t="s">
        <v>174</v>
      </c>
      <c r="D27" s="178">
        <v>100000</v>
      </c>
      <c r="E27" s="178">
        <v>70000</v>
      </c>
      <c r="F27" s="178">
        <v>55000</v>
      </c>
      <c r="G27" s="193">
        <v>87500</v>
      </c>
      <c r="H27" s="193">
        <v>66666</v>
      </c>
      <c r="I27" s="132">
        <f t="shared" si="0"/>
        <v>75833.2</v>
      </c>
      <c r="K27" s="190"/>
      <c r="L27" s="192"/>
    </row>
    <row r="28" spans="1:16" ht="18">
      <c r="A28" s="80"/>
      <c r="B28" s="182" t="s">
        <v>16</v>
      </c>
      <c r="C28" s="140" t="s">
        <v>175</v>
      </c>
      <c r="D28" s="178">
        <v>30000</v>
      </c>
      <c r="E28" s="178">
        <v>30000</v>
      </c>
      <c r="F28" s="178">
        <v>37500</v>
      </c>
      <c r="G28" s="193">
        <v>32500</v>
      </c>
      <c r="H28" s="193">
        <v>50000</v>
      </c>
      <c r="I28" s="132">
        <f t="shared" si="0"/>
        <v>36000</v>
      </c>
      <c r="K28" s="190"/>
      <c r="L28" s="192"/>
    </row>
    <row r="29" spans="1:16" ht="18">
      <c r="A29" s="80"/>
      <c r="B29" s="182" t="s">
        <v>17</v>
      </c>
      <c r="C29" s="140" t="s">
        <v>176</v>
      </c>
      <c r="D29" s="178">
        <v>50000</v>
      </c>
      <c r="E29" s="178">
        <v>70000</v>
      </c>
      <c r="F29" s="178">
        <v>40000</v>
      </c>
      <c r="G29" s="193">
        <v>57500</v>
      </c>
      <c r="H29" s="193">
        <v>58333</v>
      </c>
      <c r="I29" s="132">
        <f t="shared" si="0"/>
        <v>55166.6</v>
      </c>
      <c r="K29" s="190"/>
      <c r="L29" s="192"/>
    </row>
    <row r="30" spans="1:16" ht="18">
      <c r="A30" s="80"/>
      <c r="B30" s="182" t="s">
        <v>18</v>
      </c>
      <c r="C30" s="140" t="s">
        <v>177</v>
      </c>
      <c r="D30" s="178">
        <v>50000</v>
      </c>
      <c r="E30" s="178">
        <v>150000</v>
      </c>
      <c r="F30" s="178">
        <v>70000</v>
      </c>
      <c r="G30" s="193">
        <v>55000</v>
      </c>
      <c r="H30" s="193">
        <v>50000</v>
      </c>
      <c r="I30" s="132">
        <f t="shared" si="0"/>
        <v>75000</v>
      </c>
      <c r="K30" s="190"/>
      <c r="L30" s="192"/>
    </row>
    <row r="31" spans="1:16" ht="16.5" customHeight="1" thickBot="1">
      <c r="A31" s="81"/>
      <c r="B31" s="183" t="s">
        <v>19</v>
      </c>
      <c r="C31" s="141" t="s">
        <v>178</v>
      </c>
      <c r="D31" s="179">
        <v>60000</v>
      </c>
      <c r="E31" s="179">
        <v>60000</v>
      </c>
      <c r="F31" s="179">
        <v>32500</v>
      </c>
      <c r="G31" s="134">
        <v>55000</v>
      </c>
      <c r="H31" s="134">
        <v>60000</v>
      </c>
      <c r="I31" s="132">
        <f t="shared" si="0"/>
        <v>53500</v>
      </c>
      <c r="K31" s="190"/>
      <c r="L31" s="192"/>
    </row>
    <row r="32" spans="1:16" ht="17.25" customHeight="1" thickBot="1">
      <c r="A32" s="78" t="s">
        <v>20</v>
      </c>
      <c r="B32" s="111" t="s">
        <v>21</v>
      </c>
      <c r="C32" s="5"/>
      <c r="D32" s="7"/>
      <c r="E32" s="7"/>
      <c r="F32" s="7"/>
      <c r="G32" s="7"/>
      <c r="H32" s="7"/>
      <c r="I32" s="132"/>
      <c r="K32" s="194"/>
      <c r="L32" s="195"/>
    </row>
    <row r="33" spans="1:12" ht="18">
      <c r="A33" s="79"/>
      <c r="B33" s="181" t="s">
        <v>26</v>
      </c>
      <c r="C33" s="142" t="s">
        <v>179</v>
      </c>
      <c r="D33" s="191">
        <v>200000</v>
      </c>
      <c r="E33" s="191">
        <v>250000</v>
      </c>
      <c r="F33" s="191">
        <v>200000</v>
      </c>
      <c r="G33" s="132">
        <v>187500</v>
      </c>
      <c r="H33" s="132">
        <v>183333</v>
      </c>
      <c r="I33" s="132">
        <f t="shared" si="0"/>
        <v>204166.6</v>
      </c>
      <c r="K33" s="196"/>
      <c r="L33" s="192"/>
    </row>
    <row r="34" spans="1:12" ht="18">
      <c r="A34" s="80"/>
      <c r="B34" s="182" t="s">
        <v>27</v>
      </c>
      <c r="C34" s="140" t="s">
        <v>180</v>
      </c>
      <c r="D34" s="178">
        <v>200000</v>
      </c>
      <c r="E34" s="178">
        <v>250000</v>
      </c>
      <c r="F34" s="178">
        <v>225000</v>
      </c>
      <c r="G34" s="193">
        <v>187500</v>
      </c>
      <c r="H34" s="193">
        <v>183333</v>
      </c>
      <c r="I34" s="132">
        <f t="shared" si="0"/>
        <v>209166.6</v>
      </c>
      <c r="K34" s="196"/>
      <c r="L34" s="192"/>
    </row>
    <row r="35" spans="1:12" ht="18">
      <c r="A35" s="80"/>
      <c r="B35" s="181" t="s">
        <v>28</v>
      </c>
      <c r="C35" s="140" t="s">
        <v>181</v>
      </c>
      <c r="D35" s="178">
        <v>55000</v>
      </c>
      <c r="E35" s="178">
        <v>50000</v>
      </c>
      <c r="F35" s="178">
        <v>60000</v>
      </c>
      <c r="G35" s="193">
        <v>57500</v>
      </c>
      <c r="H35" s="193">
        <v>50000</v>
      </c>
      <c r="I35" s="132">
        <f t="shared" si="0"/>
        <v>54500</v>
      </c>
      <c r="K35" s="196"/>
      <c r="L35" s="192"/>
    </row>
    <row r="36" spans="1:12" ht="18">
      <c r="A36" s="80"/>
      <c r="B36" s="182" t="s">
        <v>29</v>
      </c>
      <c r="C36" s="140" t="s">
        <v>182</v>
      </c>
      <c r="D36" s="178">
        <v>60000</v>
      </c>
      <c r="E36" s="178">
        <v>75000</v>
      </c>
      <c r="F36" s="178">
        <v>82500</v>
      </c>
      <c r="G36" s="193">
        <v>87500</v>
      </c>
      <c r="H36" s="193">
        <v>100000</v>
      </c>
      <c r="I36" s="132">
        <f t="shared" si="0"/>
        <v>81000</v>
      </c>
      <c r="K36" s="196"/>
      <c r="L36" s="192"/>
    </row>
    <row r="37" spans="1:12" ht="16.5" customHeight="1" thickBot="1">
      <c r="A37" s="81"/>
      <c r="B37" s="181" t="s">
        <v>30</v>
      </c>
      <c r="C37" s="140" t="s">
        <v>183</v>
      </c>
      <c r="D37" s="178">
        <v>70000</v>
      </c>
      <c r="E37" s="178">
        <v>50000</v>
      </c>
      <c r="F37" s="178">
        <v>82500</v>
      </c>
      <c r="G37" s="193">
        <v>72500</v>
      </c>
      <c r="H37" s="193">
        <v>53333</v>
      </c>
      <c r="I37" s="132">
        <f t="shared" si="0"/>
        <v>65666.600000000006</v>
      </c>
      <c r="K37" s="196"/>
      <c r="L37" s="192"/>
    </row>
    <row r="38" spans="1:12" ht="17.25" customHeight="1" thickBot="1">
      <c r="A38" s="78" t="s">
        <v>25</v>
      </c>
      <c r="B38" s="111" t="s">
        <v>51</v>
      </c>
      <c r="C38" s="5"/>
      <c r="D38" s="7"/>
      <c r="E38" s="7"/>
      <c r="F38" s="7"/>
      <c r="G38" s="7"/>
      <c r="H38" s="7"/>
      <c r="I38" s="132"/>
      <c r="K38" s="194"/>
      <c r="L38" s="195"/>
    </row>
    <row r="39" spans="1:12" ht="18">
      <c r="A39" s="79"/>
      <c r="B39" s="184" t="s">
        <v>31</v>
      </c>
      <c r="C39" s="143" t="s">
        <v>217</v>
      </c>
      <c r="D39" s="157">
        <v>1700000</v>
      </c>
      <c r="E39" s="157">
        <v>2500000</v>
      </c>
      <c r="F39" s="157">
        <v>1973400</v>
      </c>
      <c r="G39" s="157">
        <v>1614600</v>
      </c>
      <c r="H39" s="157">
        <v>1794000</v>
      </c>
      <c r="I39" s="157">
        <f t="shared" si="0"/>
        <v>1916400</v>
      </c>
      <c r="K39" s="196"/>
      <c r="L39" s="192"/>
    </row>
    <row r="40" spans="1:12" ht="18.75" thickBot="1">
      <c r="A40" s="81"/>
      <c r="B40" s="183" t="s">
        <v>32</v>
      </c>
      <c r="C40" s="141" t="s">
        <v>185</v>
      </c>
      <c r="D40" s="179">
        <v>1300000</v>
      </c>
      <c r="E40" s="179">
        <v>1540000</v>
      </c>
      <c r="F40" s="179">
        <v>1228890</v>
      </c>
      <c r="G40" s="134">
        <v>1188525</v>
      </c>
      <c r="H40" s="134">
        <v>1394835</v>
      </c>
      <c r="I40" s="134">
        <f t="shared" si="0"/>
        <v>1330450</v>
      </c>
      <c r="K40" s="196"/>
      <c r="L40" s="192"/>
    </row>
    <row r="41" spans="1:12" ht="15.75" thickBot="1">
      <c r="C41" s="189" t="s">
        <v>221</v>
      </c>
      <c r="D41" s="197">
        <f>SUM(D16:D40)</f>
        <v>5055000</v>
      </c>
      <c r="E41" s="189">
        <f t="shared" ref="E41:H41" si="1">SUM(E16:E40)</f>
        <v>6230000</v>
      </c>
      <c r="F41" s="189">
        <f t="shared" si="1"/>
        <v>5074790</v>
      </c>
      <c r="G41" s="197">
        <f t="shared" si="1"/>
        <v>4880625</v>
      </c>
      <c r="H41" s="189">
        <f t="shared" si="1"/>
        <v>5332166</v>
      </c>
      <c r="I41" s="82"/>
    </row>
    <row r="49" spans="11:12" s="116" customFormat="1">
      <c r="K49" s="199"/>
      <c r="L49" s="199"/>
    </row>
    <row r="50" spans="11:12" s="116" customFormat="1">
      <c r="K50" s="199"/>
      <c r="L50" s="199"/>
    </row>
    <row r="51" spans="11:12" s="116" customFormat="1">
      <c r="K51" s="199"/>
      <c r="L51" s="199"/>
    </row>
    <row r="52" spans="11:12" s="116" customFormat="1">
      <c r="K52" s="199"/>
      <c r="L52" s="199"/>
    </row>
    <row r="53" spans="11:12" s="116" customFormat="1">
      <c r="K53" s="199"/>
      <c r="L53" s="199"/>
    </row>
    <row r="54" spans="11:12" s="116" customFormat="1">
      <c r="K54" s="199"/>
      <c r="L54" s="199"/>
    </row>
    <row r="55" spans="11:12" s="116" customFormat="1">
      <c r="K55" s="199"/>
      <c r="L55" s="199"/>
    </row>
    <row r="56" spans="11:12" s="116" customFormat="1">
      <c r="K56" s="199"/>
      <c r="L56" s="199"/>
    </row>
    <row r="57" spans="11:12" s="116" customFormat="1">
      <c r="K57" s="199"/>
      <c r="L57" s="199"/>
    </row>
    <row r="58" spans="11:12" s="116" customFormat="1">
      <c r="K58" s="199"/>
      <c r="L58" s="199"/>
    </row>
    <row r="59" spans="11:12" s="116" customFormat="1">
      <c r="K59" s="199"/>
      <c r="L59" s="199"/>
    </row>
    <row r="60" spans="11:12" s="116" customFormat="1">
      <c r="K60" s="199"/>
      <c r="L60" s="199"/>
    </row>
    <row r="61" spans="11:12" s="116" customFormat="1">
      <c r="K61" s="199"/>
      <c r="L61" s="199"/>
    </row>
    <row r="62" spans="11:12" s="116" customFormat="1">
      <c r="K62" s="199"/>
      <c r="L62" s="199"/>
    </row>
    <row r="63" spans="11:12" s="116" customFormat="1">
      <c r="K63" s="199"/>
      <c r="L63" s="199"/>
    </row>
    <row r="64" spans="11:12" s="116" customFormat="1">
      <c r="K64" s="199"/>
      <c r="L64" s="199"/>
    </row>
    <row r="65" spans="11:12" s="116" customFormat="1">
      <c r="K65" s="199"/>
      <c r="L65" s="199"/>
    </row>
    <row r="66" spans="11:12" s="116" customFormat="1">
      <c r="K66" s="199"/>
      <c r="L66" s="199"/>
    </row>
    <row r="67" spans="11:12" s="116" customFormat="1">
      <c r="K67" s="199"/>
      <c r="L67" s="199"/>
    </row>
    <row r="68" spans="11:12" s="116" customFormat="1">
      <c r="K68" s="199"/>
      <c r="L68" s="199"/>
    </row>
    <row r="69" spans="11:12" s="116" customFormat="1">
      <c r="K69" s="199"/>
      <c r="L69" s="199"/>
    </row>
    <row r="70" spans="11:12" s="116" customFormat="1">
      <c r="K70" s="199"/>
      <c r="L70" s="199"/>
    </row>
    <row r="71" spans="11:12" s="116" customFormat="1">
      <c r="K71" s="199"/>
      <c r="L71" s="199"/>
    </row>
    <row r="72" spans="11:12" s="116" customFormat="1">
      <c r="K72" s="199"/>
      <c r="L72" s="199"/>
    </row>
    <row r="73" spans="11:12" s="116" customFormat="1">
      <c r="K73" s="199"/>
      <c r="L73" s="199"/>
    </row>
    <row r="74" spans="11:12" s="116" customFormat="1">
      <c r="K74" s="199"/>
      <c r="L74" s="199"/>
    </row>
    <row r="75" spans="11:12" s="116" customFormat="1">
      <c r="K75" s="199"/>
      <c r="L75" s="199"/>
    </row>
    <row r="76" spans="11:12" s="116" customFormat="1">
      <c r="K76" s="199"/>
      <c r="L76" s="199"/>
    </row>
    <row r="77" spans="11:12" s="116" customFormat="1">
      <c r="K77" s="199"/>
      <c r="L77" s="199"/>
    </row>
    <row r="78" spans="11:12" s="116" customFormat="1">
      <c r="K78" s="199"/>
      <c r="L78" s="199"/>
    </row>
    <row r="79" spans="11:12" s="116" customFormat="1">
      <c r="K79" s="199"/>
      <c r="L79" s="199"/>
    </row>
    <row r="80" spans="11:12" s="116" customFormat="1">
      <c r="K80" s="199"/>
      <c r="L80" s="199"/>
    </row>
    <row r="81" spans="11:12" s="116" customFormat="1">
      <c r="K81" s="199"/>
      <c r="L81" s="199"/>
    </row>
    <row r="82" spans="11:12" s="116" customFormat="1">
      <c r="K82" s="199"/>
      <c r="L82" s="199"/>
    </row>
    <row r="83" spans="11:12" s="116" customFormat="1">
      <c r="K83" s="199"/>
      <c r="L83" s="199"/>
    </row>
    <row r="84" spans="11:12" s="116" customFormat="1">
      <c r="K84" s="199"/>
      <c r="L84" s="199"/>
    </row>
    <row r="85" spans="11:12" s="116" customFormat="1">
      <c r="K85" s="199"/>
      <c r="L85" s="199"/>
    </row>
    <row r="86" spans="11:12" s="116" customFormat="1">
      <c r="K86" s="199"/>
      <c r="L86" s="199"/>
    </row>
    <row r="87" spans="11:12" s="116" customFormat="1">
      <c r="K87" s="199"/>
      <c r="L87" s="199"/>
    </row>
    <row r="88" spans="11:12" s="116" customFormat="1">
      <c r="K88" s="199"/>
      <c r="L88" s="199"/>
    </row>
    <row r="89" spans="11:12" s="116" customFormat="1">
      <c r="K89" s="199"/>
      <c r="L89" s="199"/>
    </row>
    <row r="90" spans="11:12" s="116" customFormat="1">
      <c r="K90" s="199"/>
      <c r="L90" s="199"/>
    </row>
    <row r="91" spans="11:12" s="116" customFormat="1">
      <c r="K91" s="199"/>
      <c r="L91" s="199"/>
    </row>
    <row r="92" spans="11:12" s="116" customFormat="1">
      <c r="K92" s="199"/>
      <c r="L92" s="199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23-02-2026</vt:lpstr>
      <vt:lpstr>By Order</vt:lpstr>
      <vt:lpstr>All Stores</vt:lpstr>
      <vt:lpstr>'23-02-2026'!Print_Titles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 Awad</dc:creator>
  <cp:lastModifiedBy>Rita Daher</cp:lastModifiedBy>
  <cp:lastPrinted>2026-02-25T11:07:50Z</cp:lastPrinted>
  <dcterms:created xsi:type="dcterms:W3CDTF">2010-10-20T06:23:14Z</dcterms:created>
  <dcterms:modified xsi:type="dcterms:W3CDTF">2026-02-26T05:54:40Z</dcterms:modified>
</cp:coreProperties>
</file>