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20" yWindow="-120" windowWidth="17400" windowHeight="11760" tabRatio="599" activeTab="5"/>
  </bookViews>
  <sheets>
    <sheet name="Supermarkets" sheetId="5" r:id="rId1"/>
    <sheet name="stores" sheetId="7" r:id="rId2"/>
    <sheet name="Comp" sheetId="8" r:id="rId3"/>
    <sheet name="10-02-2026" sheetId="9" r:id="rId4"/>
    <sheet name="By Order" sheetId="11" r:id="rId5"/>
    <sheet name="All Stores" sheetId="12" r:id="rId6"/>
  </sheets>
  <definedNames>
    <definedName name="_xlnm._FilterDatabase" localSheetId="4" hidden="1">'By Order'!$B$67:$I$72</definedName>
    <definedName name="_xlnm.Print_Titles" localSheetId="3">'10-02-2026'!$12:$14</definedName>
    <definedName name="_xlnm.Print_Titles" localSheetId="5">'All Stores'!$13:$14</definedName>
    <definedName name="_xlnm.Print_Titles" localSheetId="4">'By Order'!$12:$13</definedName>
    <definedName name="_xlnm.Print_Titles" localSheetId="2">Comp!$12:$13</definedName>
    <definedName name="_xlnm.Print_Titles" localSheetId="1">stores!$12:$13</definedName>
    <definedName name="_xlnm.Print_Titles" localSheetId="0">Supermarkets!$12:$13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2"/>
  <c r="F41"/>
  <c r="G41"/>
  <c r="H41"/>
  <c r="D41"/>
  <c r="G88" i="11" l="1"/>
  <c r="G83"/>
  <c r="G87"/>
  <c r="G86"/>
  <c r="G82"/>
  <c r="G85"/>
  <c r="G84"/>
  <c r="G75"/>
  <c r="G79"/>
  <c r="G78"/>
  <c r="G77"/>
  <c r="G76"/>
  <c r="G72"/>
  <c r="G69"/>
  <c r="G71"/>
  <c r="G67"/>
  <c r="G70"/>
  <c r="G68"/>
  <c r="G62"/>
  <c r="G64"/>
  <c r="G63"/>
  <c r="G56"/>
  <c r="G61"/>
  <c r="G57"/>
  <c r="G60"/>
  <c r="G59"/>
  <c r="G58"/>
  <c r="G51"/>
  <c r="G52"/>
  <c r="G53"/>
  <c r="G50"/>
  <c r="G49"/>
  <c r="G48"/>
  <c r="G41"/>
  <c r="G45"/>
  <c r="G44"/>
  <c r="G43"/>
  <c r="G42"/>
  <c r="G40"/>
  <c r="G36"/>
  <c r="G35"/>
  <c r="G37"/>
  <c r="G33"/>
  <c r="G34"/>
  <c r="G21"/>
  <c r="G30"/>
  <c r="G24"/>
  <c r="G27"/>
  <c r="G26"/>
  <c r="G25"/>
  <c r="G23"/>
  <c r="G28"/>
  <c r="G29"/>
  <c r="G20"/>
  <c r="G15"/>
  <c r="G22"/>
  <c r="G19"/>
  <c r="G17"/>
  <c r="G16"/>
  <c r="G18"/>
  <c r="H39" i="8"/>
  <c r="H38"/>
  <c r="H36"/>
  <c r="H35"/>
  <c r="H34"/>
  <c r="H33"/>
  <c r="H32"/>
  <c r="H30"/>
  <c r="H29"/>
  <c r="H28"/>
  <c r="H27"/>
  <c r="H26"/>
  <c r="H25"/>
  <c r="H24"/>
  <c r="H23"/>
  <c r="H22"/>
  <c r="H21"/>
  <c r="H20"/>
  <c r="H19"/>
  <c r="H18"/>
  <c r="H17"/>
  <c r="H16"/>
  <c r="H15"/>
  <c r="I88" i="11"/>
  <c r="I82"/>
  <c r="I84"/>
  <c r="I86"/>
  <c r="I87"/>
  <c r="I83"/>
  <c r="I85"/>
  <c r="I75" l="1"/>
  <c r="I77"/>
  <c r="I76"/>
  <c r="I78"/>
  <c r="I79"/>
  <c r="I69"/>
  <c r="I67"/>
  <c r="I68"/>
  <c r="I72"/>
  <c r="I70"/>
  <c r="I71"/>
  <c r="I56"/>
  <c r="I61"/>
  <c r="I59"/>
  <c r="I58"/>
  <c r="I64"/>
  <c r="I60"/>
  <c r="I63"/>
  <c r="I62"/>
  <c r="I57"/>
  <c r="I52"/>
  <c r="I53"/>
  <c r="I51"/>
  <c r="I49"/>
  <c r="I48"/>
  <c r="I50"/>
  <c r="I44"/>
  <c r="I43"/>
  <c r="I42"/>
  <c r="I40"/>
  <c r="I45"/>
  <c r="I41"/>
  <c r="I35"/>
  <c r="I37"/>
  <c r="I36"/>
  <c r="I33"/>
  <c r="I34"/>
  <c r="I18"/>
  <c r="I29"/>
  <c r="I28"/>
  <c r="I19"/>
  <c r="I27"/>
  <c r="I21"/>
  <c r="I24"/>
  <c r="I26"/>
  <c r="I16"/>
  <c r="I30"/>
  <c r="I25"/>
  <c r="I15"/>
  <c r="I23"/>
  <c r="I20"/>
  <c r="I17"/>
  <c r="I22"/>
  <c r="I40" i="12" l="1"/>
  <c r="I39"/>
  <c r="I37"/>
  <c r="I36"/>
  <c r="I35"/>
  <c r="I34"/>
  <c r="I33"/>
  <c r="I31"/>
  <c r="I30"/>
  <c r="I29"/>
  <c r="I28"/>
  <c r="I27"/>
  <c r="I26"/>
  <c r="I25"/>
  <c r="I24"/>
  <c r="I23"/>
  <c r="I22"/>
  <c r="I21"/>
  <c r="I20"/>
  <c r="I19"/>
  <c r="I18"/>
  <c r="I17"/>
  <c r="I16"/>
  <c r="D40" i="8" l="1"/>
  <c r="F19"/>
  <c r="G16" i="5"/>
  <c r="I26" i="7"/>
  <c r="G26" i="5"/>
  <c r="G34"/>
  <c r="G25" l="1"/>
  <c r="G16" i="9"/>
  <c r="G17"/>
  <c r="G18"/>
  <c r="G19"/>
  <c r="G20"/>
  <c r="G21"/>
  <c r="G22"/>
  <c r="G23"/>
  <c r="G24"/>
  <c r="G25"/>
  <c r="G26"/>
  <c r="G27"/>
  <c r="G28"/>
  <c r="G29"/>
  <c r="G30"/>
  <c r="G31"/>
  <c r="G33"/>
  <c r="G34"/>
  <c r="G35"/>
  <c r="G36"/>
  <c r="G37"/>
  <c r="G39"/>
  <c r="G40"/>
  <c r="G41"/>
  <c r="G42"/>
  <c r="G43"/>
  <c r="G44"/>
  <c r="G46"/>
  <c r="G47"/>
  <c r="G48"/>
  <c r="G49"/>
  <c r="G50"/>
  <c r="G51"/>
  <c r="G53"/>
  <c r="G54"/>
  <c r="G55"/>
  <c r="G56"/>
  <c r="G57"/>
  <c r="G58"/>
  <c r="G59"/>
  <c r="G60"/>
  <c r="G61"/>
  <c r="G63"/>
  <c r="G64"/>
  <c r="G65"/>
  <c r="G66"/>
  <c r="G67"/>
  <c r="G68"/>
  <c r="G70"/>
  <c r="G71"/>
  <c r="G72"/>
  <c r="G73"/>
  <c r="G74"/>
  <c r="G76"/>
  <c r="G77"/>
  <c r="G78"/>
  <c r="G79"/>
  <c r="G80"/>
  <c r="G81"/>
  <c r="G82"/>
  <c r="I31" l="1"/>
  <c r="I30"/>
  <c r="I29"/>
  <c r="I28"/>
  <c r="I27"/>
  <c r="I26"/>
  <c r="I25"/>
  <c r="I24"/>
  <c r="I23"/>
  <c r="I22"/>
  <c r="I21"/>
  <c r="I20"/>
  <c r="I19"/>
  <c r="I18"/>
  <c r="I17"/>
  <c r="H80" i="11" l="1"/>
  <c r="F80"/>
  <c r="I24" i="8" l="1"/>
  <c r="H73" i="11" l="1"/>
  <c r="I15" i="5" l="1"/>
  <c r="E31" i="11" l="1"/>
  <c r="F31"/>
  <c r="H31"/>
  <c r="E38"/>
  <c r="F38"/>
  <c r="H38"/>
  <c r="G38" l="1"/>
  <c r="G31"/>
  <c r="E40" i="8"/>
  <c r="I70" i="9" l="1"/>
  <c r="I71"/>
  <c r="I72"/>
  <c r="I73"/>
  <c r="I74"/>
  <c r="G34" i="7" l="1"/>
  <c r="I19" i="5"/>
  <c r="I17" l="1"/>
  <c r="G19"/>
  <c r="I16"/>
  <c r="I18"/>
  <c r="I20"/>
  <c r="I21"/>
  <c r="I22"/>
  <c r="I23"/>
  <c r="I24"/>
  <c r="I25"/>
  <c r="I26"/>
  <c r="I27"/>
  <c r="I28"/>
  <c r="I29"/>
  <c r="I30"/>
  <c r="I32"/>
  <c r="I33"/>
  <c r="I34"/>
  <c r="I35"/>
  <c r="I36"/>
  <c r="I38"/>
  <c r="I39"/>
  <c r="I40"/>
  <c r="F73" i="11" l="1"/>
  <c r="I73" l="1"/>
  <c r="G18" i="5" l="1"/>
  <c r="G40" i="8" l="1"/>
  <c r="E46" i="11"/>
  <c r="E54"/>
  <c r="E65"/>
  <c r="E73"/>
  <c r="E80"/>
  <c r="E89" l="1"/>
  <c r="E90" l="1"/>
  <c r="G52" i="5" l="1"/>
  <c r="I50"/>
  <c r="I45" l="1"/>
  <c r="F65" i="11" l="1"/>
  <c r="H89" l="1"/>
  <c r="F89"/>
  <c r="H65"/>
  <c r="I65" s="1"/>
  <c r="H54"/>
  <c r="F54"/>
  <c r="H46"/>
  <c r="F46"/>
  <c r="H90" l="1"/>
  <c r="I46"/>
  <c r="I89"/>
  <c r="G73"/>
  <c r="I54"/>
  <c r="G46"/>
  <c r="G80"/>
  <c r="G54"/>
  <c r="I38"/>
  <c r="G89"/>
  <c r="G65"/>
  <c r="F90"/>
  <c r="I31"/>
  <c r="I80"/>
  <c r="I90" l="1"/>
  <c r="G90"/>
  <c r="F15" i="8" l="1"/>
  <c r="I15"/>
  <c r="F16"/>
  <c r="F17"/>
  <c r="F18"/>
  <c r="F20"/>
  <c r="F21"/>
  <c r="F22"/>
  <c r="F23"/>
  <c r="F24"/>
  <c r="F25"/>
  <c r="F26"/>
  <c r="F27"/>
  <c r="F28"/>
  <c r="F29"/>
  <c r="F30"/>
  <c r="F32"/>
  <c r="F33"/>
  <c r="F34"/>
  <c r="F35"/>
  <c r="F36"/>
  <c r="F38"/>
  <c r="F39"/>
  <c r="I46" i="9" l="1"/>
  <c r="I47"/>
  <c r="I48"/>
  <c r="I49"/>
  <c r="I50"/>
  <c r="I51"/>
  <c r="H40" i="8" l="1"/>
  <c r="G17" i="5" l="1"/>
  <c r="G20"/>
  <c r="G21"/>
  <c r="G22"/>
  <c r="G23"/>
  <c r="G24"/>
  <c r="G27"/>
  <c r="G28"/>
  <c r="G29"/>
  <c r="G30"/>
  <c r="G32"/>
  <c r="G33"/>
  <c r="G35"/>
  <c r="G36"/>
  <c r="G38"/>
  <c r="G39"/>
  <c r="G40"/>
  <c r="G41"/>
  <c r="G42"/>
  <c r="G43"/>
  <c r="G45"/>
  <c r="G46"/>
  <c r="G47"/>
  <c r="G48"/>
  <c r="G49"/>
  <c r="G50"/>
  <c r="G53"/>
  <c r="G54"/>
  <c r="G55"/>
  <c r="G56"/>
  <c r="G57"/>
  <c r="G58"/>
  <c r="G59"/>
  <c r="G60"/>
  <c r="G62"/>
  <c r="G63"/>
  <c r="G64"/>
  <c r="G65"/>
  <c r="G66"/>
  <c r="G67"/>
  <c r="G69"/>
  <c r="G70"/>
  <c r="G71"/>
  <c r="G72"/>
  <c r="G73"/>
  <c r="G75"/>
  <c r="G76"/>
  <c r="G77"/>
  <c r="G78"/>
  <c r="G79"/>
  <c r="G80"/>
  <c r="G81"/>
  <c r="I16" i="7" l="1"/>
  <c r="I66" i="9" l="1"/>
  <c r="I76" l="1"/>
  <c r="I77"/>
  <c r="I78"/>
  <c r="I79"/>
  <c r="I80"/>
  <c r="I65" i="5" l="1"/>
  <c r="I42"/>
  <c r="I43"/>
  <c r="I46"/>
  <c r="I47"/>
  <c r="I48"/>
  <c r="I49"/>
  <c r="I52"/>
  <c r="I53"/>
  <c r="I54"/>
  <c r="I55"/>
  <c r="I56"/>
  <c r="I57"/>
  <c r="I58"/>
  <c r="I59"/>
  <c r="I60"/>
  <c r="I62"/>
  <c r="I63"/>
  <c r="I64"/>
  <c r="I66"/>
  <c r="I67"/>
  <c r="I69"/>
  <c r="I70"/>
  <c r="I71"/>
  <c r="I72"/>
  <c r="I73"/>
  <c r="I75"/>
  <c r="I76"/>
  <c r="I77"/>
  <c r="I78"/>
  <c r="I79"/>
  <c r="I80"/>
  <c r="I81"/>
  <c r="I40" i="8" l="1"/>
  <c r="I39" i="7" l="1"/>
  <c r="I41" i="5"/>
  <c r="I30" i="7" l="1"/>
  <c r="I36" i="9" l="1"/>
  <c r="I38" i="7"/>
  <c r="I36"/>
  <c r="I35"/>
  <c r="I34"/>
  <c r="I33"/>
  <c r="I32"/>
  <c r="I29"/>
  <c r="I28"/>
  <c r="I27"/>
  <c r="I25"/>
  <c r="I24"/>
  <c r="I23"/>
  <c r="I22"/>
  <c r="I21"/>
  <c r="I20"/>
  <c r="I19"/>
  <c r="I18"/>
  <c r="I17"/>
  <c r="I15"/>
  <c r="I82" i="9" l="1"/>
  <c r="I81"/>
  <c r="I68"/>
  <c r="I67"/>
  <c r="I65"/>
  <c r="I64"/>
  <c r="I63"/>
  <c r="I61"/>
  <c r="I60"/>
  <c r="I59"/>
  <c r="I58"/>
  <c r="I57"/>
  <c r="I56"/>
  <c r="I55"/>
  <c r="I54"/>
  <c r="I53"/>
  <c r="I44"/>
  <c r="I43"/>
  <c r="I42"/>
  <c r="I41"/>
  <c r="I40"/>
  <c r="I39"/>
  <c r="I37"/>
  <c r="I35"/>
  <c r="I34"/>
  <c r="I33"/>
  <c r="G16" i="7" l="1"/>
  <c r="G17"/>
  <c r="G18"/>
  <c r="G19"/>
  <c r="G20"/>
  <c r="G21"/>
  <c r="G22"/>
  <c r="G23"/>
  <c r="G24"/>
  <c r="G25"/>
  <c r="G26"/>
  <c r="G27"/>
  <c r="G28"/>
  <c r="G29"/>
  <c r="G30"/>
  <c r="G32"/>
  <c r="G33"/>
  <c r="G35"/>
  <c r="G36"/>
  <c r="G38"/>
  <c r="G39"/>
  <c r="G15"/>
  <c r="F40" i="8" l="1"/>
  <c r="I39"/>
  <c r="I38"/>
  <c r="I33"/>
  <c r="I34"/>
  <c r="I35"/>
  <c r="I36"/>
  <c r="I32"/>
  <c r="I16"/>
  <c r="I17"/>
  <c r="I18"/>
  <c r="I19"/>
  <c r="I20"/>
  <c r="I21"/>
  <c r="I22"/>
  <c r="I23"/>
  <c r="I25"/>
  <c r="I26"/>
  <c r="I27"/>
  <c r="I28"/>
  <c r="I29"/>
  <c r="I30"/>
  <c r="I16" i="9" l="1"/>
  <c r="G15" i="5"/>
</calcChain>
</file>

<file path=xl/sharedStrings.xml><?xml version="1.0" encoding="utf-8"?>
<sst xmlns="http://schemas.openxmlformats.org/spreadsheetml/2006/main" count="854" uniqueCount="229">
  <si>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</si>
  <si>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</si>
  <si>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</si>
  <si>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</si>
  <si>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</si>
  <si>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</si>
  <si>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</si>
  <si>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</si>
  <si>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</si>
  <si>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</si>
  <si>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</si>
  <si>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</si>
  <si>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</si>
  <si>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</si>
  <si>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</si>
  <si>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</si>
  <si>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</si>
  <si>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</si>
  <si>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</si>
  <si>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</si>
  <si>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</si>
  <si>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</si>
  <si>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</si>
  <si>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</si>
  <si>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</si>
  <si>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</si>
  <si>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</si>
  <si>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</si>
  <si>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</si>
  <si>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</si>
  <si>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</si>
  <si>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</si>
  <si>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</si>
  <si>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</si>
  <si>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</si>
  <si>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</si>
  <si>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</si>
  <si>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</si>
  <si>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</si>
  <si>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</si>
  <si>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</si>
  <si>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</si>
  <si>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</si>
  <si>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</si>
  <si>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</si>
  <si>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</si>
  <si>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</si>
  <si>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</si>
  <si>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</si>
  <si>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</si>
  <si>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</si>
  <si>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</si>
  <si>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</si>
  <si>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</si>
  <si>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</si>
  <si>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</si>
  <si>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</si>
  <si>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</si>
  <si>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</si>
  <si>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</si>
  <si>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</si>
  <si>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</si>
  <si>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</si>
  <si>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</si>
  <si>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</si>
  <si>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</si>
  <si>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</si>
  <si>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</si>
  <si>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</si>
  <si>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</si>
  <si>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</si>
  <si>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</si>
  <si>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</si>
  <si>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</si>
  <si>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</si>
  <si>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</si>
  <si>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</si>
  <si>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</si>
  <si>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</si>
  <si>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</si>
  <si>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</si>
  <si>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</si>
  <si>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</si>
  <si>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</si>
  <si>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</si>
  <si>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</si>
  <si>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</si>
  <si>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</si>
  <si>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</si>
  <si>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</si>
  <si>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</si>
  <si>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</si>
  <si>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</si>
  <si>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</si>
  <si>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</si>
  <si>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</si>
  <si>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</si>
  <si>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</si>
  <si>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</si>
  <si>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</si>
  <si>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</si>
  <si>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</si>
  <si>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</si>
  <si>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</si>
  <si>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</si>
  <si>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</si>
  <si>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</si>
  <si>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</si>
  <si>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</si>
  <si>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</si>
  <si>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</si>
  <si>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</si>
  <si>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</si>
  <si>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</si>
  <si>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</si>
  <si>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</si>
  <si>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</si>
  <si>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</si>
  <si>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</si>
  <si>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</si>
  <si>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</si>
  <si>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</si>
  <si>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</si>
  <si>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</si>
  <si>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</si>
  <si>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</si>
  <si>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</si>
  <si>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</si>
  <si>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</si>
  <si>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</si>
  <si>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</si>
  <si>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</si>
  <si>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</si>
  <si>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</si>
  <si>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</si>
  <si>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</si>
  <si>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</si>
  <si>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</si>
  <si>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</si>
  <si>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</si>
  <si>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</si>
  <si>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</si>
  <si>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</si>
  <si>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</si>
  <si>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</si>
  <si>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</si>
  <si>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</si>
  <si>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</si>
  <si>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</si>
  <si>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</si>
  <si>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</si>
  <si>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</si>
  <si>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</si>
  <si>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</si>
  <si>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</si>
  <si>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</si>
  <si>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</si>
  <si>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</si>
  <si>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</si>
  <si>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</si>
  <si>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</si>
  <si>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</si>
  <si>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</si>
  <si>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</si>
  <si>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</si>
  <si>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</si>
  <si>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</si>
  <si>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</si>
  <si>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</si>
  <si>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</si>
  <si>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</si>
  <si>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</si>
  <si>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</si>
  <si>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</si>
  <si>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</si>
  <si>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</si>
  <si>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</si>
  <si>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</si>
  <si>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</si>
  <si>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</si>
  <si>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</si>
  <si>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</si>
  <si>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</si>
  <si>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</si>
  <si>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</si>
  <si>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</si>
  <si>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</si>
  <si>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</si>
  <si>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</si>
  <si>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</si>
  <si>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</si>
  <si>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</si>
  <si>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</si>
  <si>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</si>
  <si>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</si>
  <si>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</si>
  <si>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</si>
  <si>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</si>
  <si>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</si>
  <si>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</si>
  <si>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</si>
  <si>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</si>
  <si>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</si>
  <si>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</si>
  <si>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</si>
  <si>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مجمــوع المنتجات الدهنية والزيتية</t>
  </si>
  <si>
    <t>غالون 3,6 ليتر</t>
  </si>
  <si>
    <t>غالون 3,5 ليتر</t>
  </si>
  <si>
    <t>سعر صرف الدولار الأمريكي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</si>
  <si>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</si>
  <si>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</si>
  <si>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</si>
  <si>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</si>
  <si>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</si>
  <si>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</si>
  <si>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</si>
  <si>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</si>
  <si>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</si>
  <si>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1$=89700LBP</t>
  </si>
  <si>
    <t>1$=89700 LBP</t>
  </si>
  <si>
    <t>معدل أسعار  السوبرماركات في 02-02-2026(ل.ل.)</t>
  </si>
  <si>
    <t>معدل الأسعار في شباط 2025 (ل.ل.)</t>
  </si>
  <si>
    <t>معدل أسعار المحلات والملاحم في 02-02-2026 (ل.ل.)</t>
  </si>
  <si>
    <t>المعدل العام للأسعار في 02-02-2026 (ل.ل.)</t>
  </si>
  <si>
    <t xml:space="preserve"> التاريخ 10 شباط 2026</t>
  </si>
  <si>
    <t>معدل أسعار  السوبرماركات في 10-02-2026(ل.ل.)</t>
  </si>
  <si>
    <t>معدل أسعار المحلات والملاحم في 10-02-2026 (ل.ل.)</t>
  </si>
  <si>
    <t>المعدل العام للأسعار في 10-02-2026 (ل.ل.)</t>
  </si>
  <si>
    <t>المجموع</t>
  </si>
</sst>
</file>

<file path=xl/styles.xml><?xml version="1.0" encoding="utf-8"?>
<styleSheet xmlns="http://schemas.openxmlformats.org/spreadsheetml/2006/main">
  <numFmts count="1">
    <numFmt numFmtId="164" formatCode="0.0%"/>
  </numFmts>
  <fonts count="18">
    <font>
      <sz val="11"/>
      <color theme="1"/>
      <name val="Calibri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Calibri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Calibri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2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17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9" fillId="0" borderId="9" xfId="0" applyFont="1" applyBorder="1" applyAlignment="1">
      <alignment horizontal="right" vertical="center" indent="1"/>
    </xf>
    <xf numFmtId="1" fontId="0" fillId="0" borderId="0" xfId="0" applyNumberFormat="1"/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0" fillId="0" borderId="0" xfId="0"/>
    <xf numFmtId="0" fontId="4" fillId="0" borderId="1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right" indent="1"/>
    </xf>
    <xf numFmtId="0" fontId="4" fillId="0" borderId="1" xfId="0" applyFont="1" applyBorder="1" applyAlignment="1">
      <alignment horizontal="right" vertical="center" indent="1"/>
    </xf>
    <xf numFmtId="0" fontId="4" fillId="0" borderId="14" xfId="0" applyFont="1" applyBorder="1" applyAlignment="1">
      <alignment horizontal="right" vertical="center" indent="1"/>
    </xf>
    <xf numFmtId="0" fontId="15" fillId="0" borderId="16" xfId="0" applyFont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right" vertical="center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14" fillId="2" borderId="9" xfId="1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1" fontId="15" fillId="0" borderId="16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4" fillId="2" borderId="16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9" fontId="1" fillId="2" borderId="4" xfId="1" applyFont="1" applyFill="1" applyBorder="1" applyAlignment="1">
      <alignment horizont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9" fillId="0" borderId="26" xfId="0" applyFont="1" applyBorder="1"/>
    <xf numFmtId="0" fontId="9" fillId="0" borderId="27" xfId="0" applyFont="1" applyBorder="1"/>
    <xf numFmtId="0" fontId="9" fillId="0" borderId="25" xfId="0" applyFont="1" applyBorder="1"/>
    <xf numFmtId="0" fontId="9" fillId="0" borderId="29" xfId="0" applyFont="1" applyBorder="1"/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1" fontId="14" fillId="2" borderId="28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1" fontId="14" fillId="0" borderId="28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4" fillId="2" borderId="13" xfId="0" applyNumberFormat="1" applyFont="1" applyFill="1" applyBorder="1" applyAlignment="1">
      <alignment horizontal="center"/>
    </xf>
    <xf numFmtId="0" fontId="9" fillId="0" borderId="25" xfId="0" applyFont="1" applyBorder="1" applyAlignment="1">
      <alignment horizontal="right" indent="1"/>
    </xf>
    <xf numFmtId="0" fontId="9" fillId="0" borderId="26" xfId="0" applyFont="1" applyBorder="1" applyAlignment="1">
      <alignment horizontal="right" indent="1"/>
    </xf>
    <xf numFmtId="0" fontId="9" fillId="0" borderId="27" xfId="0" applyFont="1" applyBorder="1" applyAlignment="1">
      <alignment horizontal="right" indent="1"/>
    </xf>
    <xf numFmtId="0" fontId="9" fillId="0" borderId="29" xfId="0" applyFont="1" applyBorder="1" applyAlignment="1">
      <alignment horizontal="right" indent="1"/>
    </xf>
    <xf numFmtId="0" fontId="17" fillId="0" borderId="0" xfId="0" applyFont="1"/>
    <xf numFmtId="1" fontId="14" fillId="2" borderId="1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1" fontId="1" fillId="2" borderId="17" xfId="0" applyNumberFormat="1" applyFont="1" applyFill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right" vertical="center" indent="1"/>
    </xf>
    <xf numFmtId="0" fontId="2" fillId="0" borderId="11" xfId="0" applyFont="1" applyBorder="1" applyAlignment="1">
      <alignment horizontal="right" vertical="center" indent="1"/>
    </xf>
    <xf numFmtId="0" fontId="10" fillId="0" borderId="9" xfId="0" applyFont="1" applyBorder="1" applyAlignment="1">
      <alignment horizontal="center" vertical="center" wrapText="1"/>
    </xf>
    <xf numFmtId="1" fontId="14" fillId="2" borderId="35" xfId="0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1171574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1" y="0"/>
          <a:ext cx="1171573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" name="Picture 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" name="Picture 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" name="Picture 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" name="Picture 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" name="Picture 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" name="Picture 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" name="Picture 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" name="Picture 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" name="Picture 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" name="Picture 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" name="Picture 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" name="Picture 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" name="Picture 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" name="Picture 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" name="Picture 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" name="Picture 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" name="Picture 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" name="Picture 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" name="Picture 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" name="Picture 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" name="Picture 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" name="Picture 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" name="Picture 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" name="Picture 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" name="Picture 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" name="Picture 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" name="Picture 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" name="Picture 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" name="Picture 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" name="Picture 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" name="Picture 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" name="Picture 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" name="Picture 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" name="Picture 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" name="Picture 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" name="Picture 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" name="Picture 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" name="Picture 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" name="Picture 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" name="Picture 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" name="Picture 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" name="Picture 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" name="Picture 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" name="Picture 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" name="Picture 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" name="Picture 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" name="Picture 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" name="Picture 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" name="Picture 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" name="Picture 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" name="Picture 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" name="Picture 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" name="Picture 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" name="Picture 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" name="Picture 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" name="Picture 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" name="Picture 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" name="Picture 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" name="Picture 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" name="Picture 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" name="Picture 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" name="Picture 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" name="Picture 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" name="Picture 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" name="Picture 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" name="Picture 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" name="Picture 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" name="Picture 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" name="Picture 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" name="Picture 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" name="Picture 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" name="Picture 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" name="Picture 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" name="Picture 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" name="Picture 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" name="Picture 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" name="Picture 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" name="Picture 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" name="Picture 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" name="Picture 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" name="Picture 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" name="Picture 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" name="Picture 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" name="Picture 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" name="Picture 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" name="Picture 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" name="Picture 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" name="Picture 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" name="Picture 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" name="Picture 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" name="Picture 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" name="Picture 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" name="Picture 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" name="Picture 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" name="Picture 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" name="Picture 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" name="Picture 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" name="Picture 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" name="Picture 1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" name="Picture 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" name="Picture 1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" name="Picture 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" name="Picture 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" name="Picture 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" name="Picture 1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" name="Picture 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" name="Picture 1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" name="Picture 1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" name="Picture 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" name="Picture 1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" name="Picture 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" name="Picture 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" name="Picture 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" name="Picture 1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" name="Picture 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" name="Picture 1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" name="Picture 1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" name="Picture 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" name="Picture 1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" name="Picture 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" name="Picture 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" name="Picture 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" name="Picture 1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" name="Picture 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" name="Picture 1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" name="Picture 1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" name="Picture 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" name="Picture 1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" name="Picture 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" name="Picture 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" name="Picture 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" name="Picture 1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" name="Picture 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" name="Picture 1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" name="Picture 1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" name="Picture 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" name="Picture 1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" name="Picture 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" name="Picture 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" name="Picture 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" name="Picture 1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" name="Picture 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" name="Picture 1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" name="Picture 1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" name="Picture 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" name="Picture 1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" name="Picture 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" name="Picture 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" name="Picture 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" name="Picture 1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" name="Picture 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" name="Picture 1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" name="Picture 1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" name="Picture 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" name="Picture 1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" name="Picture 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" name="Picture 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" name="Picture 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" name="Picture 1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" name="Picture 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" name="Picture 1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" name="Picture 1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" name="Picture 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" name="Picture 1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" name="Picture 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" name="Picture 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" name="Picture 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" name="Picture 1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" name="Picture 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" name="Picture 1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" name="Picture 1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" name="Picture 1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" name="Picture 1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" name="Picture 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" name="Picture 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" name="Picture 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" name="Picture 1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" name="Picture 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" name="Picture 1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" name="Picture 1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" name="Picture 1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" name="Picture 1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" name="Picture 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" name="Picture 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7:I82"/>
  <sheetViews>
    <sheetView rightToLeft="1" topLeftCell="A14" zoomScaleNormal="100" workbookViewId="0">
      <selection activeCell="F35" sqref="F35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1.42578125" customWidth="1"/>
    <col min="4" max="4" width="16.140625" bestFit="1" customWidth="1"/>
    <col min="5" max="5" width="15.5703125" customWidth="1"/>
    <col min="6" max="6" width="14.5703125" customWidth="1"/>
    <col min="7" max="7" width="13.28515625" customWidth="1"/>
    <col min="8" max="8" width="14.42578125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  <c r="D7" s="3"/>
      <c r="E7" s="3"/>
    </row>
    <row r="8" spans="1:9">
      <c r="A8" s="4" t="s">
        <v>2</v>
      </c>
      <c r="B8" s="4"/>
      <c r="C8" s="4"/>
      <c r="D8" s="4"/>
      <c r="E8" s="4"/>
    </row>
    <row r="9" spans="1:9" ht="19.5">
      <c r="A9" s="196" t="s">
        <v>202</v>
      </c>
      <c r="B9" s="196"/>
      <c r="C9" s="196"/>
      <c r="D9" s="196"/>
      <c r="E9" s="196"/>
      <c r="F9" s="196"/>
      <c r="G9" s="196"/>
      <c r="H9" s="196"/>
      <c r="I9" s="196"/>
    </row>
    <row r="10" spans="1:9" ht="18">
      <c r="A10" s="2" t="s">
        <v>224</v>
      </c>
      <c r="B10" s="2"/>
      <c r="C10" s="2"/>
      <c r="D10" s="2"/>
      <c r="E10" s="2"/>
    </row>
    <row r="11" spans="1:9" s="116" customFormat="1" ht="18.75" thickBot="1">
      <c r="A11" s="2"/>
      <c r="B11" s="2"/>
      <c r="C11" s="2"/>
      <c r="D11" s="2"/>
      <c r="E11" s="2"/>
      <c r="F11" s="116" t="s">
        <v>218</v>
      </c>
      <c r="H11" s="116" t="s">
        <v>218</v>
      </c>
    </row>
    <row r="12" spans="1:9" ht="24.75" customHeight="1">
      <c r="A12" s="197" t="s">
        <v>3</v>
      </c>
      <c r="B12" s="203"/>
      <c r="C12" s="201" t="s">
        <v>0</v>
      </c>
      <c r="D12" s="199" t="s">
        <v>23</v>
      </c>
      <c r="E12" s="199" t="s">
        <v>221</v>
      </c>
      <c r="F12" s="199" t="s">
        <v>225</v>
      </c>
      <c r="G12" s="199" t="s">
        <v>197</v>
      </c>
      <c r="H12" s="199" t="s">
        <v>220</v>
      </c>
      <c r="I12" s="199" t="s">
        <v>187</v>
      </c>
    </row>
    <row r="13" spans="1:9" ht="38.25" customHeight="1" thickBot="1">
      <c r="A13" s="198"/>
      <c r="B13" s="204"/>
      <c r="C13" s="202"/>
      <c r="D13" s="200"/>
      <c r="E13" s="200"/>
      <c r="F13" s="200"/>
      <c r="G13" s="200"/>
      <c r="H13" s="200"/>
      <c r="I13" s="200"/>
    </row>
    <row r="14" spans="1:9" ht="17.25" customHeight="1" thickBot="1">
      <c r="A14" s="31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>
      <c r="A15" s="31"/>
      <c r="B15" s="83" t="s">
        <v>4</v>
      </c>
      <c r="C15" s="19" t="s">
        <v>84</v>
      </c>
      <c r="D15" s="20" t="s">
        <v>161</v>
      </c>
      <c r="E15" s="157">
        <v>75524.350000000006</v>
      </c>
      <c r="F15" s="166">
        <v>158998.79999999999</v>
      </c>
      <c r="G15" s="43">
        <f t="shared" ref="G15:G30" si="0">(F15-E15)/E15</f>
        <v>1.1052653879179362</v>
      </c>
      <c r="H15" s="166">
        <v>163498.79999999999</v>
      </c>
      <c r="I15" s="43">
        <f t="shared" ref="I15:I30" si="1">(F15-H15)/H15</f>
        <v>-2.7523137784497501E-2</v>
      </c>
    </row>
    <row r="16" spans="1:9" ht="16.5">
      <c r="A16" s="35"/>
      <c r="B16" s="84" t="s">
        <v>5</v>
      </c>
      <c r="C16" s="140" t="s">
        <v>85</v>
      </c>
      <c r="D16" s="136" t="s">
        <v>161</v>
      </c>
      <c r="E16" s="160">
        <v>109742.35555555555</v>
      </c>
      <c r="F16" s="160">
        <v>182776.44444444444</v>
      </c>
      <c r="G16" s="46">
        <f t="shared" si="0"/>
        <v>0.66550502328079142</v>
      </c>
      <c r="H16" s="160">
        <v>197220.88888888888</v>
      </c>
      <c r="I16" s="42">
        <f t="shared" si="1"/>
        <v>-7.3239931762918931E-2</v>
      </c>
    </row>
    <row r="17" spans="1:9" ht="16.5">
      <c r="A17" s="35"/>
      <c r="B17" s="84" t="s">
        <v>6</v>
      </c>
      <c r="C17" s="15" t="s">
        <v>86</v>
      </c>
      <c r="D17" s="11" t="s">
        <v>161</v>
      </c>
      <c r="E17" s="160">
        <v>122020.18333333333</v>
      </c>
      <c r="F17" s="160">
        <v>179998.66666666666</v>
      </c>
      <c r="G17" s="46">
        <f t="shared" si="0"/>
        <v>0.47515486167520637</v>
      </c>
      <c r="H17" s="160">
        <v>171109.77777777778</v>
      </c>
      <c r="I17" s="42">
        <f t="shared" si="1"/>
        <v>5.1948456741221283E-2</v>
      </c>
    </row>
    <row r="18" spans="1:9" ht="16.5">
      <c r="A18" s="35"/>
      <c r="B18" s="84" t="s">
        <v>7</v>
      </c>
      <c r="C18" s="15" t="s">
        <v>87</v>
      </c>
      <c r="D18" s="11" t="s">
        <v>161</v>
      </c>
      <c r="E18" s="160">
        <v>38920.199999999997</v>
      </c>
      <c r="F18" s="160">
        <v>46998.8</v>
      </c>
      <c r="G18" s="46">
        <f t="shared" si="0"/>
        <v>0.20756830643213567</v>
      </c>
      <c r="H18" s="160">
        <v>48998.8</v>
      </c>
      <c r="I18" s="42">
        <f t="shared" si="1"/>
        <v>-4.0817326138599314E-2</v>
      </c>
    </row>
    <row r="19" spans="1:9" ht="16.5">
      <c r="A19" s="35"/>
      <c r="B19" s="84" t="s">
        <v>8</v>
      </c>
      <c r="C19" s="140" t="s">
        <v>89</v>
      </c>
      <c r="D19" s="136" t="s">
        <v>161</v>
      </c>
      <c r="E19" s="160">
        <v>315900.98214285716</v>
      </c>
      <c r="F19" s="160">
        <v>431248.5</v>
      </c>
      <c r="G19" s="46">
        <f t="shared" si="0"/>
        <v>0.3651382058856032</v>
      </c>
      <c r="H19" s="160">
        <v>444998.28571428574</v>
      </c>
      <c r="I19" s="42">
        <f t="shared" si="1"/>
        <v>-3.0898513894756632E-2</v>
      </c>
    </row>
    <row r="20" spans="1:9" ht="16.5">
      <c r="A20" s="35"/>
      <c r="B20" s="84" t="s">
        <v>9</v>
      </c>
      <c r="C20" s="140" t="s">
        <v>88</v>
      </c>
      <c r="D20" s="11" t="s">
        <v>161</v>
      </c>
      <c r="E20" s="160">
        <v>122832.72499999999</v>
      </c>
      <c r="F20" s="160">
        <v>139998.79999999999</v>
      </c>
      <c r="G20" s="46">
        <f t="shared" si="0"/>
        <v>0.13975164191790093</v>
      </c>
      <c r="H20" s="160">
        <v>181398.8</v>
      </c>
      <c r="I20" s="42">
        <f t="shared" si="1"/>
        <v>-0.22822642707669513</v>
      </c>
    </row>
    <row r="21" spans="1:9" ht="16.5">
      <c r="A21" s="35"/>
      <c r="B21" s="84" t="s">
        <v>10</v>
      </c>
      <c r="C21" s="15" t="s">
        <v>90</v>
      </c>
      <c r="D21" s="136" t="s">
        <v>161</v>
      </c>
      <c r="E21" s="160">
        <v>75182.7</v>
      </c>
      <c r="F21" s="160">
        <v>133998.79999999999</v>
      </c>
      <c r="G21" s="46">
        <f t="shared" si="0"/>
        <v>0.78230896203514899</v>
      </c>
      <c r="H21" s="160">
        <v>129498.8</v>
      </c>
      <c r="I21" s="42">
        <f t="shared" si="1"/>
        <v>3.4749356750796032E-2</v>
      </c>
    </row>
    <row r="22" spans="1:9" ht="16.5">
      <c r="A22" s="35"/>
      <c r="B22" s="84" t="s">
        <v>11</v>
      </c>
      <c r="C22" s="140" t="s">
        <v>91</v>
      </c>
      <c r="D22" s="13" t="s">
        <v>81</v>
      </c>
      <c r="E22" s="160">
        <v>24020.175000000003</v>
      </c>
      <c r="F22" s="160">
        <v>50554.222222222219</v>
      </c>
      <c r="G22" s="46">
        <f t="shared" si="0"/>
        <v>1.1046566988884226</v>
      </c>
      <c r="H22" s="160">
        <v>47220.888888888891</v>
      </c>
      <c r="I22" s="42">
        <f t="shared" si="1"/>
        <v>7.0590228429979099E-2</v>
      </c>
    </row>
    <row r="23" spans="1:9" ht="16.5">
      <c r="A23" s="35"/>
      <c r="B23" s="84" t="s">
        <v>12</v>
      </c>
      <c r="C23" s="15" t="s">
        <v>92</v>
      </c>
      <c r="D23" s="13" t="s">
        <v>81</v>
      </c>
      <c r="E23" s="160">
        <v>32992.363888888889</v>
      </c>
      <c r="F23" s="160">
        <v>62220.888888888891</v>
      </c>
      <c r="G23" s="46">
        <f t="shared" si="0"/>
        <v>0.88591787779849063</v>
      </c>
      <c r="H23" s="160">
        <v>59998.666666666664</v>
      </c>
      <c r="I23" s="42">
        <f t="shared" si="1"/>
        <v>3.7037860100594899E-2</v>
      </c>
    </row>
    <row r="24" spans="1:9" ht="16.5">
      <c r="A24" s="35"/>
      <c r="B24" s="84" t="s">
        <v>13</v>
      </c>
      <c r="C24" s="15" t="s">
        <v>93</v>
      </c>
      <c r="D24" s="138" t="s">
        <v>81</v>
      </c>
      <c r="E24" s="160">
        <v>34898.740972222222</v>
      </c>
      <c r="F24" s="160">
        <v>58332</v>
      </c>
      <c r="G24" s="46">
        <f t="shared" si="0"/>
        <v>0.67146431002853557</v>
      </c>
      <c r="H24" s="160">
        <v>59998.666666666664</v>
      </c>
      <c r="I24" s="42">
        <f t="shared" si="1"/>
        <v>-2.7778395075446081E-2</v>
      </c>
    </row>
    <row r="25" spans="1:9" ht="16.5">
      <c r="A25" s="35"/>
      <c r="B25" s="84" t="s">
        <v>14</v>
      </c>
      <c r="C25" s="15" t="s">
        <v>94</v>
      </c>
      <c r="D25" s="138" t="s">
        <v>81</v>
      </c>
      <c r="E25" s="160">
        <v>33616.050000000003</v>
      </c>
      <c r="F25" s="160">
        <v>56498.8</v>
      </c>
      <c r="G25" s="46">
        <f t="shared" si="0"/>
        <v>0.68070906605624393</v>
      </c>
      <c r="H25" s="160">
        <v>56665.333333333336</v>
      </c>
      <c r="I25" s="42">
        <f t="shared" si="1"/>
        <v>-2.9388926798277521E-3</v>
      </c>
    </row>
    <row r="26" spans="1:9" ht="16.5">
      <c r="A26" s="35"/>
      <c r="B26" s="84" t="s">
        <v>15</v>
      </c>
      <c r="C26" s="15" t="s">
        <v>95</v>
      </c>
      <c r="D26" s="13" t="s">
        <v>82</v>
      </c>
      <c r="E26" s="160">
        <v>79853.55</v>
      </c>
      <c r="F26" s="160">
        <v>121498.8</v>
      </c>
      <c r="G26" s="46">
        <f t="shared" si="0"/>
        <v>0.52152033315989077</v>
      </c>
      <c r="H26" s="160">
        <v>116498.8</v>
      </c>
      <c r="I26" s="42">
        <f t="shared" si="1"/>
        <v>4.2918897018681734E-2</v>
      </c>
    </row>
    <row r="27" spans="1:9" ht="16.5">
      <c r="A27" s="35"/>
      <c r="B27" s="84" t="s">
        <v>16</v>
      </c>
      <c r="C27" s="15" t="s">
        <v>96</v>
      </c>
      <c r="D27" s="13" t="s">
        <v>81</v>
      </c>
      <c r="E27" s="160">
        <v>35777.052777777775</v>
      </c>
      <c r="F27" s="160">
        <v>57220.888888888891</v>
      </c>
      <c r="G27" s="46">
        <f t="shared" si="0"/>
        <v>0.59937402458233058</v>
      </c>
      <c r="H27" s="160">
        <v>57220.888888888891</v>
      </c>
      <c r="I27" s="42">
        <f t="shared" si="1"/>
        <v>0</v>
      </c>
    </row>
    <row r="28" spans="1:9" ht="16.5">
      <c r="A28" s="35"/>
      <c r="B28" s="84" t="s">
        <v>17</v>
      </c>
      <c r="C28" s="15" t="s">
        <v>97</v>
      </c>
      <c r="D28" s="11" t="s">
        <v>161</v>
      </c>
      <c r="E28" s="160">
        <v>67333.222222222219</v>
      </c>
      <c r="F28" s="160">
        <v>77998.8</v>
      </c>
      <c r="G28" s="46">
        <f t="shared" si="0"/>
        <v>0.15839993135302213</v>
      </c>
      <c r="H28" s="160">
        <v>83888.666666666672</v>
      </c>
      <c r="I28" s="42">
        <f t="shared" si="1"/>
        <v>-7.0210517113952639E-2</v>
      </c>
    </row>
    <row r="29" spans="1:9" ht="16.5">
      <c r="A29" s="35"/>
      <c r="B29" s="84" t="s">
        <v>18</v>
      </c>
      <c r="C29" s="15" t="s">
        <v>98</v>
      </c>
      <c r="D29" s="13" t="s">
        <v>83</v>
      </c>
      <c r="E29" s="160">
        <v>111122.95000000001</v>
      </c>
      <c r="F29" s="160">
        <v>112999.66666666667</v>
      </c>
      <c r="G29" s="46">
        <f t="shared" si="0"/>
        <v>1.6888650514287638E-2</v>
      </c>
      <c r="H29" s="160">
        <v>138249.5</v>
      </c>
      <c r="I29" s="42">
        <f t="shared" si="1"/>
        <v>-0.18263959966099935</v>
      </c>
    </row>
    <row r="30" spans="1:9" ht="17.25" thickBot="1">
      <c r="A30" s="36"/>
      <c r="B30" s="85" t="s">
        <v>19</v>
      </c>
      <c r="C30" s="16" t="s">
        <v>99</v>
      </c>
      <c r="D30" s="12" t="s">
        <v>161</v>
      </c>
      <c r="E30" s="163">
        <v>68382.944444444453</v>
      </c>
      <c r="F30" s="163">
        <v>61444.222222222219</v>
      </c>
      <c r="G30" s="48">
        <f t="shared" si="0"/>
        <v>-0.10146860856305154</v>
      </c>
      <c r="H30" s="163">
        <v>62222</v>
      </c>
      <c r="I30" s="53">
        <f t="shared" si="1"/>
        <v>-1.2500044643016635E-2</v>
      </c>
    </row>
    <row r="31" spans="1:9" ht="17.25" customHeight="1" thickBot="1">
      <c r="A31" s="31" t="s">
        <v>20</v>
      </c>
      <c r="B31" s="10" t="s">
        <v>21</v>
      </c>
      <c r="C31" s="5"/>
      <c r="D31" s="6"/>
      <c r="E31" s="131"/>
      <c r="F31" s="180"/>
      <c r="G31" s="49"/>
      <c r="H31" s="180"/>
      <c r="I31" s="50"/>
    </row>
    <row r="32" spans="1:9" ht="16.5">
      <c r="A32" s="31"/>
      <c r="B32" s="37" t="s">
        <v>26</v>
      </c>
      <c r="C32" s="142" t="s">
        <v>100</v>
      </c>
      <c r="D32" s="20" t="s">
        <v>161</v>
      </c>
      <c r="E32" s="166">
        <v>170166.05</v>
      </c>
      <c r="F32" s="166">
        <v>211898.8</v>
      </c>
      <c r="G32" s="43">
        <f>(F32-E32)/E32</f>
        <v>0.24524721588119372</v>
      </c>
      <c r="H32" s="166">
        <v>245498.8</v>
      </c>
      <c r="I32" s="42">
        <f>(F32-H32)/H32</f>
        <v>-0.13686421277822947</v>
      </c>
    </row>
    <row r="33" spans="1:9" ht="16.5">
      <c r="A33" s="35"/>
      <c r="B33" s="32" t="s">
        <v>27</v>
      </c>
      <c r="C33" s="15" t="s">
        <v>101</v>
      </c>
      <c r="D33" s="11" t="s">
        <v>161</v>
      </c>
      <c r="E33" s="160">
        <v>167166.04999999999</v>
      </c>
      <c r="F33" s="160">
        <v>210398.8</v>
      </c>
      <c r="G33" s="46">
        <f>(F33-E33)/E33</f>
        <v>0.25862159212352032</v>
      </c>
      <c r="H33" s="160">
        <v>243998.8</v>
      </c>
      <c r="I33" s="42">
        <f>(F33-H33)/H33</f>
        <v>-0.13770559527341938</v>
      </c>
    </row>
    <row r="34" spans="1:9" ht="16.5">
      <c r="A34" s="35"/>
      <c r="B34" s="155" t="s">
        <v>28</v>
      </c>
      <c r="C34" s="140" t="s">
        <v>102</v>
      </c>
      <c r="D34" s="136" t="s">
        <v>161</v>
      </c>
      <c r="E34" s="160">
        <v>81905.600000000006</v>
      </c>
      <c r="F34" s="160">
        <v>64998.75</v>
      </c>
      <c r="G34" s="46">
        <f>(F34-E34)/E34</f>
        <v>-0.20641873083159154</v>
      </c>
      <c r="H34" s="160">
        <v>64998.75</v>
      </c>
      <c r="I34" s="42">
        <f>(F34-H34)/H34</f>
        <v>0</v>
      </c>
    </row>
    <row r="35" spans="1:9" ht="16.5">
      <c r="A35" s="35"/>
      <c r="B35" s="32" t="s">
        <v>29</v>
      </c>
      <c r="C35" s="15" t="s">
        <v>103</v>
      </c>
      <c r="D35" s="11" t="s">
        <v>161</v>
      </c>
      <c r="E35" s="160">
        <v>80165.935714285704</v>
      </c>
      <c r="F35" s="160">
        <v>153571.42857142858</v>
      </c>
      <c r="G35" s="46">
        <f>(F35-E35)/E35</f>
        <v>0.91566938255124608</v>
      </c>
      <c r="H35" s="160">
        <v>135714.28571428571</v>
      </c>
      <c r="I35" s="42">
        <f>(F35-H35)/H35</f>
        <v>0.13157894736842116</v>
      </c>
    </row>
    <row r="36" spans="1:9" ht="17.25" thickBot="1">
      <c r="A36" s="36"/>
      <c r="B36" s="37" t="s">
        <v>30</v>
      </c>
      <c r="C36" s="15" t="s">
        <v>104</v>
      </c>
      <c r="D36" s="23" t="s">
        <v>161</v>
      </c>
      <c r="E36" s="163">
        <v>55156.433333333342</v>
      </c>
      <c r="F36" s="160">
        <v>97220.888888888891</v>
      </c>
      <c r="G36" s="48">
        <f>(F36-E36)/E36</f>
        <v>0.76263915219721501</v>
      </c>
      <c r="H36" s="160">
        <v>93998.8</v>
      </c>
      <c r="I36" s="53">
        <f>(F36-H36)/H36</f>
        <v>3.4277978962379177E-2</v>
      </c>
    </row>
    <row r="37" spans="1:9" ht="17.25" customHeight="1" thickBot="1">
      <c r="A37" s="35" t="s">
        <v>25</v>
      </c>
      <c r="B37" s="10" t="s">
        <v>51</v>
      </c>
      <c r="C37" s="5"/>
      <c r="D37" s="6"/>
      <c r="E37" s="131"/>
      <c r="F37" s="180"/>
      <c r="G37" s="49"/>
      <c r="H37" s="180"/>
      <c r="I37" s="50"/>
    </row>
    <row r="38" spans="1:9" ht="16.5">
      <c r="A38" s="31"/>
      <c r="B38" s="32" t="s">
        <v>31</v>
      </c>
      <c r="C38" s="15" t="s">
        <v>105</v>
      </c>
      <c r="D38" s="20" t="s">
        <v>161</v>
      </c>
      <c r="E38" s="160">
        <v>1814330.9249999998</v>
      </c>
      <c r="F38" s="160">
        <v>2045608.5</v>
      </c>
      <c r="G38" s="43">
        <f t="shared" ref="G38:G43" si="2">(F38-E38)/E38</f>
        <v>0.12747265221199941</v>
      </c>
      <c r="H38" s="160">
        <v>1972951.5</v>
      </c>
      <c r="I38" s="42">
        <f t="shared" ref="I38:I43" si="3">(F38-H38)/H38</f>
        <v>3.6826551488974769E-2</v>
      </c>
    </row>
    <row r="39" spans="1:9" ht="16.5">
      <c r="A39" s="35"/>
      <c r="B39" s="32" t="s">
        <v>32</v>
      </c>
      <c r="C39" s="15" t="s">
        <v>106</v>
      </c>
      <c r="D39" s="11" t="s">
        <v>161</v>
      </c>
      <c r="E39" s="160">
        <v>1080739.4583333333</v>
      </c>
      <c r="F39" s="160">
        <v>1122707.625</v>
      </c>
      <c r="G39" s="46">
        <f t="shared" si="2"/>
        <v>3.8832825379937659E-2</v>
      </c>
      <c r="H39" s="160">
        <v>1061038.875</v>
      </c>
      <c r="I39" s="42">
        <f t="shared" si="3"/>
        <v>5.8121103244214309E-2</v>
      </c>
    </row>
    <row r="40" spans="1:9" ht="16.5">
      <c r="A40" s="35"/>
      <c r="B40" s="32" t="s">
        <v>33</v>
      </c>
      <c r="C40" s="15" t="s">
        <v>107</v>
      </c>
      <c r="D40" s="11" t="s">
        <v>161</v>
      </c>
      <c r="E40" s="168">
        <v>737580.67500000005</v>
      </c>
      <c r="F40" s="160">
        <v>848263</v>
      </c>
      <c r="G40" s="46">
        <f t="shared" si="2"/>
        <v>0.15006131363189518</v>
      </c>
      <c r="H40" s="160">
        <v>788313.5</v>
      </c>
      <c r="I40" s="42">
        <f t="shared" si="3"/>
        <v>7.6047790631519063E-2</v>
      </c>
    </row>
    <row r="41" spans="1:9" ht="16.5">
      <c r="A41" s="35"/>
      <c r="B41" s="32" t="s">
        <v>34</v>
      </c>
      <c r="C41" s="15" t="s">
        <v>154</v>
      </c>
      <c r="D41" s="11" t="s">
        <v>161</v>
      </c>
      <c r="E41" s="161">
        <v>320498.09999999998</v>
      </c>
      <c r="F41" s="160">
        <v>365976</v>
      </c>
      <c r="G41" s="46">
        <f t="shared" si="2"/>
        <v>0.14189756507136869</v>
      </c>
      <c r="H41" s="160">
        <v>338707.20000000001</v>
      </c>
      <c r="I41" s="42">
        <f t="shared" si="3"/>
        <v>8.0508474576271152E-2</v>
      </c>
    </row>
    <row r="42" spans="1:9" ht="16.5">
      <c r="A42" s="35"/>
      <c r="B42" s="32" t="s">
        <v>35</v>
      </c>
      <c r="C42" s="15" t="s">
        <v>152</v>
      </c>
      <c r="D42" s="11" t="s">
        <v>161</v>
      </c>
      <c r="E42" s="161">
        <v>218643.75</v>
      </c>
      <c r="F42" s="160">
        <v>246675</v>
      </c>
      <c r="G42" s="46">
        <f t="shared" si="2"/>
        <v>0.12820512820512819</v>
      </c>
      <c r="H42" s="160">
        <v>215280</v>
      </c>
      <c r="I42" s="42">
        <f t="shared" si="3"/>
        <v>0.14583333333333334</v>
      </c>
    </row>
    <row r="43" spans="1:9" ht="16.5" customHeight="1" thickBot="1">
      <c r="A43" s="36"/>
      <c r="B43" s="32" t="s">
        <v>36</v>
      </c>
      <c r="C43" s="15" t="s">
        <v>153</v>
      </c>
      <c r="D43" s="11" t="s">
        <v>161</v>
      </c>
      <c r="E43" s="164">
        <v>963019.2</v>
      </c>
      <c r="F43" s="160">
        <v>975397.8</v>
      </c>
      <c r="G43" s="48">
        <f t="shared" si="2"/>
        <v>1.2853949329359262E-2</v>
      </c>
      <c r="H43" s="160">
        <v>952075.8</v>
      </c>
      <c r="I43" s="54">
        <f t="shared" si="3"/>
        <v>2.4495948746938005E-2</v>
      </c>
    </row>
    <row r="44" spans="1:9" ht="17.25" customHeight="1" thickBot="1">
      <c r="A44" s="35" t="s">
        <v>37</v>
      </c>
      <c r="B44" s="10" t="s">
        <v>52</v>
      </c>
      <c r="C44" s="5"/>
      <c r="D44" s="6"/>
      <c r="E44" s="131"/>
      <c r="F44" s="180"/>
      <c r="G44" s="6"/>
      <c r="H44" s="180"/>
      <c r="I44" s="50"/>
    </row>
    <row r="45" spans="1:9" ht="16.5">
      <c r="A45" s="31"/>
      <c r="B45" s="32" t="s">
        <v>45</v>
      </c>
      <c r="C45" s="15" t="s">
        <v>109</v>
      </c>
      <c r="D45" s="20" t="s">
        <v>108</v>
      </c>
      <c r="E45" s="158">
        <v>356616.67708333331</v>
      </c>
      <c r="F45" s="160">
        <v>454330.5</v>
      </c>
      <c r="G45" s="43">
        <f t="shared" ref="G45:G50" si="4">(F45-E45)/E45</f>
        <v>0.27400239303400037</v>
      </c>
      <c r="H45" s="160">
        <v>456012.375</v>
      </c>
      <c r="I45" s="42">
        <f t="shared" ref="I45:I50" si="5">(F45-H45)/H45</f>
        <v>-3.6882222768625521E-3</v>
      </c>
    </row>
    <row r="46" spans="1:9" ht="16.5">
      <c r="A46" s="35"/>
      <c r="B46" s="32" t="s">
        <v>46</v>
      </c>
      <c r="C46" s="15" t="s">
        <v>111</v>
      </c>
      <c r="D46" s="13" t="s">
        <v>110</v>
      </c>
      <c r="E46" s="161">
        <v>315116.09999999998</v>
      </c>
      <c r="F46" s="160">
        <v>332288.66666666669</v>
      </c>
      <c r="G46" s="46">
        <f t="shared" si="4"/>
        <v>5.4495998987886402E-2</v>
      </c>
      <c r="H46" s="160">
        <v>332288.66666666669</v>
      </c>
      <c r="I46" s="76">
        <f t="shared" si="5"/>
        <v>0</v>
      </c>
    </row>
    <row r="47" spans="1:9" ht="16.5">
      <c r="A47" s="35"/>
      <c r="B47" s="32" t="s">
        <v>47</v>
      </c>
      <c r="C47" s="15" t="s">
        <v>113</v>
      </c>
      <c r="D47" s="11" t="s">
        <v>114</v>
      </c>
      <c r="E47" s="161">
        <v>996695.14285714284</v>
      </c>
      <c r="F47" s="160">
        <v>1124709.857142857</v>
      </c>
      <c r="G47" s="46">
        <f t="shared" si="4"/>
        <v>0.12843918745178701</v>
      </c>
      <c r="H47" s="160">
        <v>1124709.857142857</v>
      </c>
      <c r="I47" s="76">
        <f t="shared" si="5"/>
        <v>0</v>
      </c>
    </row>
    <row r="48" spans="1:9" ht="16.5">
      <c r="A48" s="35"/>
      <c r="B48" s="32" t="s">
        <v>48</v>
      </c>
      <c r="C48" s="118" t="s">
        <v>157</v>
      </c>
      <c r="D48" s="11" t="s">
        <v>114</v>
      </c>
      <c r="E48" s="161">
        <v>1307665.8214285714</v>
      </c>
      <c r="F48" s="160">
        <v>1444244.75</v>
      </c>
      <c r="G48" s="46">
        <f t="shared" si="4"/>
        <v>0.10444482553059446</v>
      </c>
      <c r="H48" s="160">
        <v>1431238.25</v>
      </c>
      <c r="I48" s="76">
        <f t="shared" si="5"/>
        <v>9.0875855225361676E-3</v>
      </c>
    </row>
    <row r="49" spans="1:9" ht="16.5">
      <c r="A49" s="35"/>
      <c r="B49" s="32" t="s">
        <v>49</v>
      </c>
      <c r="C49" s="15" t="s">
        <v>158</v>
      </c>
      <c r="D49" s="13" t="s">
        <v>199</v>
      </c>
      <c r="E49" s="161">
        <v>160563</v>
      </c>
      <c r="F49" s="160">
        <v>166842</v>
      </c>
      <c r="G49" s="46">
        <f t="shared" si="4"/>
        <v>3.9106145251396648E-2</v>
      </c>
      <c r="H49" s="160">
        <v>166617.75</v>
      </c>
      <c r="I49" s="42">
        <f t="shared" si="5"/>
        <v>1.3458950201884253E-3</v>
      </c>
    </row>
    <row r="50" spans="1:9" ht="16.5" customHeight="1" thickBot="1">
      <c r="A50" s="36"/>
      <c r="B50" s="32" t="s">
        <v>50</v>
      </c>
      <c r="C50" s="15" t="s">
        <v>159</v>
      </c>
      <c r="D50" s="12" t="s">
        <v>112</v>
      </c>
      <c r="E50" s="164">
        <v>1759465.5</v>
      </c>
      <c r="F50" s="160">
        <v>1768435.5</v>
      </c>
      <c r="G50" s="53">
        <f t="shared" si="4"/>
        <v>5.0981391791995925E-3</v>
      </c>
      <c r="H50" s="160">
        <v>1768435.5</v>
      </c>
      <c r="I50" s="54">
        <f t="shared" si="5"/>
        <v>0</v>
      </c>
    </row>
    <row r="51" spans="1:9" ht="17.25" customHeight="1" thickBot="1">
      <c r="A51" s="35" t="s">
        <v>44</v>
      </c>
      <c r="B51" s="10" t="s">
        <v>57</v>
      </c>
      <c r="C51" s="5"/>
      <c r="D51" s="6"/>
      <c r="E51" s="131"/>
      <c r="F51" s="180"/>
      <c r="G51" s="49"/>
      <c r="H51" s="180"/>
      <c r="I51" s="50"/>
    </row>
    <row r="52" spans="1:9" ht="16.5">
      <c r="A52" s="31"/>
      <c r="B52" s="38" t="s">
        <v>38</v>
      </c>
      <c r="C52" s="19" t="s">
        <v>115</v>
      </c>
      <c r="D52" s="20" t="s">
        <v>114</v>
      </c>
      <c r="E52" s="158">
        <v>150153.12499999997</v>
      </c>
      <c r="F52" s="157">
        <v>139483.5</v>
      </c>
      <c r="G52" s="159">
        <f t="shared" ref="G52:G60" si="6">(F52-E52)/E52</f>
        <v>-7.1058294657536922E-2</v>
      </c>
      <c r="H52" s="157">
        <v>141367.20000000001</v>
      </c>
      <c r="I52" s="107">
        <f t="shared" ref="I52:I60" si="7">(F52-H52)/H52</f>
        <v>-1.3324873096446782E-2</v>
      </c>
    </row>
    <row r="53" spans="1:9" ht="16.5">
      <c r="A53" s="35"/>
      <c r="B53" s="32" t="s">
        <v>39</v>
      </c>
      <c r="C53" s="15" t="s">
        <v>116</v>
      </c>
      <c r="D53" s="11" t="s">
        <v>114</v>
      </c>
      <c r="E53" s="161">
        <v>209028.625</v>
      </c>
      <c r="F53" s="160">
        <v>212140.5</v>
      </c>
      <c r="G53" s="162">
        <f t="shared" si="6"/>
        <v>1.4887315074669796E-2</v>
      </c>
      <c r="H53" s="160">
        <v>212140.5</v>
      </c>
      <c r="I53" s="76">
        <f t="shared" si="7"/>
        <v>0</v>
      </c>
    </row>
    <row r="54" spans="1:9" ht="16.5">
      <c r="A54" s="35"/>
      <c r="B54" s="32" t="s">
        <v>40</v>
      </c>
      <c r="C54" s="15" t="s">
        <v>117</v>
      </c>
      <c r="D54" s="11" t="s">
        <v>114</v>
      </c>
      <c r="E54" s="161">
        <v>139035</v>
      </c>
      <c r="F54" s="160">
        <v>148005</v>
      </c>
      <c r="G54" s="162">
        <f t="shared" si="6"/>
        <v>6.4516129032258063E-2</v>
      </c>
      <c r="H54" s="160">
        <v>148005</v>
      </c>
      <c r="I54" s="76">
        <f t="shared" si="7"/>
        <v>0</v>
      </c>
    </row>
    <row r="55" spans="1:9" ht="16.5">
      <c r="A55" s="35"/>
      <c r="B55" s="32" t="s">
        <v>41</v>
      </c>
      <c r="C55" s="15" t="s">
        <v>118</v>
      </c>
      <c r="D55" s="11" t="s">
        <v>114</v>
      </c>
      <c r="E55" s="161">
        <v>158432.625</v>
      </c>
      <c r="F55" s="160">
        <v>188370</v>
      </c>
      <c r="G55" s="162">
        <f t="shared" si="6"/>
        <v>0.18895966029723993</v>
      </c>
      <c r="H55" s="160">
        <v>192675.6</v>
      </c>
      <c r="I55" s="76">
        <f t="shared" si="7"/>
        <v>-2.2346368715083827E-2</v>
      </c>
    </row>
    <row r="56" spans="1:9" ht="16.5">
      <c r="A56" s="35"/>
      <c r="B56" s="87" t="s">
        <v>42</v>
      </c>
      <c r="C56" s="88" t="s">
        <v>198</v>
      </c>
      <c r="D56" s="89" t="s">
        <v>114</v>
      </c>
      <c r="E56" s="161">
        <v>107532.25</v>
      </c>
      <c r="F56" s="160">
        <v>105846</v>
      </c>
      <c r="G56" s="167">
        <f t="shared" si="6"/>
        <v>-1.568134210899521E-2</v>
      </c>
      <c r="H56" s="160">
        <v>105846</v>
      </c>
      <c r="I56" s="77">
        <f t="shared" si="7"/>
        <v>0</v>
      </c>
    </row>
    <row r="57" spans="1:9" ht="17.25" thickBot="1">
      <c r="A57" s="36"/>
      <c r="B57" s="34" t="s">
        <v>43</v>
      </c>
      <c r="C57" s="16" t="s">
        <v>119</v>
      </c>
      <c r="D57" s="12" t="s">
        <v>114</v>
      </c>
      <c r="E57" s="164">
        <v>173513.4375</v>
      </c>
      <c r="F57" s="163">
        <v>154732.5</v>
      </c>
      <c r="G57" s="165">
        <f t="shared" si="6"/>
        <v>-0.10823909531502424</v>
      </c>
      <c r="H57" s="163">
        <v>175587.75</v>
      </c>
      <c r="I57" s="108">
        <f t="shared" si="7"/>
        <v>-0.11877394636015326</v>
      </c>
    </row>
    <row r="58" spans="1:9" ht="16.5">
      <c r="A58" s="35"/>
      <c r="B58" s="37" t="s">
        <v>54</v>
      </c>
      <c r="C58" s="14" t="s">
        <v>121</v>
      </c>
      <c r="D58" s="11" t="s">
        <v>120</v>
      </c>
      <c r="E58" s="158">
        <v>187105.22999999998</v>
      </c>
      <c r="F58" s="166">
        <v>271252.8</v>
      </c>
      <c r="G58" s="42">
        <f t="shared" si="6"/>
        <v>0.44973392780094934</v>
      </c>
      <c r="H58" s="166">
        <v>267126.59999999998</v>
      </c>
      <c r="I58" s="42">
        <f t="shared" si="7"/>
        <v>1.5446608462055115E-2</v>
      </c>
    </row>
    <row r="59" spans="1:9" ht="16.5">
      <c r="A59" s="35"/>
      <c r="B59" s="32" t="s">
        <v>55</v>
      </c>
      <c r="C59" s="15" t="s">
        <v>122</v>
      </c>
      <c r="D59" s="13" t="s">
        <v>120</v>
      </c>
      <c r="E59" s="161">
        <v>209412.125</v>
      </c>
      <c r="F59" s="160">
        <v>276575</v>
      </c>
      <c r="G59" s="46">
        <f t="shared" si="6"/>
        <v>0.32072104229876852</v>
      </c>
      <c r="H59" s="160">
        <v>266409</v>
      </c>
      <c r="I59" s="42">
        <f t="shared" si="7"/>
        <v>3.8159371492704826E-2</v>
      </c>
    </row>
    <row r="60" spans="1:9" ht="16.5" customHeight="1" thickBot="1">
      <c r="A60" s="36"/>
      <c r="B60" s="32" t="s">
        <v>56</v>
      </c>
      <c r="C60" s="15" t="s">
        <v>123</v>
      </c>
      <c r="D60" s="12" t="s">
        <v>120</v>
      </c>
      <c r="E60" s="164">
        <v>1263424.5</v>
      </c>
      <c r="F60" s="160">
        <v>1853202</v>
      </c>
      <c r="G60" s="48">
        <f t="shared" si="6"/>
        <v>0.4668086616968406</v>
      </c>
      <c r="H60" s="160">
        <v>1853202</v>
      </c>
      <c r="I60" s="48">
        <f t="shared" si="7"/>
        <v>0</v>
      </c>
    </row>
    <row r="61" spans="1:9" ht="17.25" customHeight="1" thickBot="1">
      <c r="A61" s="35" t="s">
        <v>53</v>
      </c>
      <c r="B61" s="10" t="s">
        <v>58</v>
      </c>
      <c r="C61" s="5"/>
      <c r="D61" s="6"/>
      <c r="E61" s="131"/>
      <c r="F61" s="180"/>
      <c r="G61" s="49"/>
      <c r="H61" s="180"/>
      <c r="I61" s="50"/>
    </row>
    <row r="62" spans="1:9" ht="16.5">
      <c r="A62" s="31"/>
      <c r="B62" s="32" t="s">
        <v>59</v>
      </c>
      <c r="C62" s="15" t="s">
        <v>128</v>
      </c>
      <c r="D62" s="20" t="s">
        <v>124</v>
      </c>
      <c r="E62" s="158">
        <v>492602.5</v>
      </c>
      <c r="F62" s="160">
        <v>497835</v>
      </c>
      <c r="G62" s="43">
        <f t="shared" ref="G62:G67" si="8">(F62-E62)/E62</f>
        <v>1.0622154779969651E-2</v>
      </c>
      <c r="H62" s="160">
        <v>498171.375</v>
      </c>
      <c r="I62" s="42">
        <f t="shared" ref="I62:I67" si="9">(F62-H62)/H62</f>
        <v>-6.7521944632005406E-4</v>
      </c>
    </row>
    <row r="63" spans="1:9" ht="16.5">
      <c r="A63" s="35"/>
      <c r="B63" s="32" t="s">
        <v>60</v>
      </c>
      <c r="C63" s="15" t="s">
        <v>129</v>
      </c>
      <c r="D63" s="13" t="s">
        <v>206</v>
      </c>
      <c r="E63" s="161">
        <v>3145666.875</v>
      </c>
      <c r="F63" s="160">
        <v>3576040</v>
      </c>
      <c r="G63" s="46">
        <f t="shared" si="8"/>
        <v>0.13681459038792848</v>
      </c>
      <c r="H63" s="160">
        <v>3576040</v>
      </c>
      <c r="I63" s="42">
        <f t="shared" si="9"/>
        <v>0</v>
      </c>
    </row>
    <row r="64" spans="1:9" ht="16.5">
      <c r="A64" s="35"/>
      <c r="B64" s="32" t="s">
        <v>61</v>
      </c>
      <c r="C64" s="15" t="s">
        <v>130</v>
      </c>
      <c r="D64" s="13" t="s">
        <v>207</v>
      </c>
      <c r="E64" s="161">
        <v>831718.33333333337</v>
      </c>
      <c r="F64" s="160">
        <v>837798</v>
      </c>
      <c r="G64" s="46">
        <f t="shared" si="8"/>
        <v>7.3097663271419538E-3</v>
      </c>
      <c r="H64" s="160">
        <v>844276.33333333337</v>
      </c>
      <c r="I64" s="76">
        <f t="shared" si="9"/>
        <v>-7.6732381064809809E-3</v>
      </c>
    </row>
    <row r="65" spans="1:9" ht="16.5">
      <c r="A65" s="35"/>
      <c r="B65" s="32" t="s">
        <v>62</v>
      </c>
      <c r="C65" s="15" t="s">
        <v>131</v>
      </c>
      <c r="D65" s="13" t="s">
        <v>125</v>
      </c>
      <c r="E65" s="161">
        <v>603681</v>
      </c>
      <c r="F65" s="160">
        <v>596056.5</v>
      </c>
      <c r="G65" s="46">
        <f t="shared" si="8"/>
        <v>-1.2630014858841011E-2</v>
      </c>
      <c r="H65" s="160">
        <v>596056.5</v>
      </c>
      <c r="I65" s="76">
        <f t="shared" si="9"/>
        <v>0</v>
      </c>
    </row>
    <row r="66" spans="1:9" ht="16.5">
      <c r="A66" s="35"/>
      <c r="B66" s="32" t="s">
        <v>63</v>
      </c>
      <c r="C66" s="15" t="s">
        <v>132</v>
      </c>
      <c r="D66" s="13" t="s">
        <v>126</v>
      </c>
      <c r="E66" s="161">
        <v>294808.66071428568</v>
      </c>
      <c r="F66" s="160">
        <v>299037.375</v>
      </c>
      <c r="G66" s="46">
        <f t="shared" si="8"/>
        <v>1.4343928280358713E-2</v>
      </c>
      <c r="H66" s="160">
        <v>299149.5</v>
      </c>
      <c r="I66" s="76">
        <f t="shared" si="9"/>
        <v>-3.7481259370314841E-4</v>
      </c>
    </row>
    <row r="67" spans="1:9" ht="16.5" customHeight="1" thickBot="1">
      <c r="A67" s="36"/>
      <c r="B67" s="32" t="s">
        <v>64</v>
      </c>
      <c r="C67" s="15" t="s">
        <v>133</v>
      </c>
      <c r="D67" s="12" t="s">
        <v>127</v>
      </c>
      <c r="E67" s="164">
        <v>219646.875</v>
      </c>
      <c r="F67" s="160">
        <v>229071.375</v>
      </c>
      <c r="G67" s="48">
        <f t="shared" si="8"/>
        <v>4.2907507789491657E-2</v>
      </c>
      <c r="H67" s="160">
        <v>229071.375</v>
      </c>
      <c r="I67" s="77">
        <f t="shared" si="9"/>
        <v>0</v>
      </c>
    </row>
    <row r="68" spans="1:9" ht="17.25" customHeight="1" thickBot="1">
      <c r="A68" s="35" t="s">
        <v>65</v>
      </c>
      <c r="B68" s="10" t="s">
        <v>66</v>
      </c>
      <c r="C68" s="5"/>
      <c r="D68" s="6"/>
      <c r="E68" s="131"/>
      <c r="F68" s="180"/>
      <c r="G68" s="55"/>
      <c r="H68" s="180"/>
      <c r="I68" s="50"/>
    </row>
    <row r="69" spans="1:9" ht="16.5">
      <c r="A69" s="31"/>
      <c r="B69" s="32" t="s">
        <v>68</v>
      </c>
      <c r="C69" s="18" t="s">
        <v>138</v>
      </c>
      <c r="D69" s="20" t="s">
        <v>134</v>
      </c>
      <c r="E69" s="158">
        <v>313052.7</v>
      </c>
      <c r="F69" s="166">
        <v>332428.2</v>
      </c>
      <c r="G69" s="43">
        <f>(F69-E69)/E69</f>
        <v>6.1892135094187013E-2</v>
      </c>
      <c r="H69" s="166">
        <v>332428.2</v>
      </c>
      <c r="I69" s="42">
        <f>(F69-H69)/H69</f>
        <v>0</v>
      </c>
    </row>
    <row r="70" spans="1:9" ht="16.5">
      <c r="A70" s="35"/>
      <c r="B70" s="32" t="s">
        <v>67</v>
      </c>
      <c r="C70" s="140" t="s">
        <v>139</v>
      </c>
      <c r="D70" s="13" t="s">
        <v>135</v>
      </c>
      <c r="E70" s="161">
        <v>205637.25</v>
      </c>
      <c r="F70" s="160">
        <v>211542.5</v>
      </c>
      <c r="G70" s="46">
        <f>(F70-E70)/E70</f>
        <v>2.8716830243547802E-2</v>
      </c>
      <c r="H70" s="160">
        <v>211542.5</v>
      </c>
      <c r="I70" s="42">
        <f>(F70-H70)/H70</f>
        <v>0</v>
      </c>
    </row>
    <row r="71" spans="1:9" ht="16.5">
      <c r="A71" s="35"/>
      <c r="B71" s="32" t="s">
        <v>69</v>
      </c>
      <c r="C71" s="15" t="s">
        <v>140</v>
      </c>
      <c r="D71" s="13" t="s">
        <v>136</v>
      </c>
      <c r="E71" s="161">
        <v>98109.375</v>
      </c>
      <c r="F71" s="160">
        <v>117656.5</v>
      </c>
      <c r="G71" s="46">
        <f>(F71-E71)/E71</f>
        <v>0.19923809523809524</v>
      </c>
      <c r="H71" s="160">
        <v>117656.5</v>
      </c>
      <c r="I71" s="42">
        <f>(F71-H71)/H71</f>
        <v>0</v>
      </c>
    </row>
    <row r="72" spans="1:9" ht="16.5">
      <c r="A72" s="35"/>
      <c r="B72" s="32" t="s">
        <v>70</v>
      </c>
      <c r="C72" s="15" t="s">
        <v>141</v>
      </c>
      <c r="D72" s="13" t="s">
        <v>137</v>
      </c>
      <c r="E72" s="161">
        <v>145912</v>
      </c>
      <c r="F72" s="160">
        <v>149350.5</v>
      </c>
      <c r="G72" s="46">
        <f>(F72-E72)/E72</f>
        <v>2.3565573770491802E-2</v>
      </c>
      <c r="H72" s="160">
        <v>149350.5</v>
      </c>
      <c r="I72" s="42">
        <f>(F72-H72)/H72</f>
        <v>0</v>
      </c>
    </row>
    <row r="73" spans="1:9" ht="16.5" customHeight="1" thickBot="1">
      <c r="A73" s="36"/>
      <c r="B73" s="32" t="s">
        <v>71</v>
      </c>
      <c r="C73" s="15" t="s">
        <v>160</v>
      </c>
      <c r="D73" s="12" t="s">
        <v>134</v>
      </c>
      <c r="E73" s="164">
        <v>133595.75555555554</v>
      </c>
      <c r="F73" s="169">
        <v>131500.20000000001</v>
      </c>
      <c r="G73" s="46">
        <f>(F73-E73)/E73</f>
        <v>-1.5685794408970576E-2</v>
      </c>
      <c r="H73" s="169">
        <v>133204.5</v>
      </c>
      <c r="I73" s="54">
        <f>(F73-H73)/H73</f>
        <v>-1.2794612794612708E-2</v>
      </c>
    </row>
    <row r="74" spans="1:9" ht="17.25" customHeight="1" thickBot="1">
      <c r="A74" s="35" t="s">
        <v>72</v>
      </c>
      <c r="B74" s="10" t="s">
        <v>73</v>
      </c>
      <c r="C74" s="5"/>
      <c r="D74" s="6"/>
      <c r="E74" s="131"/>
      <c r="F74" s="135"/>
      <c r="G74" s="49"/>
      <c r="H74" s="135"/>
      <c r="I74" s="50"/>
    </row>
    <row r="75" spans="1:9" ht="16.5">
      <c r="A75" s="31"/>
      <c r="B75" s="32" t="s">
        <v>74</v>
      </c>
      <c r="C75" s="15" t="s">
        <v>144</v>
      </c>
      <c r="D75" s="20" t="s">
        <v>142</v>
      </c>
      <c r="E75" s="158">
        <v>69811.16071428571</v>
      </c>
      <c r="F75" s="157">
        <v>70414.5</v>
      </c>
      <c r="G75" s="42">
        <f t="shared" ref="G75:G81" si="10">(F75-E75)/E75</f>
        <v>8.6424474187381094E-3</v>
      </c>
      <c r="H75" s="157">
        <v>70414.5</v>
      </c>
      <c r="I75" s="43">
        <f t="shared" ref="I75:I81" si="11">(F75-H75)/H75</f>
        <v>0</v>
      </c>
    </row>
    <row r="76" spans="1:9" ht="16.5">
      <c r="A76" s="35"/>
      <c r="B76" s="32" t="s">
        <v>76</v>
      </c>
      <c r="C76" s="15" t="s">
        <v>143</v>
      </c>
      <c r="D76" s="11" t="s">
        <v>161</v>
      </c>
      <c r="E76" s="161">
        <v>92055.40625</v>
      </c>
      <c r="F76" s="160">
        <v>94801.6875</v>
      </c>
      <c r="G76" s="46">
        <f t="shared" si="10"/>
        <v>2.9832916521402023E-2</v>
      </c>
      <c r="H76" s="160">
        <v>94801.6875</v>
      </c>
      <c r="I76" s="42">
        <f t="shared" si="11"/>
        <v>0</v>
      </c>
    </row>
    <row r="77" spans="1:9" ht="16.5">
      <c r="A77" s="35"/>
      <c r="B77" s="32" t="s">
        <v>75</v>
      </c>
      <c r="C77" s="140" t="s">
        <v>148</v>
      </c>
      <c r="D77" s="13" t="s">
        <v>145</v>
      </c>
      <c r="E77" s="161">
        <v>57023.571428571428</v>
      </c>
      <c r="F77" s="160">
        <v>53563.714285714283</v>
      </c>
      <c r="G77" s="46">
        <f t="shared" si="10"/>
        <v>-6.0674157303370821E-2</v>
      </c>
      <c r="H77" s="160">
        <v>56639.142857142855</v>
      </c>
      <c r="I77" s="42">
        <f t="shared" si="11"/>
        <v>-5.4298642533936674E-2</v>
      </c>
    </row>
    <row r="78" spans="1:9" ht="16.5">
      <c r="A78" s="35"/>
      <c r="B78" s="32" t="s">
        <v>77</v>
      </c>
      <c r="C78" s="15" t="s">
        <v>146</v>
      </c>
      <c r="D78" s="13" t="s">
        <v>162</v>
      </c>
      <c r="E78" s="161">
        <v>91830.375</v>
      </c>
      <c r="F78" s="160">
        <v>96427.5</v>
      </c>
      <c r="G78" s="46">
        <f t="shared" si="10"/>
        <v>5.0061050061050064E-2</v>
      </c>
      <c r="H78" s="160">
        <v>96427.5</v>
      </c>
      <c r="I78" s="42">
        <f t="shared" si="11"/>
        <v>0</v>
      </c>
    </row>
    <row r="79" spans="1:9" ht="16.5">
      <c r="A79" s="35"/>
      <c r="B79" s="32" t="s">
        <v>78</v>
      </c>
      <c r="C79" s="15" t="s">
        <v>149</v>
      </c>
      <c r="D79" s="24" t="s">
        <v>147</v>
      </c>
      <c r="E79" s="170">
        <v>144716</v>
      </c>
      <c r="F79" s="160">
        <v>142353.9</v>
      </c>
      <c r="G79" s="46">
        <f t="shared" si="10"/>
        <v>-1.6322314049586818E-2</v>
      </c>
      <c r="H79" s="160">
        <v>142353.9</v>
      </c>
      <c r="I79" s="42">
        <f t="shared" si="11"/>
        <v>0</v>
      </c>
    </row>
    <row r="80" spans="1:9" ht="16.5">
      <c r="A80" s="35"/>
      <c r="B80" s="32" t="s">
        <v>79</v>
      </c>
      <c r="C80" s="15" t="s">
        <v>155</v>
      </c>
      <c r="D80" s="24" t="s">
        <v>156</v>
      </c>
      <c r="E80" s="170">
        <v>577967</v>
      </c>
      <c r="F80" s="160">
        <v>520035.75</v>
      </c>
      <c r="G80" s="46">
        <f t="shared" si="10"/>
        <v>-0.10023279875840663</v>
      </c>
      <c r="H80" s="160">
        <v>522502.5</v>
      </c>
      <c r="I80" s="42">
        <f t="shared" si="11"/>
        <v>-4.7210300429184546E-3</v>
      </c>
    </row>
    <row r="81" spans="1:9" ht="16.5" customHeight="1" thickBot="1">
      <c r="A81" s="33"/>
      <c r="B81" s="34" t="s">
        <v>80</v>
      </c>
      <c r="C81" s="16" t="s">
        <v>151</v>
      </c>
      <c r="D81" s="12" t="s">
        <v>150</v>
      </c>
      <c r="E81" s="164">
        <v>282156.33333333331</v>
      </c>
      <c r="F81" s="163">
        <v>301491.66666666669</v>
      </c>
      <c r="G81" s="48">
        <f t="shared" si="10"/>
        <v>6.852702225362077E-2</v>
      </c>
      <c r="H81" s="163">
        <v>301491.66666666669</v>
      </c>
      <c r="I81" s="53">
        <f t="shared" si="11"/>
        <v>0</v>
      </c>
    </row>
    <row r="82" spans="1:9">
      <c r="F82" s="82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7:I40"/>
  <sheetViews>
    <sheetView rightToLeft="1" zoomScaleNormal="100" workbookViewId="0">
      <selection activeCell="C6" sqref="C6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0.85546875" bestFit="1" customWidth="1"/>
    <col min="4" max="4" width="15.5703125" customWidth="1"/>
    <col min="5" max="5" width="13.28515625" customWidth="1"/>
    <col min="6" max="6" width="15.28515625" customWidth="1"/>
    <col min="7" max="7" width="11.5703125" customWidth="1"/>
    <col min="8" max="8" width="15.28515625" customWidth="1"/>
    <col min="9" max="9" width="13.5703125" customWidth="1"/>
    <col min="10" max="10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196" t="s">
        <v>203</v>
      </c>
      <c r="B9" s="196"/>
      <c r="C9" s="196"/>
      <c r="D9" s="196"/>
      <c r="E9" s="196"/>
      <c r="F9" s="196"/>
      <c r="G9" s="196"/>
      <c r="H9" s="196"/>
      <c r="I9" s="196"/>
    </row>
    <row r="10" spans="1:9" ht="18">
      <c r="A10" s="2" t="s">
        <v>224</v>
      </c>
      <c r="B10" s="2"/>
      <c r="C10" s="2"/>
      <c r="D10" s="2"/>
    </row>
    <row r="11" spans="1:9" s="116" customFormat="1" ht="18.75" thickBot="1">
      <c r="A11" s="2"/>
      <c r="B11" s="2"/>
      <c r="C11" s="2"/>
      <c r="D11" s="2"/>
    </row>
    <row r="12" spans="1:9" ht="30.75" customHeight="1">
      <c r="A12" s="197" t="s">
        <v>3</v>
      </c>
      <c r="B12" s="203"/>
      <c r="C12" s="205" t="s">
        <v>0</v>
      </c>
      <c r="D12" s="199" t="s">
        <v>23</v>
      </c>
      <c r="E12" s="199" t="s">
        <v>221</v>
      </c>
      <c r="F12" s="207" t="s">
        <v>226</v>
      </c>
      <c r="G12" s="199" t="s">
        <v>197</v>
      </c>
      <c r="H12" s="207" t="s">
        <v>222</v>
      </c>
      <c r="I12" s="199" t="s">
        <v>187</v>
      </c>
    </row>
    <row r="13" spans="1:9" ht="30.75" customHeight="1" thickBot="1">
      <c r="A13" s="198"/>
      <c r="B13" s="204"/>
      <c r="C13" s="206"/>
      <c r="D13" s="200"/>
      <c r="E13" s="200"/>
      <c r="F13" s="208"/>
      <c r="G13" s="200"/>
      <c r="H13" s="208"/>
      <c r="I13" s="200"/>
    </row>
    <row r="14" spans="1:9" ht="17.25" customHeight="1" thickBot="1">
      <c r="A14" s="31" t="s">
        <v>24</v>
      </c>
      <c r="B14" s="10" t="s">
        <v>22</v>
      </c>
      <c r="C14" s="5"/>
      <c r="D14" s="6"/>
      <c r="E14" s="7"/>
      <c r="F14" s="7"/>
      <c r="G14" s="7"/>
      <c r="H14" s="7"/>
      <c r="I14" s="98"/>
    </row>
    <row r="15" spans="1:9" ht="16.5" customHeight="1">
      <c r="A15" s="31"/>
      <c r="B15" s="38" t="s">
        <v>4</v>
      </c>
      <c r="C15" s="19" t="s">
        <v>84</v>
      </c>
      <c r="D15" s="11" t="s">
        <v>161</v>
      </c>
      <c r="E15" s="157">
        <v>75524.350000000006</v>
      </c>
      <c r="F15" s="166">
        <v>98500</v>
      </c>
      <c r="G15" s="42">
        <f>(F15-E15)/E15</f>
        <v>0.30421513061681421</v>
      </c>
      <c r="H15" s="166">
        <v>107500</v>
      </c>
      <c r="I15" s="109">
        <f>(F15-H15)/H15</f>
        <v>-8.3720930232558138E-2</v>
      </c>
    </row>
    <row r="16" spans="1:9" ht="16.5">
      <c r="A16" s="35"/>
      <c r="B16" s="32" t="s">
        <v>5</v>
      </c>
      <c r="C16" s="15" t="s">
        <v>85</v>
      </c>
      <c r="D16" s="11" t="s">
        <v>161</v>
      </c>
      <c r="E16" s="160">
        <v>109742.35555555555</v>
      </c>
      <c r="F16" s="160">
        <v>125000</v>
      </c>
      <c r="G16" s="46">
        <f t="shared" ref="G16:G39" si="0">(F16-E16)/E16</f>
        <v>0.13903150125769331</v>
      </c>
      <c r="H16" s="160">
        <v>138833.4</v>
      </c>
      <c r="I16" s="46">
        <f>(F16-H16)/H16</f>
        <v>-9.9640288287976775E-2</v>
      </c>
    </row>
    <row r="17" spans="1:9" ht="16.5">
      <c r="A17" s="35"/>
      <c r="B17" s="32" t="s">
        <v>6</v>
      </c>
      <c r="C17" s="15" t="s">
        <v>86</v>
      </c>
      <c r="D17" s="11" t="s">
        <v>161</v>
      </c>
      <c r="E17" s="160">
        <v>122020.18333333333</v>
      </c>
      <c r="F17" s="160">
        <v>115500</v>
      </c>
      <c r="G17" s="46">
        <f t="shared" si="0"/>
        <v>-5.3435285501264758E-2</v>
      </c>
      <c r="H17" s="160">
        <v>140000</v>
      </c>
      <c r="I17" s="46">
        <f t="shared" ref="I17:I29" si="1">(F17-H17)/H17</f>
        <v>-0.17499999999999999</v>
      </c>
    </row>
    <row r="18" spans="1:9" ht="16.5">
      <c r="A18" s="35"/>
      <c r="B18" s="32" t="s">
        <v>7</v>
      </c>
      <c r="C18" s="15" t="s">
        <v>87</v>
      </c>
      <c r="D18" s="11" t="s">
        <v>161</v>
      </c>
      <c r="E18" s="160">
        <v>38920.199999999997</v>
      </c>
      <c r="F18" s="160">
        <v>39500</v>
      </c>
      <c r="G18" s="46">
        <f t="shared" si="0"/>
        <v>1.4897148524416703E-2</v>
      </c>
      <c r="H18" s="160">
        <v>40833.4</v>
      </c>
      <c r="I18" s="46">
        <f t="shared" si="1"/>
        <v>-3.2654640563852172E-2</v>
      </c>
    </row>
    <row r="19" spans="1:9" ht="16.5">
      <c r="A19" s="35"/>
      <c r="B19" s="32" t="s">
        <v>8</v>
      </c>
      <c r="C19" s="15" t="s">
        <v>89</v>
      </c>
      <c r="D19" s="11" t="s">
        <v>161</v>
      </c>
      <c r="E19" s="160">
        <v>315900.98214285716</v>
      </c>
      <c r="F19" s="160">
        <v>355000</v>
      </c>
      <c r="G19" s="46">
        <f t="shared" si="0"/>
        <v>0.12376985216038813</v>
      </c>
      <c r="H19" s="160">
        <v>358000</v>
      </c>
      <c r="I19" s="46">
        <f t="shared" si="1"/>
        <v>-8.3798882681564244E-3</v>
      </c>
    </row>
    <row r="20" spans="1:9" ht="16.5">
      <c r="A20" s="35"/>
      <c r="B20" s="32" t="s">
        <v>9</v>
      </c>
      <c r="C20" s="15" t="s">
        <v>88</v>
      </c>
      <c r="D20" s="11" t="s">
        <v>161</v>
      </c>
      <c r="E20" s="160">
        <v>122832.72499999999</v>
      </c>
      <c r="F20" s="160">
        <v>84833.4</v>
      </c>
      <c r="G20" s="46">
        <f t="shared" si="0"/>
        <v>-0.30935831636072553</v>
      </c>
      <c r="H20" s="160">
        <v>122833.4</v>
      </c>
      <c r="I20" s="46">
        <f t="shared" si="1"/>
        <v>-0.30936211160808053</v>
      </c>
    </row>
    <row r="21" spans="1:9" ht="16.5">
      <c r="A21" s="35"/>
      <c r="B21" s="32" t="s">
        <v>10</v>
      </c>
      <c r="C21" s="15" t="s">
        <v>90</v>
      </c>
      <c r="D21" s="11" t="s">
        <v>161</v>
      </c>
      <c r="E21" s="160">
        <v>75182.7</v>
      </c>
      <c r="F21" s="160">
        <v>76666.600000000006</v>
      </c>
      <c r="G21" s="46">
        <f t="shared" si="0"/>
        <v>1.9737253384089808E-2</v>
      </c>
      <c r="H21" s="160">
        <v>87333.4</v>
      </c>
      <c r="I21" s="46">
        <f t="shared" si="1"/>
        <v>-0.12213883806195555</v>
      </c>
    </row>
    <row r="22" spans="1:9" ht="16.5">
      <c r="A22" s="35"/>
      <c r="B22" s="32" t="s">
        <v>11</v>
      </c>
      <c r="C22" s="15" t="s">
        <v>91</v>
      </c>
      <c r="D22" s="13" t="s">
        <v>81</v>
      </c>
      <c r="E22" s="160">
        <v>24020.175000000003</v>
      </c>
      <c r="F22" s="160">
        <v>31500</v>
      </c>
      <c r="G22" s="46">
        <f t="shared" si="0"/>
        <v>0.31139760638713065</v>
      </c>
      <c r="H22" s="160">
        <v>30666.6</v>
      </c>
      <c r="I22" s="46">
        <f t="shared" si="1"/>
        <v>2.7176146035100126E-2</v>
      </c>
    </row>
    <row r="23" spans="1:9" ht="16.5">
      <c r="A23" s="35"/>
      <c r="B23" s="32" t="s">
        <v>12</v>
      </c>
      <c r="C23" s="15" t="s">
        <v>92</v>
      </c>
      <c r="D23" s="13" t="s">
        <v>81</v>
      </c>
      <c r="E23" s="160">
        <v>32992.363888888889</v>
      </c>
      <c r="F23" s="160">
        <v>38166.6</v>
      </c>
      <c r="G23" s="46">
        <f t="shared" si="0"/>
        <v>0.15683132401596964</v>
      </c>
      <c r="H23" s="160">
        <v>36666.6</v>
      </c>
      <c r="I23" s="46">
        <f t="shared" si="1"/>
        <v>4.0909165289391439E-2</v>
      </c>
    </row>
    <row r="24" spans="1:9" ht="16.5">
      <c r="A24" s="35"/>
      <c r="B24" s="32" t="s">
        <v>13</v>
      </c>
      <c r="C24" s="15" t="s">
        <v>93</v>
      </c>
      <c r="D24" s="13" t="s">
        <v>81</v>
      </c>
      <c r="E24" s="160">
        <v>34898.740972222222</v>
      </c>
      <c r="F24" s="160">
        <v>33833.4</v>
      </c>
      <c r="G24" s="46">
        <f t="shared" si="0"/>
        <v>-3.0526630547221816E-2</v>
      </c>
      <c r="H24" s="160">
        <v>34000</v>
      </c>
      <c r="I24" s="46">
        <f t="shared" si="1"/>
        <v>-4.8999999999999573E-3</v>
      </c>
    </row>
    <row r="25" spans="1:9" ht="16.5">
      <c r="A25" s="35"/>
      <c r="B25" s="32" t="s">
        <v>14</v>
      </c>
      <c r="C25" s="15" t="s">
        <v>94</v>
      </c>
      <c r="D25" s="13" t="s">
        <v>81</v>
      </c>
      <c r="E25" s="160">
        <v>33616.050000000003</v>
      </c>
      <c r="F25" s="160">
        <v>33833.4</v>
      </c>
      <c r="G25" s="46">
        <f t="shared" si="0"/>
        <v>6.4656614920550904E-3</v>
      </c>
      <c r="H25" s="160">
        <v>33666.6</v>
      </c>
      <c r="I25" s="46">
        <f t="shared" si="1"/>
        <v>4.9544652563669311E-3</v>
      </c>
    </row>
    <row r="26" spans="1:9" ht="16.5">
      <c r="A26" s="35"/>
      <c r="B26" s="32" t="s">
        <v>15</v>
      </c>
      <c r="C26" s="15" t="s">
        <v>95</v>
      </c>
      <c r="D26" s="13" t="s">
        <v>82</v>
      </c>
      <c r="E26" s="160">
        <v>79853.55</v>
      </c>
      <c r="F26" s="160">
        <v>63833.4</v>
      </c>
      <c r="G26" s="46">
        <f t="shared" si="0"/>
        <v>-0.20061913340108237</v>
      </c>
      <c r="H26" s="160">
        <v>64833.4</v>
      </c>
      <c r="I26" s="46">
        <f t="shared" si="1"/>
        <v>-1.5424148664114484E-2</v>
      </c>
    </row>
    <row r="27" spans="1:9" ht="16.5">
      <c r="A27" s="35"/>
      <c r="B27" s="32" t="s">
        <v>16</v>
      </c>
      <c r="C27" s="15" t="s">
        <v>96</v>
      </c>
      <c r="D27" s="13" t="s">
        <v>81</v>
      </c>
      <c r="E27" s="160">
        <v>35777.052777777775</v>
      </c>
      <c r="F27" s="160">
        <v>36833.4</v>
      </c>
      <c r="G27" s="46">
        <f t="shared" si="0"/>
        <v>2.9525831229965258E-2</v>
      </c>
      <c r="H27" s="160">
        <v>33666.6</v>
      </c>
      <c r="I27" s="46">
        <f t="shared" si="1"/>
        <v>9.406355260109435E-2</v>
      </c>
    </row>
    <row r="28" spans="1:9" ht="16.5">
      <c r="A28" s="35"/>
      <c r="B28" s="32" t="s">
        <v>17</v>
      </c>
      <c r="C28" s="15" t="s">
        <v>97</v>
      </c>
      <c r="D28" s="11" t="s">
        <v>161</v>
      </c>
      <c r="E28" s="160">
        <v>67333.222222222219</v>
      </c>
      <c r="F28" s="160">
        <v>65333.4</v>
      </c>
      <c r="G28" s="46">
        <f t="shared" si="0"/>
        <v>-2.9700379043529707E-2</v>
      </c>
      <c r="H28" s="160">
        <v>59500</v>
      </c>
      <c r="I28" s="46">
        <f t="shared" si="1"/>
        <v>9.8040336134453801E-2</v>
      </c>
    </row>
    <row r="29" spans="1:9" ht="16.5">
      <c r="A29" s="35"/>
      <c r="B29" s="32" t="s">
        <v>18</v>
      </c>
      <c r="C29" s="15" t="s">
        <v>98</v>
      </c>
      <c r="D29" s="13" t="s">
        <v>83</v>
      </c>
      <c r="E29" s="160">
        <v>111122.95000000001</v>
      </c>
      <c r="F29" s="160">
        <v>107000</v>
      </c>
      <c r="G29" s="46">
        <f t="shared" si="0"/>
        <v>-3.7102596718319766E-2</v>
      </c>
      <c r="H29" s="160">
        <v>89000</v>
      </c>
      <c r="I29" s="46">
        <f t="shared" si="1"/>
        <v>0.20224719101123595</v>
      </c>
    </row>
    <row r="30" spans="1:9" ht="17.25" thickBot="1">
      <c r="A30" s="36"/>
      <c r="B30" s="34" t="s">
        <v>19</v>
      </c>
      <c r="C30" s="16" t="s">
        <v>99</v>
      </c>
      <c r="D30" s="12" t="s">
        <v>161</v>
      </c>
      <c r="E30" s="163">
        <v>68382.944444444453</v>
      </c>
      <c r="F30" s="163">
        <v>50666.6</v>
      </c>
      <c r="G30" s="48">
        <f t="shared" si="0"/>
        <v>-0.25907548422161808</v>
      </c>
      <c r="H30" s="163">
        <v>52666.6</v>
      </c>
      <c r="I30" s="48">
        <f>(F30-H30)/H30</f>
        <v>-3.797473161358432E-2</v>
      </c>
    </row>
    <row r="31" spans="1:9" ht="17.25" customHeight="1" thickBot="1">
      <c r="A31" s="35" t="s">
        <v>20</v>
      </c>
      <c r="B31" s="10" t="s">
        <v>21</v>
      </c>
      <c r="C31" s="5"/>
      <c r="D31" s="6"/>
      <c r="E31" s="131"/>
      <c r="F31" s="180"/>
      <c r="G31" s="39"/>
      <c r="H31" s="180"/>
      <c r="I31" s="110"/>
    </row>
    <row r="32" spans="1:9" ht="16.5">
      <c r="A32" s="31"/>
      <c r="B32" s="37" t="s">
        <v>26</v>
      </c>
      <c r="C32" s="18" t="s">
        <v>100</v>
      </c>
      <c r="D32" s="20" t="s">
        <v>161</v>
      </c>
      <c r="E32" s="166">
        <v>170166.05</v>
      </c>
      <c r="F32" s="166">
        <v>162333.4</v>
      </c>
      <c r="G32" s="42">
        <f t="shared" si="0"/>
        <v>-4.6029451820736242E-2</v>
      </c>
      <c r="H32" s="166">
        <v>185000</v>
      </c>
      <c r="I32" s="43">
        <f>(F32-H32)/H32</f>
        <v>-0.12252216216216219</v>
      </c>
    </row>
    <row r="33" spans="1:9" ht="16.5">
      <c r="A33" s="35"/>
      <c r="B33" s="32" t="s">
        <v>27</v>
      </c>
      <c r="C33" s="15" t="s">
        <v>101</v>
      </c>
      <c r="D33" s="11" t="s">
        <v>161</v>
      </c>
      <c r="E33" s="160">
        <v>167166.04999999999</v>
      </c>
      <c r="F33" s="160">
        <v>160000</v>
      </c>
      <c r="G33" s="46">
        <f t="shared" si="0"/>
        <v>-4.2867855045925829E-2</v>
      </c>
      <c r="H33" s="160">
        <v>195000</v>
      </c>
      <c r="I33" s="46">
        <f>(F33-H33)/H33</f>
        <v>-0.17948717948717949</v>
      </c>
    </row>
    <row r="34" spans="1:9" ht="16.5">
      <c r="A34" s="35"/>
      <c r="B34" s="37" t="s">
        <v>28</v>
      </c>
      <c r="C34" s="15" t="s">
        <v>102</v>
      </c>
      <c r="D34" s="11" t="s">
        <v>161</v>
      </c>
      <c r="E34" s="160">
        <v>81905.600000000006</v>
      </c>
      <c r="F34" s="160">
        <v>54000</v>
      </c>
      <c r="G34" s="46">
        <f>(F34-E34)/E34</f>
        <v>-0.34070442069895102</v>
      </c>
      <c r="H34" s="160">
        <v>53000</v>
      </c>
      <c r="I34" s="46">
        <f>(F34-H34)/H34</f>
        <v>1.8867924528301886E-2</v>
      </c>
    </row>
    <row r="35" spans="1:9" ht="16.5">
      <c r="A35" s="35"/>
      <c r="B35" s="32" t="s">
        <v>29</v>
      </c>
      <c r="C35" s="15" t="s">
        <v>103</v>
      </c>
      <c r="D35" s="11" t="s">
        <v>161</v>
      </c>
      <c r="E35" s="160">
        <v>80165.935714285704</v>
      </c>
      <c r="F35" s="160">
        <v>80000</v>
      </c>
      <c r="G35" s="46">
        <f t="shared" si="0"/>
        <v>-2.0699030430718752E-3</v>
      </c>
      <c r="H35" s="160">
        <v>115000</v>
      </c>
      <c r="I35" s="46">
        <f>(F35-H35)/H35</f>
        <v>-0.30434782608695654</v>
      </c>
    </row>
    <row r="36" spans="1:9" ht="17.25" thickBot="1">
      <c r="A36" s="36"/>
      <c r="B36" s="37" t="s">
        <v>30</v>
      </c>
      <c r="C36" s="15" t="s">
        <v>104</v>
      </c>
      <c r="D36" s="23" t="s">
        <v>161</v>
      </c>
      <c r="E36" s="163">
        <v>55156.433333333342</v>
      </c>
      <c r="F36" s="160">
        <v>66833.399999999994</v>
      </c>
      <c r="G36" s="52">
        <f t="shared" si="0"/>
        <v>0.21170634069280497</v>
      </c>
      <c r="H36" s="160">
        <v>72500</v>
      </c>
      <c r="I36" s="46">
        <f>(F36-H36)/H36</f>
        <v>-7.8160000000000077E-2</v>
      </c>
    </row>
    <row r="37" spans="1:9" ht="17.25" customHeight="1" thickBot="1">
      <c r="A37" s="35" t="s">
        <v>25</v>
      </c>
      <c r="B37" s="10" t="s">
        <v>51</v>
      </c>
      <c r="C37" s="5"/>
      <c r="D37" s="6"/>
      <c r="E37" s="131"/>
      <c r="F37" s="130"/>
      <c r="G37" s="6"/>
      <c r="H37" s="130"/>
      <c r="I37" s="50"/>
    </row>
    <row r="38" spans="1:9" ht="16.5">
      <c r="A38" s="31"/>
      <c r="B38" s="38" t="s">
        <v>31</v>
      </c>
      <c r="C38" s="19" t="s">
        <v>105</v>
      </c>
      <c r="D38" s="20" t="s">
        <v>161</v>
      </c>
      <c r="E38" s="160">
        <v>1814330.9249999998</v>
      </c>
      <c r="F38" s="186">
        <v>1739660</v>
      </c>
      <c r="G38" s="159">
        <f t="shared" si="0"/>
        <v>-4.1156177173136056E-2</v>
      </c>
      <c r="H38" s="186">
        <v>1900260</v>
      </c>
      <c r="I38" s="159">
        <f>(F38-H38)/H38</f>
        <v>-8.4514750613073994E-2</v>
      </c>
    </row>
    <row r="39" spans="1:9" ht="17.25" thickBot="1">
      <c r="A39" s="36"/>
      <c r="B39" s="34" t="s">
        <v>32</v>
      </c>
      <c r="C39" s="16" t="s">
        <v>106</v>
      </c>
      <c r="D39" s="23" t="s">
        <v>161</v>
      </c>
      <c r="E39" s="133">
        <v>1080739.4583333333</v>
      </c>
      <c r="F39" s="133">
        <v>1308925</v>
      </c>
      <c r="G39" s="165">
        <f t="shared" si="0"/>
        <v>0.21113834597893189</v>
      </c>
      <c r="H39" s="133">
        <v>1281105</v>
      </c>
      <c r="I39" s="165">
        <f>(F39-H39)/H39</f>
        <v>2.1715628305252106E-2</v>
      </c>
    </row>
    <row r="40" spans="1:9">
      <c r="F40" s="82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7:I40"/>
  <sheetViews>
    <sheetView rightToLeft="1" topLeftCell="A22" zoomScaleNormal="100" workbookViewId="0">
      <selection activeCell="G6" sqref="G6"/>
    </sheetView>
  </sheetViews>
  <sheetFormatPr defaultRowHeight="15"/>
  <cols>
    <col min="1" max="1" width="15.5703125" style="9" customWidth="1"/>
    <col min="2" max="2" width="5.140625" style="9" bestFit="1" customWidth="1"/>
    <col min="3" max="3" width="36.5703125" customWidth="1"/>
    <col min="4" max="4" width="14.5703125" customWidth="1"/>
    <col min="5" max="5" width="15.140625" customWidth="1"/>
    <col min="6" max="6" width="10" customWidth="1"/>
    <col min="7" max="7" width="11.7109375" customWidth="1"/>
    <col min="8" max="8" width="12.42578125" customWidth="1"/>
    <col min="9" max="9" width="10.85546875" customWidth="1"/>
    <col min="10" max="13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196" t="s">
        <v>204</v>
      </c>
      <c r="B9" s="196"/>
      <c r="C9" s="196"/>
      <c r="D9" s="196"/>
      <c r="E9" s="196"/>
      <c r="F9" s="196"/>
      <c r="G9" s="196"/>
      <c r="H9" s="196"/>
      <c r="I9" s="196"/>
    </row>
    <row r="10" spans="1:9" ht="18">
      <c r="A10" s="2" t="s">
        <v>224</v>
      </c>
      <c r="B10" s="2"/>
      <c r="C10" s="2"/>
      <c r="D10" s="2"/>
    </row>
    <row r="11" spans="1:9" s="116" customFormat="1" ht="18.75" thickBot="1">
      <c r="A11" s="2"/>
      <c r="B11" s="2"/>
      <c r="C11" s="2"/>
    </row>
    <row r="12" spans="1:9" ht="24.75" customHeight="1">
      <c r="A12" s="197" t="s">
        <v>3</v>
      </c>
      <c r="B12" s="203"/>
      <c r="C12" s="205" t="s">
        <v>0</v>
      </c>
      <c r="D12" s="199" t="s">
        <v>225</v>
      </c>
      <c r="E12" s="207" t="s">
        <v>226</v>
      </c>
      <c r="F12" s="214" t="s">
        <v>186</v>
      </c>
      <c r="G12" s="199" t="s">
        <v>221</v>
      </c>
      <c r="H12" s="216" t="s">
        <v>227</v>
      </c>
      <c r="I12" s="212" t="s">
        <v>196</v>
      </c>
    </row>
    <row r="13" spans="1:9" ht="39.75" customHeight="1" thickBot="1">
      <c r="A13" s="198"/>
      <c r="B13" s="204"/>
      <c r="C13" s="206"/>
      <c r="D13" s="200"/>
      <c r="E13" s="208"/>
      <c r="F13" s="215"/>
      <c r="G13" s="200"/>
      <c r="H13" s="217"/>
      <c r="I13" s="213"/>
    </row>
    <row r="14" spans="1:9" ht="17.25" customHeight="1" thickBot="1">
      <c r="A14" s="31" t="s">
        <v>24</v>
      </c>
      <c r="B14" s="10" t="s">
        <v>22</v>
      </c>
      <c r="C14" s="5"/>
      <c r="D14" s="57"/>
      <c r="E14" s="7"/>
      <c r="F14" s="58"/>
      <c r="G14" s="59"/>
      <c r="H14" s="59"/>
      <c r="I14" s="60"/>
    </row>
    <row r="15" spans="1:9" ht="16.5" customHeight="1">
      <c r="A15" s="119"/>
      <c r="B15" s="156" t="s">
        <v>4</v>
      </c>
      <c r="C15" s="143" t="s">
        <v>163</v>
      </c>
      <c r="D15" s="166">
        <v>158998.79999999999</v>
      </c>
      <c r="E15" s="190">
        <v>98500</v>
      </c>
      <c r="F15" s="61">
        <f t="shared" ref="F15:F30" si="0">D15-E15</f>
        <v>60498.799999999988</v>
      </c>
      <c r="G15" s="157">
        <v>75524.350000000006</v>
      </c>
      <c r="H15" s="122">
        <f>AVERAGE(D15:E15)</f>
        <v>128749.4</v>
      </c>
      <c r="I15" s="62">
        <f t="shared" ref="I15:I30" si="1">(H15-G15)/G15</f>
        <v>0.70474025926737516</v>
      </c>
    </row>
    <row r="16" spans="1:9" ht="16.5" customHeight="1">
      <c r="A16" s="120"/>
      <c r="B16" s="153" t="s">
        <v>5</v>
      </c>
      <c r="C16" s="140" t="s">
        <v>164</v>
      </c>
      <c r="D16" s="160">
        <v>182776.44444444444</v>
      </c>
      <c r="E16" s="132">
        <v>125000</v>
      </c>
      <c r="F16" s="63">
        <f t="shared" si="0"/>
        <v>57776.444444444438</v>
      </c>
      <c r="G16" s="160">
        <v>109742.35555555555</v>
      </c>
      <c r="H16" s="171">
        <f t="shared" ref="H16:H30" si="2">AVERAGE(D16:E16)</f>
        <v>153888.22222222222</v>
      </c>
      <c r="I16" s="64">
        <f t="shared" si="1"/>
        <v>0.40226826226924239</v>
      </c>
    </row>
    <row r="17" spans="1:9" ht="16.5">
      <c r="A17" s="120"/>
      <c r="B17" s="153" t="s">
        <v>6</v>
      </c>
      <c r="C17" s="140" t="s">
        <v>165</v>
      </c>
      <c r="D17" s="160">
        <v>179998.66666666666</v>
      </c>
      <c r="E17" s="132">
        <v>115500</v>
      </c>
      <c r="F17" s="63">
        <f t="shared" si="0"/>
        <v>64498.666666666657</v>
      </c>
      <c r="G17" s="160">
        <v>122020.18333333333</v>
      </c>
      <c r="H17" s="171">
        <f t="shared" si="2"/>
        <v>147749.33333333331</v>
      </c>
      <c r="I17" s="64">
        <f t="shared" si="1"/>
        <v>0.2108597880869707</v>
      </c>
    </row>
    <row r="18" spans="1:9" ht="16.5">
      <c r="A18" s="120"/>
      <c r="B18" s="153" t="s">
        <v>7</v>
      </c>
      <c r="C18" s="140" t="s">
        <v>166</v>
      </c>
      <c r="D18" s="160">
        <v>46998.8</v>
      </c>
      <c r="E18" s="132">
        <v>39500</v>
      </c>
      <c r="F18" s="63">
        <f t="shared" si="0"/>
        <v>7498.8000000000029</v>
      </c>
      <c r="G18" s="160">
        <v>38920.199999999997</v>
      </c>
      <c r="H18" s="171">
        <f t="shared" si="2"/>
        <v>43249.4</v>
      </c>
      <c r="I18" s="64">
        <f t="shared" si="1"/>
        <v>0.11123272747827619</v>
      </c>
    </row>
    <row r="19" spans="1:9" ht="16.5">
      <c r="A19" s="120"/>
      <c r="B19" s="153" t="s">
        <v>8</v>
      </c>
      <c r="C19" s="140" t="s">
        <v>167</v>
      </c>
      <c r="D19" s="160">
        <v>431248.5</v>
      </c>
      <c r="E19" s="132">
        <v>355000</v>
      </c>
      <c r="F19" s="63">
        <f t="shared" si="0"/>
        <v>76248.5</v>
      </c>
      <c r="G19" s="160">
        <v>315900.98214285716</v>
      </c>
      <c r="H19" s="171">
        <f t="shared" si="2"/>
        <v>393124.25</v>
      </c>
      <c r="I19" s="64">
        <f t="shared" si="1"/>
        <v>0.24445402902299568</v>
      </c>
    </row>
    <row r="20" spans="1:9" ht="16.5">
      <c r="A20" s="120"/>
      <c r="B20" s="153" t="s">
        <v>9</v>
      </c>
      <c r="C20" s="140" t="s">
        <v>168</v>
      </c>
      <c r="D20" s="160">
        <v>139998.79999999999</v>
      </c>
      <c r="E20" s="132">
        <v>84833.4</v>
      </c>
      <c r="F20" s="63">
        <f t="shared" si="0"/>
        <v>55165.399999999994</v>
      </c>
      <c r="G20" s="160">
        <v>122832.72499999999</v>
      </c>
      <c r="H20" s="171">
        <f t="shared" si="2"/>
        <v>112416.09999999999</v>
      </c>
      <c r="I20" s="64">
        <f t="shared" si="1"/>
        <v>-8.4803337221412298E-2</v>
      </c>
    </row>
    <row r="21" spans="1:9" ht="16.5">
      <c r="A21" s="120"/>
      <c r="B21" s="153" t="s">
        <v>10</v>
      </c>
      <c r="C21" s="140" t="s">
        <v>169</v>
      </c>
      <c r="D21" s="160">
        <v>133998.79999999999</v>
      </c>
      <c r="E21" s="132">
        <v>76666.600000000006</v>
      </c>
      <c r="F21" s="63">
        <f t="shared" si="0"/>
        <v>57332.199999999983</v>
      </c>
      <c r="G21" s="160">
        <v>75182.7</v>
      </c>
      <c r="H21" s="171">
        <f t="shared" si="2"/>
        <v>105332.7</v>
      </c>
      <c r="I21" s="64">
        <f t="shared" si="1"/>
        <v>0.40102310770961941</v>
      </c>
    </row>
    <row r="22" spans="1:9" ht="16.5">
      <c r="A22" s="120"/>
      <c r="B22" s="153" t="s">
        <v>11</v>
      </c>
      <c r="C22" s="140" t="s">
        <v>170</v>
      </c>
      <c r="D22" s="160">
        <v>50554.222222222219</v>
      </c>
      <c r="E22" s="132">
        <v>31500</v>
      </c>
      <c r="F22" s="63">
        <f t="shared" si="0"/>
        <v>19054.222222222219</v>
      </c>
      <c r="G22" s="160">
        <v>24020.175000000003</v>
      </c>
      <c r="H22" s="171">
        <f t="shared" si="2"/>
        <v>41027.111111111109</v>
      </c>
      <c r="I22" s="64">
        <f t="shared" si="1"/>
        <v>0.7080271526377766</v>
      </c>
    </row>
    <row r="23" spans="1:9" ht="16.5">
      <c r="A23" s="120"/>
      <c r="B23" s="153" t="s">
        <v>12</v>
      </c>
      <c r="C23" s="140" t="s">
        <v>171</v>
      </c>
      <c r="D23" s="160">
        <v>62220.888888888891</v>
      </c>
      <c r="E23" s="132">
        <v>38166.6</v>
      </c>
      <c r="F23" s="63">
        <f t="shared" si="0"/>
        <v>24054.288888888892</v>
      </c>
      <c r="G23" s="160">
        <v>32992.363888888889</v>
      </c>
      <c r="H23" s="171">
        <f t="shared" si="2"/>
        <v>50193.744444444441</v>
      </c>
      <c r="I23" s="64">
        <f t="shared" si="1"/>
        <v>0.52137460090722998</v>
      </c>
    </row>
    <row r="24" spans="1:9" ht="16.5">
      <c r="A24" s="120"/>
      <c r="B24" s="153" t="s">
        <v>13</v>
      </c>
      <c r="C24" s="140" t="s">
        <v>172</v>
      </c>
      <c r="D24" s="160">
        <v>58332</v>
      </c>
      <c r="E24" s="132">
        <v>33833.4</v>
      </c>
      <c r="F24" s="63">
        <f t="shared" si="0"/>
        <v>24498.6</v>
      </c>
      <c r="G24" s="160">
        <v>34898.740972222222</v>
      </c>
      <c r="H24" s="171">
        <f t="shared" si="2"/>
        <v>46082.7</v>
      </c>
      <c r="I24" s="64">
        <f t="shared" si="1"/>
        <v>0.32046883974065676</v>
      </c>
    </row>
    <row r="25" spans="1:9" ht="16.5">
      <c r="A25" s="120"/>
      <c r="B25" s="153" t="s">
        <v>14</v>
      </c>
      <c r="C25" s="140" t="s">
        <v>173</v>
      </c>
      <c r="D25" s="160">
        <v>56498.8</v>
      </c>
      <c r="E25" s="132">
        <v>33833.4</v>
      </c>
      <c r="F25" s="63">
        <f t="shared" si="0"/>
        <v>22665.4</v>
      </c>
      <c r="G25" s="160">
        <v>33616.050000000003</v>
      </c>
      <c r="H25" s="171">
        <f t="shared" si="2"/>
        <v>45166.100000000006</v>
      </c>
      <c r="I25" s="64">
        <f t="shared" si="1"/>
        <v>0.34358736377414961</v>
      </c>
    </row>
    <row r="26" spans="1:9" ht="16.5">
      <c r="A26" s="120"/>
      <c r="B26" s="153" t="s">
        <v>15</v>
      </c>
      <c r="C26" s="140" t="s">
        <v>174</v>
      </c>
      <c r="D26" s="160">
        <v>121498.8</v>
      </c>
      <c r="E26" s="132">
        <v>63833.4</v>
      </c>
      <c r="F26" s="63">
        <f t="shared" si="0"/>
        <v>57665.4</v>
      </c>
      <c r="G26" s="160">
        <v>79853.55</v>
      </c>
      <c r="H26" s="171">
        <f t="shared" si="2"/>
        <v>92666.1</v>
      </c>
      <c r="I26" s="64">
        <f t="shared" si="1"/>
        <v>0.16045059987940427</v>
      </c>
    </row>
    <row r="27" spans="1:9" ht="16.5">
      <c r="A27" s="120"/>
      <c r="B27" s="153" t="s">
        <v>16</v>
      </c>
      <c r="C27" s="140" t="s">
        <v>175</v>
      </c>
      <c r="D27" s="160">
        <v>57220.888888888891</v>
      </c>
      <c r="E27" s="132">
        <v>36833.4</v>
      </c>
      <c r="F27" s="63">
        <f t="shared" si="0"/>
        <v>20387.488888888889</v>
      </c>
      <c r="G27" s="160">
        <v>35777.052777777775</v>
      </c>
      <c r="H27" s="171">
        <f t="shared" si="2"/>
        <v>47027.14444444445</v>
      </c>
      <c r="I27" s="64">
        <f t="shared" si="1"/>
        <v>0.31444992790614801</v>
      </c>
    </row>
    <row r="28" spans="1:9" ht="16.5">
      <c r="A28" s="120"/>
      <c r="B28" s="153" t="s">
        <v>17</v>
      </c>
      <c r="C28" s="140" t="s">
        <v>176</v>
      </c>
      <c r="D28" s="160">
        <v>77998.8</v>
      </c>
      <c r="E28" s="132">
        <v>65333.4</v>
      </c>
      <c r="F28" s="63">
        <f t="shared" si="0"/>
        <v>12665.400000000001</v>
      </c>
      <c r="G28" s="160">
        <v>67333.222222222219</v>
      </c>
      <c r="H28" s="171">
        <f t="shared" si="2"/>
        <v>71666.100000000006</v>
      </c>
      <c r="I28" s="64">
        <f t="shared" si="1"/>
        <v>6.4349776154746269E-2</v>
      </c>
    </row>
    <row r="29" spans="1:9" ht="16.5">
      <c r="A29" s="120"/>
      <c r="B29" s="153" t="s">
        <v>18</v>
      </c>
      <c r="C29" s="140" t="s">
        <v>177</v>
      </c>
      <c r="D29" s="160">
        <v>138142.42857142858</v>
      </c>
      <c r="E29" s="132">
        <v>107000</v>
      </c>
      <c r="F29" s="63">
        <f t="shared" si="0"/>
        <v>31142.42857142858</v>
      </c>
      <c r="G29" s="160">
        <v>111122.95000000001</v>
      </c>
      <c r="H29" s="171">
        <f t="shared" si="2"/>
        <v>122571.21428571429</v>
      </c>
      <c r="I29" s="64">
        <f t="shared" si="1"/>
        <v>0.10302340142800634</v>
      </c>
    </row>
    <row r="30" spans="1:9" ht="17.25" thickBot="1">
      <c r="A30" s="36"/>
      <c r="B30" s="154" t="s">
        <v>19</v>
      </c>
      <c r="C30" s="141" t="s">
        <v>178</v>
      </c>
      <c r="D30" s="163">
        <v>61444.222222222219</v>
      </c>
      <c r="E30" s="134">
        <v>50666.6</v>
      </c>
      <c r="F30" s="66">
        <f t="shared" si="0"/>
        <v>10777.62222222222</v>
      </c>
      <c r="G30" s="163">
        <v>68382.944444444453</v>
      </c>
      <c r="H30" s="91">
        <f t="shared" si="2"/>
        <v>56055.411111111112</v>
      </c>
      <c r="I30" s="67">
        <f t="shared" si="1"/>
        <v>-0.18027204639233474</v>
      </c>
    </row>
    <row r="31" spans="1:9" ht="17.25" customHeight="1" thickBot="1">
      <c r="A31" s="191" t="s">
        <v>20</v>
      </c>
      <c r="B31" s="10" t="s">
        <v>21</v>
      </c>
      <c r="C31" s="17"/>
      <c r="D31" s="180"/>
      <c r="E31" s="131"/>
      <c r="F31" s="68"/>
      <c r="G31" s="131"/>
      <c r="H31" s="68"/>
      <c r="I31" s="69"/>
    </row>
    <row r="32" spans="1:9" ht="16.5">
      <c r="A32" s="31"/>
      <c r="B32" s="37" t="s">
        <v>26</v>
      </c>
      <c r="C32" s="18" t="s">
        <v>179</v>
      </c>
      <c r="D32" s="166">
        <v>211898.8</v>
      </c>
      <c r="E32" s="123">
        <v>162333.4</v>
      </c>
      <c r="F32" s="61">
        <f>D32-E32</f>
        <v>49565.399999999994</v>
      </c>
      <c r="G32" s="166">
        <v>170166.05</v>
      </c>
      <c r="H32" s="171">
        <f>AVERAGE(D32:E32)</f>
        <v>187116.09999999998</v>
      </c>
      <c r="I32" s="70">
        <f>(H32-G32)/G32</f>
        <v>9.9608882030228649E-2</v>
      </c>
    </row>
    <row r="33" spans="1:9" ht="16.5">
      <c r="A33" s="35"/>
      <c r="B33" s="32" t="s">
        <v>27</v>
      </c>
      <c r="C33" s="140" t="s">
        <v>180</v>
      </c>
      <c r="D33" s="160">
        <v>210398.8</v>
      </c>
      <c r="E33" s="123">
        <v>160000</v>
      </c>
      <c r="F33" s="71">
        <f>D33-E33</f>
        <v>50398.799999999988</v>
      </c>
      <c r="G33" s="160">
        <v>167166.04999999999</v>
      </c>
      <c r="H33" s="171">
        <f>AVERAGE(D33:E33)</f>
        <v>185199.4</v>
      </c>
      <c r="I33" s="64">
        <f>(H33-G33)/G33</f>
        <v>0.10787686853879724</v>
      </c>
    </row>
    <row r="34" spans="1:9" ht="16.5">
      <c r="A34" s="35"/>
      <c r="B34" s="37" t="s">
        <v>28</v>
      </c>
      <c r="C34" s="15" t="s">
        <v>181</v>
      </c>
      <c r="D34" s="160">
        <v>64998.75</v>
      </c>
      <c r="E34" s="123">
        <v>54000</v>
      </c>
      <c r="F34" s="63">
        <f>D34-E34</f>
        <v>10998.75</v>
      </c>
      <c r="G34" s="160">
        <v>81905.600000000006</v>
      </c>
      <c r="H34" s="171">
        <f>AVERAGE(D34:E34)</f>
        <v>59499.375</v>
      </c>
      <c r="I34" s="64">
        <f>(H34-G34)/G34</f>
        <v>-0.27356157576527129</v>
      </c>
    </row>
    <row r="35" spans="1:9" ht="16.5">
      <c r="A35" s="35"/>
      <c r="B35" s="32" t="s">
        <v>29</v>
      </c>
      <c r="C35" s="15" t="s">
        <v>182</v>
      </c>
      <c r="D35" s="160">
        <v>153571.42857142858</v>
      </c>
      <c r="E35" s="123">
        <v>80000</v>
      </c>
      <c r="F35" s="71">
        <f>D35-E35</f>
        <v>73571.42857142858</v>
      </c>
      <c r="G35" s="160">
        <v>80165.935714285704</v>
      </c>
      <c r="H35" s="171">
        <f>AVERAGE(D35:E35)</f>
        <v>116785.71428571429</v>
      </c>
      <c r="I35" s="64">
        <f>(H35-G35)/G35</f>
        <v>0.45679973975408711</v>
      </c>
    </row>
    <row r="36" spans="1:9" ht="17.25" thickBot="1">
      <c r="A36" s="36"/>
      <c r="B36" s="37" t="s">
        <v>30</v>
      </c>
      <c r="C36" s="15" t="s">
        <v>183</v>
      </c>
      <c r="D36" s="160">
        <v>97220.888888888891</v>
      </c>
      <c r="E36" s="123">
        <v>66833.399999999994</v>
      </c>
      <c r="F36" s="63">
        <f>D36-E36</f>
        <v>30387.488888888896</v>
      </c>
      <c r="G36" s="163">
        <v>55156.433333333342</v>
      </c>
      <c r="H36" s="171">
        <f>AVERAGE(D36:E36)</f>
        <v>82027.14444444445</v>
      </c>
      <c r="I36" s="72">
        <f>(H36-G36)/G36</f>
        <v>0.48717274644501013</v>
      </c>
    </row>
    <row r="37" spans="1:9" ht="17.25" customHeight="1" thickBot="1">
      <c r="A37" s="35" t="s">
        <v>25</v>
      </c>
      <c r="B37" s="10" t="s">
        <v>51</v>
      </c>
      <c r="C37" s="17"/>
      <c r="D37" s="180"/>
      <c r="E37" s="117"/>
      <c r="F37" s="39"/>
      <c r="G37" s="131"/>
      <c r="H37" s="68"/>
      <c r="I37" s="69"/>
    </row>
    <row r="38" spans="1:9" ht="16.5">
      <c r="A38" s="31"/>
      <c r="B38" s="38" t="s">
        <v>31</v>
      </c>
      <c r="C38" s="19" t="s">
        <v>184</v>
      </c>
      <c r="D38" s="160">
        <v>2045608.5</v>
      </c>
      <c r="E38" s="124">
        <v>1739660</v>
      </c>
      <c r="F38" s="61">
        <f>D38-E38</f>
        <v>305948.5</v>
      </c>
      <c r="G38" s="160">
        <v>1814330.9249999998</v>
      </c>
      <c r="H38" s="61">
        <f>AVERAGE(D38:E38)</f>
        <v>1892634.25</v>
      </c>
      <c r="I38" s="70">
        <f>(H38-G38)/G38</f>
        <v>4.3158237519431687E-2</v>
      </c>
    </row>
    <row r="39" spans="1:9" ht="17.25" thickBot="1">
      <c r="A39" s="36"/>
      <c r="B39" s="34" t="s">
        <v>32</v>
      </c>
      <c r="C39" s="16" t="s">
        <v>185</v>
      </c>
      <c r="D39" s="160">
        <v>1122707.625</v>
      </c>
      <c r="E39" s="125">
        <v>1308925</v>
      </c>
      <c r="F39" s="66">
        <f>D39-E39</f>
        <v>-186217.375</v>
      </c>
      <c r="G39" s="160">
        <v>1080739.4583333333</v>
      </c>
      <c r="H39" s="73">
        <f>AVERAGE(D39:E39)</f>
        <v>1215816.3125</v>
      </c>
      <c r="I39" s="67">
        <f>(H39-G39)/G39</f>
        <v>0.12498558567943477</v>
      </c>
    </row>
    <row r="40" spans="1:9" ht="15.75" customHeight="1" thickBot="1">
      <c r="A40" s="209"/>
      <c r="B40" s="210"/>
      <c r="C40" s="211"/>
      <c r="D40" s="75">
        <f>SUM(D15:D39)</f>
        <v>5864334.6543650795</v>
      </c>
      <c r="E40" s="75">
        <f>SUM(E15:E39)</f>
        <v>4927752</v>
      </c>
      <c r="F40" s="75">
        <f>SUM(F15:F39)</f>
        <v>936582.65436507948</v>
      </c>
      <c r="G40" s="75">
        <f>SUM(G15:G39)</f>
        <v>4797750.9977182541</v>
      </c>
      <c r="H40" s="75">
        <f>AVERAGE(D40:E40)</f>
        <v>5396043.3271825397</v>
      </c>
      <c r="I40" s="67">
        <f>(H40-G40)/G40</f>
        <v>0.1247026637582537</v>
      </c>
    </row>
  </sheetData>
  <mergeCells count="11">
    <mergeCell ref="A40:C40"/>
    <mergeCell ref="I12:I13"/>
    <mergeCell ref="A9:I9"/>
    <mergeCell ref="A12:A13"/>
    <mergeCell ref="B12:B13"/>
    <mergeCell ref="C12:C13"/>
    <mergeCell ref="E12:E13"/>
    <mergeCell ref="F12:F13"/>
    <mergeCell ref="H12:H13"/>
    <mergeCell ref="D12:D13"/>
    <mergeCell ref="G12:G13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7:K83"/>
  <sheetViews>
    <sheetView rightToLeft="1" zoomScaleNormal="100" workbookViewId="0">
      <selection activeCell="E12" sqref="E12:G12"/>
    </sheetView>
  </sheetViews>
  <sheetFormatPr defaultRowHeight="15"/>
  <cols>
    <col min="1" max="1" width="26" style="9" customWidth="1"/>
    <col min="2" max="2" width="5.140625" style="9" bestFit="1" customWidth="1"/>
    <col min="3" max="3" width="22.28515625" customWidth="1"/>
    <col min="4" max="4" width="16.140625" bestFit="1" customWidth="1"/>
    <col min="5" max="5" width="12.85546875" style="27" customWidth="1"/>
    <col min="6" max="6" width="15.28515625" style="27" customWidth="1"/>
    <col min="7" max="7" width="12.140625" customWidth="1"/>
    <col min="8" max="8" width="15" style="27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196" t="s">
        <v>201</v>
      </c>
      <c r="B9" s="196"/>
      <c r="C9" s="196"/>
      <c r="D9" s="196"/>
      <c r="E9" s="196"/>
      <c r="F9" s="196"/>
      <c r="G9" s="196"/>
      <c r="H9" s="196"/>
      <c r="I9" s="196"/>
    </row>
    <row r="10" spans="1:9" ht="18">
      <c r="A10" s="2" t="s">
        <v>224</v>
      </c>
      <c r="B10" s="2"/>
      <c r="C10" s="2"/>
    </row>
    <row r="11" spans="1:9" ht="18">
      <c r="A11" s="2"/>
      <c r="B11" s="2"/>
      <c r="C11" s="2"/>
    </row>
    <row r="12" spans="1:9" s="116" customFormat="1" ht="15.75" thickBot="1">
      <c r="A12" s="9"/>
      <c r="B12" s="9"/>
      <c r="E12" s="27"/>
    </row>
    <row r="13" spans="1:9" ht="24.75" customHeight="1">
      <c r="A13" s="197" t="s">
        <v>3</v>
      </c>
      <c r="B13" s="203"/>
      <c r="C13" s="205" t="s">
        <v>0</v>
      </c>
      <c r="D13" s="199" t="s">
        <v>23</v>
      </c>
      <c r="E13" s="199" t="s">
        <v>221</v>
      </c>
      <c r="F13" s="216" t="s">
        <v>227</v>
      </c>
      <c r="G13" s="199" t="s">
        <v>197</v>
      </c>
      <c r="H13" s="216" t="s">
        <v>223</v>
      </c>
      <c r="I13" s="199" t="s">
        <v>187</v>
      </c>
    </row>
    <row r="14" spans="1:9" ht="33.75" customHeight="1" thickBot="1">
      <c r="A14" s="198"/>
      <c r="B14" s="204"/>
      <c r="C14" s="206"/>
      <c r="D14" s="219"/>
      <c r="E14" s="200"/>
      <c r="F14" s="217"/>
      <c r="G14" s="218"/>
      <c r="H14" s="217"/>
      <c r="I14" s="218"/>
    </row>
    <row r="15" spans="1:9" ht="17.25" customHeight="1" thickBot="1">
      <c r="A15" s="31" t="s">
        <v>24</v>
      </c>
      <c r="B15" s="26" t="s">
        <v>22</v>
      </c>
      <c r="C15" s="5"/>
      <c r="D15" s="6"/>
      <c r="E15" s="7"/>
      <c r="F15" s="7"/>
      <c r="G15" s="8"/>
      <c r="H15" s="7"/>
      <c r="I15" s="8"/>
    </row>
    <row r="16" spans="1:9" ht="16.5" customHeight="1">
      <c r="A16" s="31"/>
      <c r="B16" s="38" t="s">
        <v>4</v>
      </c>
      <c r="C16" s="14" t="s">
        <v>84</v>
      </c>
      <c r="D16" s="11" t="s">
        <v>161</v>
      </c>
      <c r="E16" s="157">
        <v>75524.350000000006</v>
      </c>
      <c r="F16" s="40">
        <v>128749.4</v>
      </c>
      <c r="G16" s="21">
        <f t="shared" ref="G16:G31" si="0">(F16-E16)/E16</f>
        <v>0.70474025926737516</v>
      </c>
      <c r="H16" s="157">
        <v>135499.4</v>
      </c>
      <c r="I16" s="21">
        <f t="shared" ref="I16:I31" si="1">(F16-H16)/H16</f>
        <v>-4.981571874119E-2</v>
      </c>
    </row>
    <row r="17" spans="1:9" ht="16.5">
      <c r="A17" s="35"/>
      <c r="B17" s="32" t="s">
        <v>5</v>
      </c>
      <c r="C17" s="15" t="s">
        <v>85</v>
      </c>
      <c r="D17" s="11" t="s">
        <v>161</v>
      </c>
      <c r="E17" s="160">
        <v>109742.35555555555</v>
      </c>
      <c r="F17" s="44">
        <v>153888.22222222222</v>
      </c>
      <c r="G17" s="21">
        <f t="shared" si="0"/>
        <v>0.40226826226924239</v>
      </c>
      <c r="H17" s="160">
        <v>168027.14444444445</v>
      </c>
      <c r="I17" s="21">
        <f t="shared" si="1"/>
        <v>-8.4146655404817902E-2</v>
      </c>
    </row>
    <row r="18" spans="1:9" ht="16.5">
      <c r="A18" s="35"/>
      <c r="B18" s="32" t="s">
        <v>6</v>
      </c>
      <c r="C18" s="15" t="s">
        <v>86</v>
      </c>
      <c r="D18" s="11" t="s">
        <v>161</v>
      </c>
      <c r="E18" s="160">
        <v>122020.18333333333</v>
      </c>
      <c r="F18" s="44">
        <v>147749.33333333331</v>
      </c>
      <c r="G18" s="21">
        <f t="shared" si="0"/>
        <v>0.2108597880869707</v>
      </c>
      <c r="H18" s="160">
        <v>155554.88888888888</v>
      </c>
      <c r="I18" s="21">
        <f t="shared" si="1"/>
        <v>-5.0178786480513535E-2</v>
      </c>
    </row>
    <row r="19" spans="1:9" ht="16.5">
      <c r="A19" s="35"/>
      <c r="B19" s="32" t="s">
        <v>7</v>
      </c>
      <c r="C19" s="15" t="s">
        <v>87</v>
      </c>
      <c r="D19" s="11" t="s">
        <v>161</v>
      </c>
      <c r="E19" s="160">
        <v>38920.199999999997</v>
      </c>
      <c r="F19" s="44">
        <v>43249.4</v>
      </c>
      <c r="G19" s="21">
        <f t="shared" si="0"/>
        <v>0.11123272747827619</v>
      </c>
      <c r="H19" s="160">
        <v>44916.100000000006</v>
      </c>
      <c r="I19" s="21">
        <f t="shared" si="1"/>
        <v>-3.7106961646269469E-2</v>
      </c>
    </row>
    <row r="20" spans="1:9" ht="17.25" customHeight="1">
      <c r="A20" s="35"/>
      <c r="B20" s="32" t="s">
        <v>8</v>
      </c>
      <c r="C20" s="15" t="s">
        <v>89</v>
      </c>
      <c r="D20" s="11" t="s">
        <v>161</v>
      </c>
      <c r="E20" s="160">
        <v>315900.98214285716</v>
      </c>
      <c r="F20" s="44">
        <v>393124.25</v>
      </c>
      <c r="G20" s="21">
        <f t="shared" si="0"/>
        <v>0.24445402902299568</v>
      </c>
      <c r="H20" s="160">
        <v>401499.14285714284</v>
      </c>
      <c r="I20" s="21">
        <f t="shared" si="1"/>
        <v>-2.0859055383146124E-2</v>
      </c>
    </row>
    <row r="21" spans="1:9" ht="16.5">
      <c r="A21" s="35"/>
      <c r="B21" s="32" t="s">
        <v>9</v>
      </c>
      <c r="C21" s="15" t="s">
        <v>88</v>
      </c>
      <c r="D21" s="136" t="s">
        <v>161</v>
      </c>
      <c r="E21" s="160">
        <v>122832.72499999999</v>
      </c>
      <c r="F21" s="44">
        <v>112416.09999999999</v>
      </c>
      <c r="G21" s="21">
        <f t="shared" si="0"/>
        <v>-8.4803337221412298E-2</v>
      </c>
      <c r="H21" s="160">
        <v>152116.09999999998</v>
      </c>
      <c r="I21" s="21">
        <f t="shared" si="1"/>
        <v>-0.26098486616472544</v>
      </c>
    </row>
    <row r="22" spans="1:9" ht="16.5">
      <c r="A22" s="35"/>
      <c r="B22" s="32" t="s">
        <v>10</v>
      </c>
      <c r="C22" s="15" t="s">
        <v>90</v>
      </c>
      <c r="D22" s="11" t="s">
        <v>161</v>
      </c>
      <c r="E22" s="160">
        <v>75182.7</v>
      </c>
      <c r="F22" s="44">
        <v>105332.7</v>
      </c>
      <c r="G22" s="21">
        <f t="shared" si="0"/>
        <v>0.40102310770961941</v>
      </c>
      <c r="H22" s="160">
        <v>108416.1</v>
      </c>
      <c r="I22" s="21">
        <f t="shared" si="1"/>
        <v>-2.8440425361177985E-2</v>
      </c>
    </row>
    <row r="23" spans="1:9" ht="16.5">
      <c r="A23" s="35"/>
      <c r="B23" s="153" t="s">
        <v>11</v>
      </c>
      <c r="C23" s="140" t="s">
        <v>91</v>
      </c>
      <c r="D23" s="138" t="s">
        <v>81</v>
      </c>
      <c r="E23" s="160">
        <v>24020.175000000003</v>
      </c>
      <c r="F23" s="160">
        <v>41027.111111111109</v>
      </c>
      <c r="G23" s="21">
        <f t="shared" si="0"/>
        <v>0.7080271526377766</v>
      </c>
      <c r="H23" s="160">
        <v>38943.744444444441</v>
      </c>
      <c r="I23" s="21">
        <f t="shared" si="1"/>
        <v>5.3496824621954743E-2</v>
      </c>
    </row>
    <row r="24" spans="1:9" ht="16.5">
      <c r="A24" s="35"/>
      <c r="B24" s="153" t="s">
        <v>12</v>
      </c>
      <c r="C24" s="140" t="s">
        <v>92</v>
      </c>
      <c r="D24" s="138" t="s">
        <v>81</v>
      </c>
      <c r="E24" s="160">
        <v>32992.363888888889</v>
      </c>
      <c r="F24" s="160">
        <v>50193.744444444441</v>
      </c>
      <c r="G24" s="21">
        <f t="shared" si="0"/>
        <v>0.52137460090722998</v>
      </c>
      <c r="H24" s="160">
        <v>48332.633333333331</v>
      </c>
      <c r="I24" s="21">
        <f t="shared" si="1"/>
        <v>3.8506304803954602E-2</v>
      </c>
    </row>
    <row r="25" spans="1:9" ht="16.5">
      <c r="A25" s="35"/>
      <c r="B25" s="32" t="s">
        <v>13</v>
      </c>
      <c r="C25" s="140" t="s">
        <v>93</v>
      </c>
      <c r="D25" s="138" t="s">
        <v>81</v>
      </c>
      <c r="E25" s="160">
        <v>34898.740972222222</v>
      </c>
      <c r="F25" s="44">
        <v>46082.7</v>
      </c>
      <c r="G25" s="21">
        <f t="shared" si="0"/>
        <v>0.32046883974065676</v>
      </c>
      <c r="H25" s="160">
        <v>46999.333333333328</v>
      </c>
      <c r="I25" s="21">
        <f t="shared" si="1"/>
        <v>-1.950311351934066E-2</v>
      </c>
    </row>
    <row r="26" spans="1:9" ht="16.5">
      <c r="A26" s="35"/>
      <c r="B26" s="153" t="s">
        <v>14</v>
      </c>
      <c r="C26" s="140" t="s">
        <v>94</v>
      </c>
      <c r="D26" s="138" t="s">
        <v>81</v>
      </c>
      <c r="E26" s="160">
        <v>33616.050000000003</v>
      </c>
      <c r="F26" s="160">
        <v>45166.100000000006</v>
      </c>
      <c r="G26" s="21">
        <f t="shared" si="0"/>
        <v>0.34358736377414961</v>
      </c>
      <c r="H26" s="160">
        <v>45165.966666666667</v>
      </c>
      <c r="I26" s="21">
        <f t="shared" si="1"/>
        <v>2.9520752721334214E-6</v>
      </c>
    </row>
    <row r="27" spans="1:9" ht="16.5">
      <c r="A27" s="35"/>
      <c r="B27" s="32" t="s">
        <v>15</v>
      </c>
      <c r="C27" s="15" t="s">
        <v>95</v>
      </c>
      <c r="D27" s="138" t="s">
        <v>82</v>
      </c>
      <c r="E27" s="160">
        <v>79853.55</v>
      </c>
      <c r="F27" s="44">
        <v>92666.1</v>
      </c>
      <c r="G27" s="21">
        <f t="shared" si="0"/>
        <v>0.16045059987940427</v>
      </c>
      <c r="H27" s="160">
        <v>90666.1</v>
      </c>
      <c r="I27" s="21">
        <f t="shared" si="1"/>
        <v>2.2058961397920501E-2</v>
      </c>
    </row>
    <row r="28" spans="1:9" ht="16.5">
      <c r="A28" s="35"/>
      <c r="B28" s="153" t="s">
        <v>16</v>
      </c>
      <c r="C28" s="140" t="s">
        <v>96</v>
      </c>
      <c r="D28" s="138" t="s">
        <v>81</v>
      </c>
      <c r="E28" s="160">
        <v>35777.052777777775</v>
      </c>
      <c r="F28" s="160">
        <v>47027.14444444445</v>
      </c>
      <c r="G28" s="21">
        <f t="shared" si="0"/>
        <v>0.31444992790614801</v>
      </c>
      <c r="H28" s="160">
        <v>45443.744444444441</v>
      </c>
      <c r="I28" s="21">
        <f t="shared" si="1"/>
        <v>3.4843079489977669E-2</v>
      </c>
    </row>
    <row r="29" spans="1:9" ht="16.5">
      <c r="A29" s="35"/>
      <c r="B29" s="32" t="s">
        <v>17</v>
      </c>
      <c r="C29" s="15" t="s">
        <v>97</v>
      </c>
      <c r="D29" s="138" t="s">
        <v>161</v>
      </c>
      <c r="E29" s="160">
        <v>67333.222222222219</v>
      </c>
      <c r="F29" s="44">
        <v>71666.100000000006</v>
      </c>
      <c r="G29" s="21">
        <f t="shared" si="0"/>
        <v>6.4349776154746269E-2</v>
      </c>
      <c r="H29" s="160">
        <v>71694.333333333343</v>
      </c>
      <c r="I29" s="21">
        <f t="shared" si="1"/>
        <v>-3.9380146269120121E-4</v>
      </c>
    </row>
    <row r="30" spans="1:9" ht="16.5">
      <c r="A30" s="35"/>
      <c r="B30" s="32" t="s">
        <v>18</v>
      </c>
      <c r="C30" s="15" t="s">
        <v>98</v>
      </c>
      <c r="D30" s="138" t="s">
        <v>83</v>
      </c>
      <c r="E30" s="160">
        <v>111122.95000000001</v>
      </c>
      <c r="F30" s="44">
        <v>122571.21428571429</v>
      </c>
      <c r="G30" s="21">
        <f t="shared" si="0"/>
        <v>0.10302340142800634</v>
      </c>
      <c r="H30" s="160">
        <v>113624.75</v>
      </c>
      <c r="I30" s="21">
        <f t="shared" si="1"/>
        <v>7.873693262880041E-2</v>
      </c>
    </row>
    <row r="31" spans="1:9" ht="17.25" thickBot="1">
      <c r="A31" s="36"/>
      <c r="B31" s="154" t="s">
        <v>19</v>
      </c>
      <c r="C31" s="141" t="s">
        <v>99</v>
      </c>
      <c r="D31" s="137" t="s">
        <v>161</v>
      </c>
      <c r="E31" s="163">
        <v>68382.944444444453</v>
      </c>
      <c r="F31" s="163">
        <v>56055.411111111112</v>
      </c>
      <c r="G31" s="147">
        <f t="shared" si="0"/>
        <v>-0.18027204639233474</v>
      </c>
      <c r="H31" s="163">
        <v>57444.3</v>
      </c>
      <c r="I31" s="147">
        <f t="shared" si="1"/>
        <v>-2.4178010505635728E-2</v>
      </c>
    </row>
    <row r="32" spans="1:9" ht="17.25" customHeight="1" thickBot="1">
      <c r="A32" s="35" t="s">
        <v>20</v>
      </c>
      <c r="B32" s="26" t="s">
        <v>21</v>
      </c>
      <c r="C32" s="5"/>
      <c r="D32" s="6"/>
      <c r="E32" s="131"/>
      <c r="F32" s="39"/>
      <c r="G32" s="39"/>
      <c r="H32" s="131"/>
      <c r="I32" s="8"/>
    </row>
    <row r="33" spans="1:9" ht="16.5">
      <c r="A33" s="31"/>
      <c r="B33" s="37" t="s">
        <v>26</v>
      </c>
      <c r="C33" s="18" t="s">
        <v>100</v>
      </c>
      <c r="D33" s="20" t="s">
        <v>161</v>
      </c>
      <c r="E33" s="166">
        <v>170166.05</v>
      </c>
      <c r="F33" s="51">
        <v>187116.09999999998</v>
      </c>
      <c r="G33" s="21">
        <f>(F33-E33)/E33</f>
        <v>9.9608882030228649E-2</v>
      </c>
      <c r="H33" s="166">
        <v>215249.4</v>
      </c>
      <c r="I33" s="21">
        <f>(F33-H33)/H33</f>
        <v>-0.13070094504328475</v>
      </c>
    </row>
    <row r="34" spans="1:9" ht="16.5">
      <c r="A34" s="35"/>
      <c r="B34" s="32" t="s">
        <v>27</v>
      </c>
      <c r="C34" s="15" t="s">
        <v>101</v>
      </c>
      <c r="D34" s="11" t="s">
        <v>161</v>
      </c>
      <c r="E34" s="160">
        <v>167166.04999999999</v>
      </c>
      <c r="F34" s="44">
        <v>185199.4</v>
      </c>
      <c r="G34" s="21">
        <f>(F34-E34)/E34</f>
        <v>0.10787686853879724</v>
      </c>
      <c r="H34" s="160">
        <v>219499.4</v>
      </c>
      <c r="I34" s="21">
        <f>(F34-H34)/H34</f>
        <v>-0.15626466404919559</v>
      </c>
    </row>
    <row r="35" spans="1:9" ht="16.5">
      <c r="A35" s="35"/>
      <c r="B35" s="37" t="s">
        <v>28</v>
      </c>
      <c r="C35" s="140" t="s">
        <v>102</v>
      </c>
      <c r="D35" s="11" t="s">
        <v>161</v>
      </c>
      <c r="E35" s="160">
        <v>81905.600000000006</v>
      </c>
      <c r="F35" s="44">
        <v>59499.375</v>
      </c>
      <c r="G35" s="21">
        <f>(F35-E35)/E35</f>
        <v>-0.27356157576527129</v>
      </c>
      <c r="H35" s="160">
        <v>58999.375</v>
      </c>
      <c r="I35" s="21">
        <f>(F35-H35)/H35</f>
        <v>8.4746660451911569E-3</v>
      </c>
    </row>
    <row r="36" spans="1:9" ht="16.5">
      <c r="A36" s="35"/>
      <c r="B36" s="32" t="s">
        <v>29</v>
      </c>
      <c r="C36" s="15" t="s">
        <v>103</v>
      </c>
      <c r="D36" s="11" t="s">
        <v>161</v>
      </c>
      <c r="E36" s="160">
        <v>80165.935714285704</v>
      </c>
      <c r="F36" s="44">
        <v>116785.71428571429</v>
      </c>
      <c r="G36" s="21">
        <f>(F36-E36)/E36</f>
        <v>0.45679973975408711</v>
      </c>
      <c r="H36" s="160">
        <v>125357.14285714286</v>
      </c>
      <c r="I36" s="21">
        <f>(F36-H36)/H36</f>
        <v>-6.8376068376068327E-2</v>
      </c>
    </row>
    <row r="37" spans="1:9" ht="17.25" thickBot="1">
      <c r="A37" s="36"/>
      <c r="B37" s="37" t="s">
        <v>30</v>
      </c>
      <c r="C37" s="140" t="s">
        <v>104</v>
      </c>
      <c r="D37" s="148" t="s">
        <v>161</v>
      </c>
      <c r="E37" s="163">
        <v>55156.433333333342</v>
      </c>
      <c r="F37" s="163">
        <v>82027.14444444445</v>
      </c>
      <c r="G37" s="147">
        <f>(F37-E37)/E37</f>
        <v>0.48717274644501013</v>
      </c>
      <c r="H37" s="163">
        <v>83249.399999999994</v>
      </c>
      <c r="I37" s="147">
        <f>(F37-H37)/H37</f>
        <v>-1.4681854230247241E-2</v>
      </c>
    </row>
    <row r="38" spans="1:9" ht="17.25" customHeight="1" thickBot="1">
      <c r="A38" s="35" t="s">
        <v>25</v>
      </c>
      <c r="B38" s="26" t="s">
        <v>51</v>
      </c>
      <c r="C38" s="5"/>
      <c r="D38" s="6"/>
      <c r="E38" s="131"/>
      <c r="F38" s="39"/>
      <c r="G38" s="39"/>
      <c r="H38" s="131"/>
      <c r="I38" s="114"/>
    </row>
    <row r="39" spans="1:9" ht="16.5">
      <c r="A39" s="31"/>
      <c r="B39" s="38" t="s">
        <v>31</v>
      </c>
      <c r="C39" s="15" t="s">
        <v>105</v>
      </c>
      <c r="D39" s="20" t="s">
        <v>161</v>
      </c>
      <c r="E39" s="160">
        <v>1814330.9249999998</v>
      </c>
      <c r="F39" s="44">
        <v>1892634.25</v>
      </c>
      <c r="G39" s="21">
        <f t="shared" ref="G39:G44" si="2">(F39-E39)/E39</f>
        <v>4.3158237519431687E-2</v>
      </c>
      <c r="H39" s="160">
        <v>1936605.75</v>
      </c>
      <c r="I39" s="21">
        <f t="shared" ref="I39:I44" si="3">(F39-H39)/H39</f>
        <v>-2.2705447404563369E-2</v>
      </c>
    </row>
    <row r="40" spans="1:9" ht="16.5">
      <c r="A40" s="35"/>
      <c r="B40" s="32" t="s">
        <v>32</v>
      </c>
      <c r="C40" s="15" t="s">
        <v>106</v>
      </c>
      <c r="D40" s="11" t="s">
        <v>161</v>
      </c>
      <c r="E40" s="160">
        <v>1080739.4583333333</v>
      </c>
      <c r="F40" s="44">
        <v>1215816.3125</v>
      </c>
      <c r="G40" s="21">
        <f t="shared" si="2"/>
        <v>0.12498558567943477</v>
      </c>
      <c r="H40" s="160">
        <v>1171071.9375</v>
      </c>
      <c r="I40" s="21">
        <f t="shared" si="3"/>
        <v>3.820804987908781E-2</v>
      </c>
    </row>
    <row r="41" spans="1:9" ht="16.5">
      <c r="A41" s="35"/>
      <c r="B41" s="155" t="s">
        <v>33</v>
      </c>
      <c r="C41" s="15" t="s">
        <v>107</v>
      </c>
      <c r="D41" s="136" t="s">
        <v>161</v>
      </c>
      <c r="E41" s="168">
        <v>737580.67500000005</v>
      </c>
      <c r="F41" s="168">
        <v>848263</v>
      </c>
      <c r="G41" s="21">
        <f t="shared" si="2"/>
        <v>0.15006131363189518</v>
      </c>
      <c r="H41" s="168">
        <v>788313.5</v>
      </c>
      <c r="I41" s="21">
        <f t="shared" si="3"/>
        <v>7.6047790631519063E-2</v>
      </c>
    </row>
    <row r="42" spans="1:9" ht="16.5">
      <c r="A42" s="35"/>
      <c r="B42" s="153" t="s">
        <v>34</v>
      </c>
      <c r="C42" s="15" t="s">
        <v>154</v>
      </c>
      <c r="D42" s="136" t="s">
        <v>161</v>
      </c>
      <c r="E42" s="161">
        <v>320498.09999999998</v>
      </c>
      <c r="F42" s="161">
        <v>365976</v>
      </c>
      <c r="G42" s="21">
        <f t="shared" si="2"/>
        <v>0.14189756507136869</v>
      </c>
      <c r="H42" s="161">
        <v>338707.20000000001</v>
      </c>
      <c r="I42" s="21">
        <f t="shared" si="3"/>
        <v>8.0508474576271152E-2</v>
      </c>
    </row>
    <row r="43" spans="1:9" ht="16.5">
      <c r="A43" s="35"/>
      <c r="B43" s="153" t="s">
        <v>35</v>
      </c>
      <c r="C43" s="15" t="s">
        <v>152</v>
      </c>
      <c r="D43" s="136" t="s">
        <v>161</v>
      </c>
      <c r="E43" s="161">
        <v>218643.75</v>
      </c>
      <c r="F43" s="161">
        <v>246675</v>
      </c>
      <c r="G43" s="21">
        <f t="shared" si="2"/>
        <v>0.12820512820512819</v>
      </c>
      <c r="H43" s="161">
        <v>215280</v>
      </c>
      <c r="I43" s="21">
        <f t="shared" si="3"/>
        <v>0.14583333333333334</v>
      </c>
    </row>
    <row r="44" spans="1:9" ht="16.5" customHeight="1" thickBot="1">
      <c r="A44" s="36"/>
      <c r="B44" s="153" t="s">
        <v>36</v>
      </c>
      <c r="C44" s="15" t="s">
        <v>153</v>
      </c>
      <c r="D44" s="136" t="s">
        <v>161</v>
      </c>
      <c r="E44" s="164">
        <v>963019.2</v>
      </c>
      <c r="F44" s="164">
        <v>975397.8</v>
      </c>
      <c r="G44" s="151">
        <f t="shared" si="2"/>
        <v>1.2853949329359262E-2</v>
      </c>
      <c r="H44" s="164">
        <v>952075.8</v>
      </c>
      <c r="I44" s="151">
        <f t="shared" si="3"/>
        <v>2.4495948746938005E-2</v>
      </c>
    </row>
    <row r="45" spans="1:9" ht="17.25" customHeight="1" thickBot="1">
      <c r="A45" s="35" t="s">
        <v>37</v>
      </c>
      <c r="B45" s="26" t="s">
        <v>52</v>
      </c>
      <c r="C45" s="5"/>
      <c r="D45" s="6"/>
      <c r="E45" s="131"/>
      <c r="F45" s="112"/>
      <c r="G45" s="39"/>
      <c r="H45" s="127"/>
      <c r="I45" s="8"/>
    </row>
    <row r="46" spans="1:9" ht="16.5">
      <c r="A46" s="31"/>
      <c r="B46" s="32" t="s">
        <v>45</v>
      </c>
      <c r="C46" s="15" t="s">
        <v>109</v>
      </c>
      <c r="D46" s="20" t="s">
        <v>108</v>
      </c>
      <c r="E46" s="158">
        <v>356616.67708333331</v>
      </c>
      <c r="F46" s="41">
        <v>454330.5</v>
      </c>
      <c r="G46" s="21">
        <f t="shared" ref="G46:G51" si="4">(F46-E46)/E46</f>
        <v>0.27400239303400037</v>
      </c>
      <c r="H46" s="158">
        <v>456012.375</v>
      </c>
      <c r="I46" s="21">
        <f t="shared" ref="I46:I51" si="5">(F46-H46)/H46</f>
        <v>-3.6882222768625521E-3</v>
      </c>
    </row>
    <row r="47" spans="1:9" ht="16.5">
      <c r="A47" s="35"/>
      <c r="B47" s="32" t="s">
        <v>46</v>
      </c>
      <c r="C47" s="15" t="s">
        <v>111</v>
      </c>
      <c r="D47" s="13" t="s">
        <v>110</v>
      </c>
      <c r="E47" s="161">
        <v>315116.09999999998</v>
      </c>
      <c r="F47" s="45">
        <v>332288.66666666669</v>
      </c>
      <c r="G47" s="21">
        <f t="shared" si="4"/>
        <v>5.4495998987886402E-2</v>
      </c>
      <c r="H47" s="161">
        <v>332288.66666666669</v>
      </c>
      <c r="I47" s="21">
        <f t="shared" si="5"/>
        <v>0</v>
      </c>
    </row>
    <row r="48" spans="1:9" ht="16.5">
      <c r="A48" s="35"/>
      <c r="B48" s="32" t="s">
        <v>47</v>
      </c>
      <c r="C48" s="15" t="s">
        <v>113</v>
      </c>
      <c r="D48" s="136" t="s">
        <v>114</v>
      </c>
      <c r="E48" s="161">
        <v>996695.14285714284</v>
      </c>
      <c r="F48" s="45">
        <v>1124709.857142857</v>
      </c>
      <c r="G48" s="21">
        <f t="shared" si="4"/>
        <v>0.12843918745178701</v>
      </c>
      <c r="H48" s="161">
        <v>1124709.857142857</v>
      </c>
      <c r="I48" s="21">
        <f t="shared" si="5"/>
        <v>0</v>
      </c>
    </row>
    <row r="49" spans="1:11" ht="16.5">
      <c r="A49" s="35"/>
      <c r="B49" s="32" t="s">
        <v>48</v>
      </c>
      <c r="C49" s="15" t="s">
        <v>157</v>
      </c>
      <c r="D49" s="136" t="s">
        <v>114</v>
      </c>
      <c r="E49" s="161">
        <v>1307665.8214285714</v>
      </c>
      <c r="F49" s="161">
        <v>1444244.75</v>
      </c>
      <c r="G49" s="21">
        <f t="shared" si="4"/>
        <v>0.10444482553059446</v>
      </c>
      <c r="H49" s="161">
        <v>1431238.25</v>
      </c>
      <c r="I49" s="21">
        <f t="shared" si="5"/>
        <v>9.0875855225361676E-3</v>
      </c>
    </row>
    <row r="50" spans="1:11" ht="16.5">
      <c r="A50" s="35"/>
      <c r="B50" s="32" t="s">
        <v>49</v>
      </c>
      <c r="C50" s="15" t="s">
        <v>158</v>
      </c>
      <c r="D50" s="13" t="s">
        <v>199</v>
      </c>
      <c r="E50" s="161">
        <v>160563</v>
      </c>
      <c r="F50" s="45">
        <v>166842</v>
      </c>
      <c r="G50" s="21">
        <f t="shared" si="4"/>
        <v>3.9106145251396648E-2</v>
      </c>
      <c r="H50" s="161">
        <v>166617.75</v>
      </c>
      <c r="I50" s="21">
        <f t="shared" si="5"/>
        <v>1.3458950201884253E-3</v>
      </c>
    </row>
    <row r="51" spans="1:11" ht="16.5" customHeight="1" thickBot="1">
      <c r="A51" s="36"/>
      <c r="B51" s="32" t="s">
        <v>50</v>
      </c>
      <c r="C51" s="118" t="s">
        <v>159</v>
      </c>
      <c r="D51" s="137" t="s">
        <v>112</v>
      </c>
      <c r="E51" s="164">
        <v>1759465.5</v>
      </c>
      <c r="F51" s="164">
        <v>1768435.5</v>
      </c>
      <c r="G51" s="151">
        <f t="shared" si="4"/>
        <v>5.0981391791995925E-3</v>
      </c>
      <c r="H51" s="164">
        <v>1768435.5</v>
      </c>
      <c r="I51" s="151">
        <f t="shared" si="5"/>
        <v>0</v>
      </c>
    </row>
    <row r="52" spans="1:11" ht="17.25" customHeight="1" thickBot="1">
      <c r="A52" s="35" t="s">
        <v>44</v>
      </c>
      <c r="B52" s="26" t="s">
        <v>57</v>
      </c>
      <c r="C52" s="5"/>
      <c r="D52" s="6"/>
      <c r="E52" s="131"/>
      <c r="F52" s="39"/>
      <c r="G52" s="39"/>
      <c r="H52" s="131"/>
      <c r="I52" s="8"/>
    </row>
    <row r="53" spans="1:11" ht="16.5">
      <c r="A53" s="31"/>
      <c r="B53" s="83" t="s">
        <v>38</v>
      </c>
      <c r="C53" s="19" t="s">
        <v>115</v>
      </c>
      <c r="D53" s="20" t="s">
        <v>114</v>
      </c>
      <c r="E53" s="158">
        <v>150153.12499999997</v>
      </c>
      <c r="F53" s="122">
        <v>139483.5</v>
      </c>
      <c r="G53" s="22">
        <f t="shared" ref="G53:G61" si="6">(F53-E53)/E53</f>
        <v>-7.1058294657536922E-2</v>
      </c>
      <c r="H53" s="122">
        <v>141367.20000000001</v>
      </c>
      <c r="I53" s="22">
        <f t="shared" ref="I53:I61" si="7">(F53-H53)/H53</f>
        <v>-1.3324873096446782E-2</v>
      </c>
      <c r="K53" s="116"/>
    </row>
    <row r="54" spans="1:11" ht="16.5">
      <c r="A54" s="35"/>
      <c r="B54" s="175" t="s">
        <v>39</v>
      </c>
      <c r="C54" s="140" t="s">
        <v>116</v>
      </c>
      <c r="D54" s="136" t="s">
        <v>114</v>
      </c>
      <c r="E54" s="161">
        <v>209028.625</v>
      </c>
      <c r="F54" s="172">
        <v>212140.5</v>
      </c>
      <c r="G54" s="145">
        <f t="shared" si="6"/>
        <v>1.4887315074669796E-2</v>
      </c>
      <c r="H54" s="172">
        <v>212140.5</v>
      </c>
      <c r="I54" s="145">
        <f t="shared" si="7"/>
        <v>0</v>
      </c>
      <c r="K54" s="116"/>
    </row>
    <row r="55" spans="1:11" ht="16.5">
      <c r="A55" s="35"/>
      <c r="B55" s="175" t="s">
        <v>40</v>
      </c>
      <c r="C55" s="140" t="s">
        <v>117</v>
      </c>
      <c r="D55" s="136" t="s">
        <v>114</v>
      </c>
      <c r="E55" s="161">
        <v>139035</v>
      </c>
      <c r="F55" s="172">
        <v>148005</v>
      </c>
      <c r="G55" s="145">
        <f t="shared" si="6"/>
        <v>6.4516129032258063E-2</v>
      </c>
      <c r="H55" s="172">
        <v>148005</v>
      </c>
      <c r="I55" s="145">
        <f t="shared" si="7"/>
        <v>0</v>
      </c>
      <c r="K55" s="116"/>
    </row>
    <row r="56" spans="1:11" ht="16.5">
      <c r="A56" s="35"/>
      <c r="B56" s="175" t="s">
        <v>41</v>
      </c>
      <c r="C56" s="140" t="s">
        <v>118</v>
      </c>
      <c r="D56" s="136" t="s">
        <v>114</v>
      </c>
      <c r="E56" s="161">
        <v>158432.625</v>
      </c>
      <c r="F56" s="172">
        <v>188370</v>
      </c>
      <c r="G56" s="145">
        <f t="shared" si="6"/>
        <v>0.18895966029723993</v>
      </c>
      <c r="H56" s="172">
        <v>192675.6</v>
      </c>
      <c r="I56" s="145">
        <f t="shared" si="7"/>
        <v>-2.2346368715083827E-2</v>
      </c>
      <c r="K56" s="116"/>
    </row>
    <row r="57" spans="1:11" ht="16.5">
      <c r="A57" s="35"/>
      <c r="B57" s="175" t="s">
        <v>42</v>
      </c>
      <c r="C57" s="140" t="s">
        <v>198</v>
      </c>
      <c r="D57" s="136" t="s">
        <v>114</v>
      </c>
      <c r="E57" s="161">
        <v>107532.25</v>
      </c>
      <c r="F57" s="177">
        <v>105846</v>
      </c>
      <c r="G57" s="145">
        <f t="shared" si="6"/>
        <v>-1.568134210899521E-2</v>
      </c>
      <c r="H57" s="177">
        <v>105846</v>
      </c>
      <c r="I57" s="145">
        <f t="shared" si="7"/>
        <v>0</v>
      </c>
      <c r="K57" s="116"/>
    </row>
    <row r="58" spans="1:11" ht="16.5" customHeight="1" thickBot="1">
      <c r="A58" s="36"/>
      <c r="B58" s="176" t="s">
        <v>43</v>
      </c>
      <c r="C58" s="141" t="s">
        <v>119</v>
      </c>
      <c r="D58" s="137" t="s">
        <v>114</v>
      </c>
      <c r="E58" s="164">
        <v>173513.4375</v>
      </c>
      <c r="F58" s="164">
        <v>154732.5</v>
      </c>
      <c r="G58" s="150">
        <f t="shared" si="6"/>
        <v>-0.10823909531502424</v>
      </c>
      <c r="H58" s="164">
        <v>175587.75</v>
      </c>
      <c r="I58" s="150">
        <f t="shared" si="7"/>
        <v>-0.11877394636015326</v>
      </c>
      <c r="K58" s="116"/>
    </row>
    <row r="59" spans="1:11" ht="16.5">
      <c r="A59" s="35"/>
      <c r="B59" s="86" t="s">
        <v>54</v>
      </c>
      <c r="C59" s="139" t="s">
        <v>121</v>
      </c>
      <c r="D59" s="136" t="s">
        <v>120</v>
      </c>
      <c r="E59" s="158">
        <v>187105.22999999998</v>
      </c>
      <c r="F59" s="171">
        <v>271252.8</v>
      </c>
      <c r="G59" s="145">
        <f t="shared" si="6"/>
        <v>0.44973392780094934</v>
      </c>
      <c r="H59" s="171">
        <v>267126.59999999998</v>
      </c>
      <c r="I59" s="145">
        <f t="shared" si="7"/>
        <v>1.5446608462055115E-2</v>
      </c>
      <c r="K59" s="116"/>
    </row>
    <row r="60" spans="1:11" ht="16.5">
      <c r="A60" s="35"/>
      <c r="B60" s="175" t="s">
        <v>55</v>
      </c>
      <c r="C60" s="140" t="s">
        <v>122</v>
      </c>
      <c r="D60" s="138" t="s">
        <v>120</v>
      </c>
      <c r="E60" s="161">
        <v>209412.125</v>
      </c>
      <c r="F60" s="172">
        <v>276575</v>
      </c>
      <c r="G60" s="145">
        <f t="shared" si="6"/>
        <v>0.32072104229876852</v>
      </c>
      <c r="H60" s="172">
        <v>266409</v>
      </c>
      <c r="I60" s="145">
        <f t="shared" si="7"/>
        <v>3.8159371492704826E-2</v>
      </c>
      <c r="K60" s="116"/>
    </row>
    <row r="61" spans="1:11" ht="16.5" customHeight="1" thickBot="1">
      <c r="A61" s="36"/>
      <c r="B61" s="85" t="s">
        <v>56</v>
      </c>
      <c r="C61" s="16" t="s">
        <v>123</v>
      </c>
      <c r="D61" s="12" t="s">
        <v>120</v>
      </c>
      <c r="E61" s="164">
        <v>1263424.5</v>
      </c>
      <c r="F61" s="65">
        <v>1853202</v>
      </c>
      <c r="G61" s="28">
        <f t="shared" si="6"/>
        <v>0.4668086616968406</v>
      </c>
      <c r="H61" s="173">
        <v>1853202</v>
      </c>
      <c r="I61" s="28">
        <f t="shared" si="7"/>
        <v>0</v>
      </c>
      <c r="K61" s="116"/>
    </row>
    <row r="62" spans="1:11" ht="17.25" customHeight="1" thickBot="1">
      <c r="A62" s="35" t="s">
        <v>53</v>
      </c>
      <c r="B62" s="26" t="s">
        <v>58</v>
      </c>
      <c r="C62" s="5"/>
      <c r="D62" s="6"/>
      <c r="E62" s="131"/>
      <c r="F62" s="49"/>
      <c r="G62" s="39"/>
      <c r="H62" s="121"/>
      <c r="I62" s="8"/>
      <c r="K62" s="116"/>
    </row>
    <row r="63" spans="1:11" ht="16.5">
      <c r="A63" s="31"/>
      <c r="B63" s="32" t="s">
        <v>59</v>
      </c>
      <c r="C63" s="15" t="s">
        <v>128</v>
      </c>
      <c r="D63" s="20" t="s">
        <v>124</v>
      </c>
      <c r="E63" s="158">
        <v>492602.5</v>
      </c>
      <c r="F63" s="51">
        <v>497835</v>
      </c>
      <c r="G63" s="21">
        <f t="shared" ref="G63:G68" si="8">(F63-E63)/E63</f>
        <v>1.0622154779969651E-2</v>
      </c>
      <c r="H63" s="166">
        <v>498171.375</v>
      </c>
      <c r="I63" s="21">
        <f t="shared" ref="I63:I68" si="9">(F63-H63)/H63</f>
        <v>-6.7521944632005406E-4</v>
      </c>
      <c r="K63" s="116"/>
    </row>
    <row r="64" spans="1:11" ht="16.5">
      <c r="A64" s="35"/>
      <c r="B64" s="32" t="s">
        <v>60</v>
      </c>
      <c r="C64" s="15" t="s">
        <v>129</v>
      </c>
      <c r="D64" s="13" t="s">
        <v>206</v>
      </c>
      <c r="E64" s="161">
        <v>3145666.875</v>
      </c>
      <c r="F64" s="44">
        <v>3576040</v>
      </c>
      <c r="G64" s="21">
        <f t="shared" si="8"/>
        <v>0.13681459038792848</v>
      </c>
      <c r="H64" s="160">
        <v>3576040</v>
      </c>
      <c r="I64" s="21">
        <f t="shared" si="9"/>
        <v>0</v>
      </c>
      <c r="K64" s="116"/>
    </row>
    <row r="65" spans="1:9" ht="16.5">
      <c r="A65" s="35"/>
      <c r="B65" s="32" t="s">
        <v>61</v>
      </c>
      <c r="C65" s="15" t="s">
        <v>130</v>
      </c>
      <c r="D65" s="13" t="s">
        <v>207</v>
      </c>
      <c r="E65" s="161">
        <v>831718.33333333337</v>
      </c>
      <c r="F65" s="44">
        <v>837798</v>
      </c>
      <c r="G65" s="21">
        <f t="shared" si="8"/>
        <v>7.3097663271419538E-3</v>
      </c>
      <c r="H65" s="160">
        <v>844276.33333333337</v>
      </c>
      <c r="I65" s="21">
        <f t="shared" si="9"/>
        <v>-7.6732381064809809E-3</v>
      </c>
    </row>
    <row r="66" spans="1:9" ht="16.5">
      <c r="A66" s="35"/>
      <c r="B66" s="32" t="s">
        <v>62</v>
      </c>
      <c r="C66" s="15" t="s">
        <v>131</v>
      </c>
      <c r="D66" s="13" t="s">
        <v>125</v>
      </c>
      <c r="E66" s="161">
        <v>603681</v>
      </c>
      <c r="F66" s="44">
        <v>596056.5</v>
      </c>
      <c r="G66" s="21">
        <f t="shared" si="8"/>
        <v>-1.2630014858841011E-2</v>
      </c>
      <c r="H66" s="160">
        <v>596056.5</v>
      </c>
      <c r="I66" s="21">
        <f t="shared" si="9"/>
        <v>0</v>
      </c>
    </row>
    <row r="67" spans="1:9" ht="16.5">
      <c r="A67" s="35"/>
      <c r="B67" s="32" t="s">
        <v>63</v>
      </c>
      <c r="C67" s="15" t="s">
        <v>132</v>
      </c>
      <c r="D67" s="13" t="s">
        <v>126</v>
      </c>
      <c r="E67" s="161">
        <v>294808.66071428568</v>
      </c>
      <c r="F67" s="44">
        <v>299037.375</v>
      </c>
      <c r="G67" s="21">
        <f t="shared" si="8"/>
        <v>1.4343928280358713E-2</v>
      </c>
      <c r="H67" s="160">
        <v>299149.5</v>
      </c>
      <c r="I67" s="21">
        <f t="shared" si="9"/>
        <v>-3.7481259370314841E-4</v>
      </c>
    </row>
    <row r="68" spans="1:9" ht="16.5" customHeight="1" thickBot="1">
      <c r="A68" s="36"/>
      <c r="B68" s="32" t="s">
        <v>64</v>
      </c>
      <c r="C68" s="15" t="s">
        <v>133</v>
      </c>
      <c r="D68" s="137" t="s">
        <v>127</v>
      </c>
      <c r="E68" s="164">
        <v>219646.875</v>
      </c>
      <c r="F68" s="169">
        <v>229071.375</v>
      </c>
      <c r="G68" s="151">
        <f t="shared" si="8"/>
        <v>4.2907507789491657E-2</v>
      </c>
      <c r="H68" s="169">
        <v>229071.375</v>
      </c>
      <c r="I68" s="151">
        <f t="shared" si="9"/>
        <v>0</v>
      </c>
    </row>
    <row r="69" spans="1:9" ht="17.25" customHeight="1" thickBot="1">
      <c r="A69" s="35" t="s">
        <v>65</v>
      </c>
      <c r="B69" s="26" t="s">
        <v>66</v>
      </c>
      <c r="C69" s="5"/>
      <c r="D69" s="6"/>
      <c r="E69" s="131"/>
      <c r="F69" s="49"/>
      <c r="G69" s="49"/>
      <c r="H69" s="121"/>
      <c r="I69" s="8"/>
    </row>
    <row r="70" spans="1:9" ht="16.5">
      <c r="A70" s="31"/>
      <c r="B70" s="32" t="s">
        <v>68</v>
      </c>
      <c r="C70" s="18" t="s">
        <v>138</v>
      </c>
      <c r="D70" s="20" t="s">
        <v>134</v>
      </c>
      <c r="E70" s="158">
        <v>313052.7</v>
      </c>
      <c r="F70" s="41">
        <v>332428.2</v>
      </c>
      <c r="G70" s="21">
        <f>(F70-E70)/E70</f>
        <v>6.1892135094187013E-2</v>
      </c>
      <c r="H70" s="158">
        <v>332428.2</v>
      </c>
      <c r="I70" s="21">
        <f>(F70-H70)/H70</f>
        <v>0</v>
      </c>
    </row>
    <row r="71" spans="1:9" ht="16.5">
      <c r="A71" s="35"/>
      <c r="B71" s="32" t="s">
        <v>67</v>
      </c>
      <c r="C71" s="140" t="s">
        <v>139</v>
      </c>
      <c r="D71" s="138" t="s">
        <v>135</v>
      </c>
      <c r="E71" s="161">
        <v>205637.25</v>
      </c>
      <c r="F71" s="161">
        <v>211542.5</v>
      </c>
      <c r="G71" s="21">
        <f>(F71-E71)/E71</f>
        <v>2.8716830243547802E-2</v>
      </c>
      <c r="H71" s="161">
        <v>211542.5</v>
      </c>
      <c r="I71" s="21">
        <f>(F71-H71)/H71</f>
        <v>0</v>
      </c>
    </row>
    <row r="72" spans="1:9" ht="16.5">
      <c r="A72" s="35"/>
      <c r="B72" s="32" t="s">
        <v>69</v>
      </c>
      <c r="C72" s="140" t="s">
        <v>140</v>
      </c>
      <c r="D72" s="138" t="s">
        <v>136</v>
      </c>
      <c r="E72" s="161">
        <v>98109.375</v>
      </c>
      <c r="F72" s="161">
        <v>117656.5</v>
      </c>
      <c r="G72" s="21">
        <f>(F72-E72)/E72</f>
        <v>0.19923809523809524</v>
      </c>
      <c r="H72" s="161">
        <v>117656.5</v>
      </c>
      <c r="I72" s="21">
        <f>(F72-H72)/H72</f>
        <v>0</v>
      </c>
    </row>
    <row r="73" spans="1:9" ht="16.5">
      <c r="A73" s="35"/>
      <c r="B73" s="32" t="s">
        <v>70</v>
      </c>
      <c r="C73" s="15" t="s">
        <v>141</v>
      </c>
      <c r="D73" s="13" t="s">
        <v>137</v>
      </c>
      <c r="E73" s="161">
        <v>145912</v>
      </c>
      <c r="F73" s="45">
        <v>149350.5</v>
      </c>
      <c r="G73" s="21">
        <f>(F73-E73)/E73</f>
        <v>2.3565573770491802E-2</v>
      </c>
      <c r="H73" s="161">
        <v>149350.5</v>
      </c>
      <c r="I73" s="21">
        <f>(F73-H73)/H73</f>
        <v>0</v>
      </c>
    </row>
    <row r="74" spans="1:9" ht="16.5" customHeight="1" thickBot="1">
      <c r="A74" s="36"/>
      <c r="B74" s="32" t="s">
        <v>71</v>
      </c>
      <c r="C74" s="15" t="s">
        <v>200</v>
      </c>
      <c r="D74" s="12" t="s">
        <v>134</v>
      </c>
      <c r="E74" s="164">
        <v>133595.75555555554</v>
      </c>
      <c r="F74" s="47">
        <v>131500.20000000001</v>
      </c>
      <c r="G74" s="21">
        <f>(F74-E74)/E74</f>
        <v>-1.5685794408970576E-2</v>
      </c>
      <c r="H74" s="164">
        <v>133204.5</v>
      </c>
      <c r="I74" s="21">
        <f>(F74-H74)/H74</f>
        <v>-1.2794612794612708E-2</v>
      </c>
    </row>
    <row r="75" spans="1:9" ht="17.25" customHeight="1" thickBot="1">
      <c r="A75" s="35" t="s">
        <v>72</v>
      </c>
      <c r="B75" s="26" t="s">
        <v>73</v>
      </c>
      <c r="C75" s="5"/>
      <c r="D75" s="6"/>
      <c r="E75" s="131"/>
      <c r="F75" s="49"/>
      <c r="G75" s="49"/>
      <c r="H75" s="121"/>
      <c r="I75" s="8"/>
    </row>
    <row r="76" spans="1:9" ht="16.5">
      <c r="A76" s="31"/>
      <c r="B76" s="32" t="s">
        <v>74</v>
      </c>
      <c r="C76" s="15" t="s">
        <v>144</v>
      </c>
      <c r="D76" s="20" t="s">
        <v>142</v>
      </c>
      <c r="E76" s="158">
        <v>69811.16071428571</v>
      </c>
      <c r="F76" s="41">
        <v>70414.5</v>
      </c>
      <c r="G76" s="22">
        <f t="shared" ref="G76:G82" si="10">(F76-E76)/E76</f>
        <v>8.6424474187381094E-3</v>
      </c>
      <c r="H76" s="158">
        <v>70414.5</v>
      </c>
      <c r="I76" s="22">
        <f t="shared" ref="I76:I82" si="11">(F76-H76)/H76</f>
        <v>0</v>
      </c>
    </row>
    <row r="77" spans="1:9" ht="16.5">
      <c r="A77" s="35"/>
      <c r="B77" s="32" t="s">
        <v>76</v>
      </c>
      <c r="C77" s="15" t="s">
        <v>143</v>
      </c>
      <c r="D77" s="11" t="s">
        <v>161</v>
      </c>
      <c r="E77" s="161">
        <v>92055.40625</v>
      </c>
      <c r="F77" s="30">
        <v>94801.6875</v>
      </c>
      <c r="G77" s="21">
        <f t="shared" si="10"/>
        <v>2.9832916521402023E-2</v>
      </c>
      <c r="H77" s="152">
        <v>94801.6875</v>
      </c>
      <c r="I77" s="21">
        <f t="shared" si="11"/>
        <v>0</v>
      </c>
    </row>
    <row r="78" spans="1:9" ht="16.5">
      <c r="A78" s="35"/>
      <c r="B78" s="32" t="s">
        <v>75</v>
      </c>
      <c r="C78" s="15" t="s">
        <v>148</v>
      </c>
      <c r="D78" s="13" t="s">
        <v>145</v>
      </c>
      <c r="E78" s="161">
        <v>57023.571428571428</v>
      </c>
      <c r="F78" s="45">
        <v>53563.714285714283</v>
      </c>
      <c r="G78" s="21">
        <f t="shared" si="10"/>
        <v>-6.0674157303370821E-2</v>
      </c>
      <c r="H78" s="161">
        <v>56639.142857142855</v>
      </c>
      <c r="I78" s="21">
        <f t="shared" si="11"/>
        <v>-5.4298642533936674E-2</v>
      </c>
    </row>
    <row r="79" spans="1:9" ht="15.75" customHeight="1">
      <c r="A79" s="35"/>
      <c r="B79" s="32" t="s">
        <v>77</v>
      </c>
      <c r="C79" s="15" t="s">
        <v>146</v>
      </c>
      <c r="D79" s="13" t="s">
        <v>162</v>
      </c>
      <c r="E79" s="161">
        <v>91830.375</v>
      </c>
      <c r="F79" s="45">
        <v>96427.5</v>
      </c>
      <c r="G79" s="21">
        <f t="shared" si="10"/>
        <v>5.0061050061050064E-2</v>
      </c>
      <c r="H79" s="161">
        <v>96427.5</v>
      </c>
      <c r="I79" s="21">
        <f t="shared" si="11"/>
        <v>0</v>
      </c>
    </row>
    <row r="80" spans="1:9" ht="16.5">
      <c r="A80" s="35"/>
      <c r="B80" s="32" t="s">
        <v>78</v>
      </c>
      <c r="C80" s="15" t="s">
        <v>149</v>
      </c>
      <c r="D80" s="24" t="s">
        <v>147</v>
      </c>
      <c r="E80" s="170">
        <v>144716</v>
      </c>
      <c r="F80" s="56">
        <v>142353.9</v>
      </c>
      <c r="G80" s="21">
        <f t="shared" si="10"/>
        <v>-1.6322314049586818E-2</v>
      </c>
      <c r="H80" s="170">
        <v>142353.9</v>
      </c>
      <c r="I80" s="21">
        <f t="shared" si="11"/>
        <v>0</v>
      </c>
    </row>
    <row r="81" spans="1:9" ht="16.5">
      <c r="A81" s="35"/>
      <c r="B81" s="32" t="s">
        <v>79</v>
      </c>
      <c r="C81" s="15" t="s">
        <v>155</v>
      </c>
      <c r="D81" s="24" t="s">
        <v>156</v>
      </c>
      <c r="E81" s="170">
        <v>577967</v>
      </c>
      <c r="F81" s="56">
        <v>520035.75</v>
      </c>
      <c r="G81" s="21">
        <f t="shared" si="10"/>
        <v>-0.10023279875840663</v>
      </c>
      <c r="H81" s="170">
        <v>522502.5</v>
      </c>
      <c r="I81" s="21">
        <f t="shared" si="11"/>
        <v>-4.7210300429184546E-3</v>
      </c>
    </row>
    <row r="82" spans="1:9" ht="16.5" customHeight="1" thickBot="1">
      <c r="A82" s="33"/>
      <c r="B82" s="154" t="s">
        <v>80</v>
      </c>
      <c r="C82" s="141" t="s">
        <v>151</v>
      </c>
      <c r="D82" s="137" t="s">
        <v>150</v>
      </c>
      <c r="E82" s="164">
        <v>282156.33333333331</v>
      </c>
      <c r="F82" s="164">
        <v>301491.66666666669</v>
      </c>
      <c r="G82" s="147">
        <f t="shared" si="10"/>
        <v>6.852702225362077E-2</v>
      </c>
      <c r="H82" s="164">
        <v>301491.66666666669</v>
      </c>
      <c r="I82" s="147">
        <f t="shared" si="11"/>
        <v>0</v>
      </c>
    </row>
    <row r="83" spans="1:9">
      <c r="E83"/>
      <c r="F83"/>
      <c r="H83"/>
    </row>
  </sheetData>
  <sortState ref="B76:I82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K94"/>
  <sheetViews>
    <sheetView rightToLeft="1" zoomScaleNormal="100" workbookViewId="0">
      <selection activeCell="G25" sqref="G25"/>
    </sheetView>
  </sheetViews>
  <sheetFormatPr defaultRowHeight="15"/>
  <cols>
    <col min="1" max="1" width="27.5703125" style="9" customWidth="1"/>
    <col min="2" max="2" width="5.140625" style="9" bestFit="1" customWidth="1"/>
    <col min="3" max="3" width="19.42578125" customWidth="1"/>
    <col min="4" max="4" width="16.140625" bestFit="1" customWidth="1"/>
    <col min="5" max="5" width="12.28515625" style="27" customWidth="1"/>
    <col min="6" max="6" width="14.5703125" style="27" customWidth="1"/>
    <col min="7" max="7" width="12.140625" style="27" customWidth="1"/>
    <col min="8" max="8" width="14.5703125" style="27" customWidth="1"/>
    <col min="9" max="9" width="11.28515625" customWidth="1"/>
    <col min="10" max="10" width="10.28515625" customWidth="1"/>
    <col min="11" max="11" width="9.28515625" bestFit="1" customWidth="1"/>
  </cols>
  <sheetData>
    <row r="1" spans="1:9">
      <c r="F1" s="116"/>
      <c r="G1" s="116"/>
      <c r="H1" s="116"/>
      <c r="I1" s="116"/>
    </row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196" t="s">
        <v>201</v>
      </c>
      <c r="B9" s="196"/>
      <c r="C9" s="196"/>
      <c r="D9" s="196"/>
      <c r="E9" s="196"/>
      <c r="F9" s="196"/>
      <c r="G9" s="196"/>
      <c r="H9" s="196"/>
      <c r="I9" s="196"/>
    </row>
    <row r="10" spans="1:9" ht="18">
      <c r="A10" s="2" t="s">
        <v>224</v>
      </c>
      <c r="B10" s="2"/>
      <c r="C10" s="2"/>
      <c r="F10" s="116"/>
      <c r="G10" s="116"/>
      <c r="H10" s="116"/>
    </row>
    <row r="11" spans="1:9" ht="18.75" thickBot="1">
      <c r="A11" s="2"/>
      <c r="B11" s="2"/>
      <c r="C11" s="2"/>
      <c r="D11" s="220" t="s">
        <v>208</v>
      </c>
      <c r="E11" s="220"/>
      <c r="F11" s="185" t="s">
        <v>219</v>
      </c>
      <c r="H11" s="116"/>
    </row>
    <row r="12" spans="1:9" s="116" customFormat="1" ht="24.75" customHeight="1">
      <c r="A12" s="197" t="s">
        <v>3</v>
      </c>
      <c r="B12" s="203"/>
      <c r="C12" s="205" t="s">
        <v>0</v>
      </c>
      <c r="D12" s="199" t="s">
        <v>23</v>
      </c>
      <c r="E12" s="199" t="s">
        <v>221</v>
      </c>
      <c r="F12" s="216" t="s">
        <v>227</v>
      </c>
      <c r="G12" s="199" t="s">
        <v>197</v>
      </c>
      <c r="H12" s="216" t="s">
        <v>223</v>
      </c>
      <c r="I12" s="199" t="s">
        <v>187</v>
      </c>
    </row>
    <row r="13" spans="1:9" s="116" customFormat="1" ht="33.75" customHeight="1" thickBot="1">
      <c r="A13" s="198"/>
      <c r="B13" s="204"/>
      <c r="C13" s="206"/>
      <c r="D13" s="219"/>
      <c r="E13" s="200"/>
      <c r="F13" s="217"/>
      <c r="G13" s="218"/>
      <c r="H13" s="217"/>
      <c r="I13" s="218"/>
    </row>
    <row r="14" spans="1:9" ht="17.25" customHeight="1" thickBot="1">
      <c r="A14" s="31" t="s">
        <v>24</v>
      </c>
      <c r="B14" s="26" t="s">
        <v>22</v>
      </c>
      <c r="C14" s="115"/>
      <c r="D14" s="6"/>
      <c r="E14" s="29"/>
      <c r="F14" s="7"/>
      <c r="G14" s="7"/>
      <c r="H14" s="7"/>
      <c r="I14" s="8"/>
    </row>
    <row r="15" spans="1:9" ht="15.75" customHeight="1">
      <c r="A15" s="119"/>
      <c r="B15" s="156" t="s">
        <v>9</v>
      </c>
      <c r="C15" s="143" t="s">
        <v>88</v>
      </c>
      <c r="D15" s="144" t="s">
        <v>161</v>
      </c>
      <c r="E15" s="157">
        <v>122832.72499999999</v>
      </c>
      <c r="F15" s="157">
        <v>112416.09999999999</v>
      </c>
      <c r="G15" s="146">
        <f t="shared" ref="G15:G30" si="0">(F15-E15)/E15</f>
        <v>-8.4803337221412298E-2</v>
      </c>
      <c r="H15" s="157">
        <v>152116.09999999998</v>
      </c>
      <c r="I15" s="146">
        <f t="shared" ref="I15:I30" si="1">(F15-H15)/H15</f>
        <v>-0.26098486616472544</v>
      </c>
    </row>
    <row r="16" spans="1:9" ht="16.5">
      <c r="A16" s="120"/>
      <c r="B16" s="153" t="s">
        <v>5</v>
      </c>
      <c r="C16" s="140" t="s">
        <v>85</v>
      </c>
      <c r="D16" s="136" t="s">
        <v>161</v>
      </c>
      <c r="E16" s="160">
        <v>109742.35555555555</v>
      </c>
      <c r="F16" s="160">
        <v>153888.22222222222</v>
      </c>
      <c r="G16" s="145">
        <f t="shared" si="0"/>
        <v>0.40226826226924239</v>
      </c>
      <c r="H16" s="160">
        <v>168027.14444444445</v>
      </c>
      <c r="I16" s="145">
        <f t="shared" si="1"/>
        <v>-8.4146655404817902E-2</v>
      </c>
    </row>
    <row r="17" spans="1:9" ht="16.5">
      <c r="A17" s="120"/>
      <c r="B17" s="153" t="s">
        <v>6</v>
      </c>
      <c r="C17" s="140" t="s">
        <v>86</v>
      </c>
      <c r="D17" s="136" t="s">
        <v>161</v>
      </c>
      <c r="E17" s="160">
        <v>122020.18333333333</v>
      </c>
      <c r="F17" s="160">
        <v>147749.33333333331</v>
      </c>
      <c r="G17" s="145">
        <f t="shared" si="0"/>
        <v>0.2108597880869707</v>
      </c>
      <c r="H17" s="160">
        <v>155554.88888888888</v>
      </c>
      <c r="I17" s="145">
        <f t="shared" si="1"/>
        <v>-5.0178786480513535E-2</v>
      </c>
    </row>
    <row r="18" spans="1:9" ht="16.5">
      <c r="A18" s="120"/>
      <c r="B18" s="153" t="s">
        <v>4</v>
      </c>
      <c r="C18" s="140" t="s">
        <v>84</v>
      </c>
      <c r="D18" s="136" t="s">
        <v>161</v>
      </c>
      <c r="E18" s="160">
        <v>75524.350000000006</v>
      </c>
      <c r="F18" s="160">
        <v>128749.4</v>
      </c>
      <c r="G18" s="145">
        <f t="shared" si="0"/>
        <v>0.70474025926737516</v>
      </c>
      <c r="H18" s="160">
        <v>135499.4</v>
      </c>
      <c r="I18" s="145">
        <f t="shared" si="1"/>
        <v>-4.981571874119E-2</v>
      </c>
    </row>
    <row r="19" spans="1:9" ht="16.5">
      <c r="A19" s="120"/>
      <c r="B19" s="153" t="s">
        <v>7</v>
      </c>
      <c r="C19" s="140" t="s">
        <v>87</v>
      </c>
      <c r="D19" s="136" t="s">
        <v>161</v>
      </c>
      <c r="E19" s="160">
        <v>38920.199999999997</v>
      </c>
      <c r="F19" s="160">
        <v>43249.4</v>
      </c>
      <c r="G19" s="145">
        <f t="shared" si="0"/>
        <v>0.11123272747827619</v>
      </c>
      <c r="H19" s="160">
        <v>44916.100000000006</v>
      </c>
      <c r="I19" s="145">
        <f t="shared" si="1"/>
        <v>-3.7106961646269469E-2</v>
      </c>
    </row>
    <row r="20" spans="1:9" ht="16.5" customHeight="1">
      <c r="A20" s="120"/>
      <c r="B20" s="153" t="s">
        <v>10</v>
      </c>
      <c r="C20" s="140" t="s">
        <v>90</v>
      </c>
      <c r="D20" s="136" t="s">
        <v>161</v>
      </c>
      <c r="E20" s="160">
        <v>75182.7</v>
      </c>
      <c r="F20" s="160">
        <v>105332.7</v>
      </c>
      <c r="G20" s="145">
        <f t="shared" si="0"/>
        <v>0.40102310770961941</v>
      </c>
      <c r="H20" s="160">
        <v>108416.1</v>
      </c>
      <c r="I20" s="145">
        <f t="shared" si="1"/>
        <v>-2.8440425361177985E-2</v>
      </c>
    </row>
    <row r="21" spans="1:9" ht="16.5">
      <c r="A21" s="120"/>
      <c r="B21" s="153" t="s">
        <v>19</v>
      </c>
      <c r="C21" s="140" t="s">
        <v>99</v>
      </c>
      <c r="D21" s="136" t="s">
        <v>161</v>
      </c>
      <c r="E21" s="160">
        <v>68382.944444444453</v>
      </c>
      <c r="F21" s="160">
        <v>56055.411111111112</v>
      </c>
      <c r="G21" s="145">
        <f t="shared" si="0"/>
        <v>-0.18027204639233474</v>
      </c>
      <c r="H21" s="160">
        <v>57444.3</v>
      </c>
      <c r="I21" s="145">
        <f t="shared" si="1"/>
        <v>-2.4178010505635728E-2</v>
      </c>
    </row>
    <row r="22" spans="1:9" ht="16.5">
      <c r="A22" s="120"/>
      <c r="B22" s="153" t="s">
        <v>8</v>
      </c>
      <c r="C22" s="140" t="s">
        <v>89</v>
      </c>
      <c r="D22" s="138" t="s">
        <v>161</v>
      </c>
      <c r="E22" s="160">
        <v>315900.98214285716</v>
      </c>
      <c r="F22" s="160">
        <v>393124.25</v>
      </c>
      <c r="G22" s="145">
        <f t="shared" si="0"/>
        <v>0.24445402902299568</v>
      </c>
      <c r="H22" s="160">
        <v>401499.14285714284</v>
      </c>
      <c r="I22" s="145">
        <f t="shared" si="1"/>
        <v>-2.0859055383146124E-2</v>
      </c>
    </row>
    <row r="23" spans="1:9" ht="16.5">
      <c r="A23" s="120"/>
      <c r="B23" s="153" t="s">
        <v>13</v>
      </c>
      <c r="C23" s="140" t="s">
        <v>93</v>
      </c>
      <c r="D23" s="138" t="s">
        <v>81</v>
      </c>
      <c r="E23" s="160">
        <v>34898.740972222222</v>
      </c>
      <c r="F23" s="160">
        <v>46082.7</v>
      </c>
      <c r="G23" s="145">
        <f t="shared" si="0"/>
        <v>0.32046883974065676</v>
      </c>
      <c r="H23" s="160">
        <v>46999.333333333328</v>
      </c>
      <c r="I23" s="145">
        <f t="shared" si="1"/>
        <v>-1.950311351934066E-2</v>
      </c>
    </row>
    <row r="24" spans="1:9" ht="16.5">
      <c r="A24" s="120"/>
      <c r="B24" s="153" t="s">
        <v>17</v>
      </c>
      <c r="C24" s="140" t="s">
        <v>97</v>
      </c>
      <c r="D24" s="138" t="s">
        <v>161</v>
      </c>
      <c r="E24" s="160">
        <v>67333.222222222219</v>
      </c>
      <c r="F24" s="160">
        <v>71666.100000000006</v>
      </c>
      <c r="G24" s="145">
        <f t="shared" si="0"/>
        <v>6.4349776154746269E-2</v>
      </c>
      <c r="H24" s="160">
        <v>71694.333333333343</v>
      </c>
      <c r="I24" s="145">
        <f t="shared" si="1"/>
        <v>-3.9380146269120121E-4</v>
      </c>
    </row>
    <row r="25" spans="1:9" ht="16.5">
      <c r="A25" s="120"/>
      <c r="B25" s="153" t="s">
        <v>14</v>
      </c>
      <c r="C25" s="140" t="s">
        <v>94</v>
      </c>
      <c r="D25" s="138" t="s">
        <v>81</v>
      </c>
      <c r="E25" s="160">
        <v>33616.050000000003</v>
      </c>
      <c r="F25" s="160">
        <v>45166.100000000006</v>
      </c>
      <c r="G25" s="145">
        <f t="shared" si="0"/>
        <v>0.34358736377414961</v>
      </c>
      <c r="H25" s="160">
        <v>45165.966666666667</v>
      </c>
      <c r="I25" s="145">
        <f t="shared" si="1"/>
        <v>2.9520752721334214E-6</v>
      </c>
    </row>
    <row r="26" spans="1:9" ht="16.5">
      <c r="A26" s="120"/>
      <c r="B26" s="153" t="s">
        <v>15</v>
      </c>
      <c r="C26" s="140" t="s">
        <v>95</v>
      </c>
      <c r="D26" s="138" t="s">
        <v>82</v>
      </c>
      <c r="E26" s="160">
        <v>79853.55</v>
      </c>
      <c r="F26" s="160">
        <v>92666.1</v>
      </c>
      <c r="G26" s="145">
        <f t="shared" si="0"/>
        <v>0.16045059987940427</v>
      </c>
      <c r="H26" s="160">
        <v>90666.1</v>
      </c>
      <c r="I26" s="145">
        <f t="shared" si="1"/>
        <v>2.2058961397920501E-2</v>
      </c>
    </row>
    <row r="27" spans="1:9" ht="16.5">
      <c r="A27" s="120"/>
      <c r="B27" s="153" t="s">
        <v>16</v>
      </c>
      <c r="C27" s="140" t="s">
        <v>96</v>
      </c>
      <c r="D27" s="138" t="s">
        <v>81</v>
      </c>
      <c r="E27" s="160">
        <v>35777.052777777775</v>
      </c>
      <c r="F27" s="160">
        <v>47027.14444444445</v>
      </c>
      <c r="G27" s="145">
        <f t="shared" si="0"/>
        <v>0.31444992790614801</v>
      </c>
      <c r="H27" s="160">
        <v>45443.744444444441</v>
      </c>
      <c r="I27" s="145">
        <f t="shared" si="1"/>
        <v>3.4843079489977669E-2</v>
      </c>
    </row>
    <row r="28" spans="1:9" ht="17.25" thickBot="1">
      <c r="A28" s="36"/>
      <c r="B28" s="154" t="s">
        <v>12</v>
      </c>
      <c r="C28" s="141" t="s">
        <v>92</v>
      </c>
      <c r="D28" s="137" t="s">
        <v>81</v>
      </c>
      <c r="E28" s="163">
        <v>32992.363888888889</v>
      </c>
      <c r="F28" s="163">
        <v>50193.744444444441</v>
      </c>
      <c r="G28" s="147">
        <f t="shared" si="0"/>
        <v>0.52137460090722998</v>
      </c>
      <c r="H28" s="163">
        <v>48332.633333333331</v>
      </c>
      <c r="I28" s="147">
        <f t="shared" si="1"/>
        <v>3.8506304803954602E-2</v>
      </c>
    </row>
    <row r="29" spans="1:9" ht="16.5">
      <c r="A29" s="120"/>
      <c r="B29" s="155" t="s">
        <v>11</v>
      </c>
      <c r="C29" s="139" t="s">
        <v>91</v>
      </c>
      <c r="D29" s="136" t="s">
        <v>81</v>
      </c>
      <c r="E29" s="166">
        <v>24020.175000000003</v>
      </c>
      <c r="F29" s="166">
        <v>41027.111111111109</v>
      </c>
      <c r="G29" s="145">
        <f t="shared" si="0"/>
        <v>0.7080271526377766</v>
      </c>
      <c r="H29" s="166">
        <v>38943.744444444441</v>
      </c>
      <c r="I29" s="145">
        <f t="shared" si="1"/>
        <v>5.3496824621954743E-2</v>
      </c>
    </row>
    <row r="30" spans="1:9" ht="17.25" thickBot="1">
      <c r="A30" s="36"/>
      <c r="B30" s="154" t="s">
        <v>18</v>
      </c>
      <c r="C30" s="141" t="s">
        <v>98</v>
      </c>
      <c r="D30" s="137" t="s">
        <v>83</v>
      </c>
      <c r="E30" s="163">
        <v>111122.95000000001</v>
      </c>
      <c r="F30" s="163">
        <v>122571.21428571429</v>
      </c>
      <c r="G30" s="147">
        <f t="shared" si="0"/>
        <v>0.10302340142800634</v>
      </c>
      <c r="H30" s="163">
        <v>113624.75</v>
      </c>
      <c r="I30" s="147">
        <f t="shared" si="1"/>
        <v>7.873693262880041E-2</v>
      </c>
    </row>
    <row r="31" spans="1:9" ht="15.75" customHeight="1" thickBot="1">
      <c r="A31" s="209" t="s">
        <v>188</v>
      </c>
      <c r="B31" s="210"/>
      <c r="C31" s="210"/>
      <c r="D31" s="211"/>
      <c r="E31" s="90">
        <f>SUM(E15:E30)</f>
        <v>1348120.5453373014</v>
      </c>
      <c r="F31" s="91">
        <f>SUM(F15:F30)</f>
        <v>1656965.0309523812</v>
      </c>
      <c r="G31" s="92">
        <f t="shared" ref="G31" si="2">(F31-E31)/E31</f>
        <v>0.22909263320944825</v>
      </c>
      <c r="H31" s="91">
        <f>SUM(H15:H30)</f>
        <v>1724343.7817460317</v>
      </c>
      <c r="I31" s="95">
        <f t="shared" ref="I31" si="3">(F31-H31)/H31</f>
        <v>-3.9075010161502895E-2</v>
      </c>
    </row>
    <row r="32" spans="1:9" ht="17.25" customHeight="1" thickBot="1">
      <c r="A32" s="35" t="s">
        <v>20</v>
      </c>
      <c r="B32" s="26" t="s">
        <v>21</v>
      </c>
      <c r="C32" s="5"/>
      <c r="D32" s="6"/>
      <c r="E32" s="49"/>
      <c r="F32" s="49"/>
      <c r="G32" s="7"/>
      <c r="H32" s="49"/>
      <c r="I32" s="8"/>
    </row>
    <row r="33" spans="1:9" ht="16.5">
      <c r="A33" s="31"/>
      <c r="B33" s="155" t="s">
        <v>27</v>
      </c>
      <c r="C33" s="142" t="s">
        <v>101</v>
      </c>
      <c r="D33" s="144" t="s">
        <v>161</v>
      </c>
      <c r="E33" s="166">
        <v>167166.04999999999</v>
      </c>
      <c r="F33" s="166">
        <v>185199.4</v>
      </c>
      <c r="G33" s="145">
        <f>(F33-E33)/E33</f>
        <v>0.10787686853879724</v>
      </c>
      <c r="H33" s="166">
        <v>219499.4</v>
      </c>
      <c r="I33" s="145">
        <f>(F33-H33)/H33</f>
        <v>-0.15626466404919559</v>
      </c>
    </row>
    <row r="34" spans="1:9" ht="16.5">
      <c r="A34" s="35"/>
      <c r="B34" s="153" t="s">
        <v>26</v>
      </c>
      <c r="C34" s="140" t="s">
        <v>100</v>
      </c>
      <c r="D34" s="136" t="s">
        <v>161</v>
      </c>
      <c r="E34" s="160">
        <v>170166.05</v>
      </c>
      <c r="F34" s="160">
        <v>187116.09999999998</v>
      </c>
      <c r="G34" s="145">
        <f>(F34-E34)/E34</f>
        <v>9.9608882030228649E-2</v>
      </c>
      <c r="H34" s="160">
        <v>215249.4</v>
      </c>
      <c r="I34" s="145">
        <f>(F34-H34)/H34</f>
        <v>-0.13070094504328475</v>
      </c>
    </row>
    <row r="35" spans="1:9" ht="16.5">
      <c r="A35" s="35"/>
      <c r="B35" s="155" t="s">
        <v>29</v>
      </c>
      <c r="C35" s="140" t="s">
        <v>103</v>
      </c>
      <c r="D35" s="136" t="s">
        <v>161</v>
      </c>
      <c r="E35" s="160">
        <v>80165.935714285704</v>
      </c>
      <c r="F35" s="160">
        <v>116785.71428571429</v>
      </c>
      <c r="G35" s="145">
        <f>(F35-E35)/E35</f>
        <v>0.45679973975408711</v>
      </c>
      <c r="H35" s="160">
        <v>125357.14285714286</v>
      </c>
      <c r="I35" s="145">
        <f>(F35-H35)/H35</f>
        <v>-6.8376068376068327E-2</v>
      </c>
    </row>
    <row r="36" spans="1:9" ht="16.5">
      <c r="A36" s="35"/>
      <c r="B36" s="153" t="s">
        <v>30</v>
      </c>
      <c r="C36" s="140" t="s">
        <v>104</v>
      </c>
      <c r="D36" s="136" t="s">
        <v>161</v>
      </c>
      <c r="E36" s="160">
        <v>55156.433333333342</v>
      </c>
      <c r="F36" s="160">
        <v>82027.14444444445</v>
      </c>
      <c r="G36" s="145">
        <f>(F36-E36)/E36</f>
        <v>0.48717274644501013</v>
      </c>
      <c r="H36" s="160">
        <v>83249.399999999994</v>
      </c>
      <c r="I36" s="145">
        <f>(F36-H36)/H36</f>
        <v>-1.4681854230247241E-2</v>
      </c>
    </row>
    <row r="37" spans="1:9" ht="17.25" thickBot="1">
      <c r="A37" s="36"/>
      <c r="B37" s="155" t="s">
        <v>28</v>
      </c>
      <c r="C37" s="140" t="s">
        <v>102</v>
      </c>
      <c r="D37" s="148" t="s">
        <v>161</v>
      </c>
      <c r="E37" s="163">
        <v>81905.600000000006</v>
      </c>
      <c r="F37" s="163">
        <v>59499.375</v>
      </c>
      <c r="G37" s="147">
        <f>(F37-E37)/E37</f>
        <v>-0.27356157576527129</v>
      </c>
      <c r="H37" s="163">
        <v>58999.375</v>
      </c>
      <c r="I37" s="147">
        <f>(F37-H37)/H37</f>
        <v>8.4746660451911569E-3</v>
      </c>
    </row>
    <row r="38" spans="1:9" ht="15.75" customHeight="1" thickBot="1">
      <c r="A38" s="209" t="s">
        <v>189</v>
      </c>
      <c r="B38" s="210"/>
      <c r="C38" s="210"/>
      <c r="D38" s="211"/>
      <c r="E38" s="75">
        <f>SUM(E33:E37)</f>
        <v>554560.06904761901</v>
      </c>
      <c r="F38" s="93">
        <f>SUM(F33:F37)</f>
        <v>630627.73373015877</v>
      </c>
      <c r="G38" s="94">
        <f t="shared" ref="G38" si="4">(F38-E38)/E38</f>
        <v>0.13716758369057397</v>
      </c>
      <c r="H38" s="93">
        <f>SUM(H33:H37)</f>
        <v>702354.71785714291</v>
      </c>
      <c r="I38" s="95">
        <f t="shared" ref="I38" si="5">(F38-H38)/H38</f>
        <v>-0.10212358841387212</v>
      </c>
    </row>
    <row r="39" spans="1:9" ht="17.25" customHeight="1" thickBot="1">
      <c r="A39" s="35" t="s">
        <v>25</v>
      </c>
      <c r="B39" s="26" t="s">
        <v>51</v>
      </c>
      <c r="C39" s="5"/>
      <c r="D39" s="6"/>
      <c r="E39" s="49"/>
      <c r="F39" s="49"/>
      <c r="G39" s="7"/>
      <c r="H39" s="49"/>
      <c r="I39" s="8"/>
    </row>
    <row r="40" spans="1:9" ht="16.5">
      <c r="A40" s="31"/>
      <c r="B40" s="156" t="s">
        <v>31</v>
      </c>
      <c r="C40" s="140" t="s">
        <v>105</v>
      </c>
      <c r="D40" s="144" t="s">
        <v>161</v>
      </c>
      <c r="E40" s="160">
        <v>1814330.9249999998</v>
      </c>
      <c r="F40" s="160">
        <v>1892634.25</v>
      </c>
      <c r="G40" s="145">
        <f t="shared" ref="G40:G45" si="6">(F40-E40)/E40</f>
        <v>4.3158237519431687E-2</v>
      </c>
      <c r="H40" s="160">
        <v>1936605.75</v>
      </c>
      <c r="I40" s="145">
        <f t="shared" ref="I40:I45" si="7">(F40-H40)/H40</f>
        <v>-2.2705447404563369E-2</v>
      </c>
    </row>
    <row r="41" spans="1:9" ht="16.5">
      <c r="A41" s="35"/>
      <c r="B41" s="153" t="s">
        <v>36</v>
      </c>
      <c r="C41" s="140" t="s">
        <v>153</v>
      </c>
      <c r="D41" s="136" t="s">
        <v>161</v>
      </c>
      <c r="E41" s="160">
        <v>963019.2</v>
      </c>
      <c r="F41" s="160">
        <v>975397.8</v>
      </c>
      <c r="G41" s="145">
        <f t="shared" si="6"/>
        <v>1.2853949329359262E-2</v>
      </c>
      <c r="H41" s="160">
        <v>952075.8</v>
      </c>
      <c r="I41" s="145">
        <f t="shared" si="7"/>
        <v>2.4495948746938005E-2</v>
      </c>
    </row>
    <row r="42" spans="1:9" ht="16.5">
      <c r="A42" s="35"/>
      <c r="B42" s="155" t="s">
        <v>32</v>
      </c>
      <c r="C42" s="140" t="s">
        <v>106</v>
      </c>
      <c r="D42" s="136" t="s">
        <v>161</v>
      </c>
      <c r="E42" s="168">
        <v>1080739.4583333333</v>
      </c>
      <c r="F42" s="168">
        <v>1215816.3125</v>
      </c>
      <c r="G42" s="145">
        <f t="shared" si="6"/>
        <v>0.12498558567943477</v>
      </c>
      <c r="H42" s="168">
        <v>1171071.9375</v>
      </c>
      <c r="I42" s="145">
        <f t="shared" si="7"/>
        <v>3.820804987908781E-2</v>
      </c>
    </row>
    <row r="43" spans="1:9" ht="16.5">
      <c r="A43" s="35"/>
      <c r="B43" s="153" t="s">
        <v>33</v>
      </c>
      <c r="C43" s="140" t="s">
        <v>107</v>
      </c>
      <c r="D43" s="136" t="s">
        <v>161</v>
      </c>
      <c r="E43" s="161">
        <v>737580.67500000005</v>
      </c>
      <c r="F43" s="161">
        <v>848263</v>
      </c>
      <c r="G43" s="145">
        <f t="shared" si="6"/>
        <v>0.15006131363189518</v>
      </c>
      <c r="H43" s="161">
        <v>788313.5</v>
      </c>
      <c r="I43" s="145">
        <f t="shared" si="7"/>
        <v>7.6047790631519063E-2</v>
      </c>
    </row>
    <row r="44" spans="1:9" ht="16.5">
      <c r="A44" s="35"/>
      <c r="B44" s="153" t="s">
        <v>34</v>
      </c>
      <c r="C44" s="140" t="s">
        <v>154</v>
      </c>
      <c r="D44" s="136" t="s">
        <v>161</v>
      </c>
      <c r="E44" s="161">
        <v>320498.09999999998</v>
      </c>
      <c r="F44" s="161">
        <v>365976</v>
      </c>
      <c r="G44" s="145">
        <f t="shared" si="6"/>
        <v>0.14189756507136869</v>
      </c>
      <c r="H44" s="161">
        <v>338707.20000000001</v>
      </c>
      <c r="I44" s="145">
        <f t="shared" si="7"/>
        <v>8.0508474576271152E-2</v>
      </c>
    </row>
    <row r="45" spans="1:9" ht="16.5" customHeight="1" thickBot="1">
      <c r="A45" s="36"/>
      <c r="B45" s="153" t="s">
        <v>35</v>
      </c>
      <c r="C45" s="140" t="s">
        <v>152</v>
      </c>
      <c r="D45" s="136" t="s">
        <v>161</v>
      </c>
      <c r="E45" s="164">
        <v>218643.75</v>
      </c>
      <c r="F45" s="164">
        <v>246675</v>
      </c>
      <c r="G45" s="151">
        <f t="shared" si="6"/>
        <v>0.12820512820512819</v>
      </c>
      <c r="H45" s="164">
        <v>215280</v>
      </c>
      <c r="I45" s="151">
        <f t="shared" si="7"/>
        <v>0.14583333333333334</v>
      </c>
    </row>
    <row r="46" spans="1:9" ht="15.75" customHeight="1" thickBot="1">
      <c r="A46" s="209" t="s">
        <v>190</v>
      </c>
      <c r="B46" s="210"/>
      <c r="C46" s="210"/>
      <c r="D46" s="211"/>
      <c r="E46" s="75">
        <f>SUM(E40:E45)</f>
        <v>5134812.1083333325</v>
      </c>
      <c r="F46" s="75">
        <f>SUM(F40:F45)</f>
        <v>5544762.3624999998</v>
      </c>
      <c r="G46" s="94">
        <f t="shared" ref="G46" si="8">(F46-E46)/E46</f>
        <v>7.9837440108345037E-2</v>
      </c>
      <c r="H46" s="93">
        <f>SUM(H40:H45)</f>
        <v>5402054.1875</v>
      </c>
      <c r="I46" s="95">
        <f t="shared" ref="I46" si="9">(F46-H46)/H46</f>
        <v>2.6417390504933698E-2</v>
      </c>
    </row>
    <row r="47" spans="1:9" ht="17.25" customHeight="1" thickBot="1">
      <c r="A47" s="35" t="s">
        <v>37</v>
      </c>
      <c r="B47" s="26" t="s">
        <v>52</v>
      </c>
      <c r="C47" s="5"/>
      <c r="D47" s="6"/>
      <c r="E47" s="49"/>
      <c r="F47" s="49"/>
      <c r="G47" s="7"/>
      <c r="H47" s="7"/>
      <c r="I47" s="8"/>
    </row>
    <row r="48" spans="1:9" ht="16.5">
      <c r="A48" s="31"/>
      <c r="B48" s="153" t="s">
        <v>45</v>
      </c>
      <c r="C48" s="140" t="s">
        <v>109</v>
      </c>
      <c r="D48" s="144" t="s">
        <v>108</v>
      </c>
      <c r="E48" s="158">
        <v>356616.67708333331</v>
      </c>
      <c r="F48" s="158">
        <v>454330.5</v>
      </c>
      <c r="G48" s="145">
        <f t="shared" ref="G48:G53" si="10">(F48-E48)/E48</f>
        <v>0.27400239303400037</v>
      </c>
      <c r="H48" s="158">
        <v>456012.375</v>
      </c>
      <c r="I48" s="145">
        <f t="shared" ref="I48:I53" si="11">(F48-H48)/H48</f>
        <v>-3.6882222768625521E-3</v>
      </c>
    </row>
    <row r="49" spans="1:9" ht="16.5">
      <c r="A49" s="35"/>
      <c r="B49" s="153" t="s">
        <v>46</v>
      </c>
      <c r="C49" s="140" t="s">
        <v>111</v>
      </c>
      <c r="D49" s="138" t="s">
        <v>110</v>
      </c>
      <c r="E49" s="161">
        <v>315116.09999999998</v>
      </c>
      <c r="F49" s="161">
        <v>332288.66666666669</v>
      </c>
      <c r="G49" s="145">
        <f t="shared" si="10"/>
        <v>5.4495998987886402E-2</v>
      </c>
      <c r="H49" s="161">
        <v>332288.66666666669</v>
      </c>
      <c r="I49" s="145">
        <f t="shared" si="11"/>
        <v>0</v>
      </c>
    </row>
    <row r="50" spans="1:9" ht="16.5">
      <c r="A50" s="35"/>
      <c r="B50" s="153" t="s">
        <v>47</v>
      </c>
      <c r="C50" s="140" t="s">
        <v>113</v>
      </c>
      <c r="D50" s="136" t="s">
        <v>114</v>
      </c>
      <c r="E50" s="161">
        <v>996695.14285714284</v>
      </c>
      <c r="F50" s="161">
        <v>1124709.857142857</v>
      </c>
      <c r="G50" s="145">
        <f t="shared" si="10"/>
        <v>0.12843918745178701</v>
      </c>
      <c r="H50" s="161">
        <v>1124709.857142857</v>
      </c>
      <c r="I50" s="145">
        <f t="shared" si="11"/>
        <v>0</v>
      </c>
    </row>
    <row r="51" spans="1:9" ht="16.5">
      <c r="A51" s="35"/>
      <c r="B51" s="153" t="s">
        <v>50</v>
      </c>
      <c r="C51" s="140" t="s">
        <v>159</v>
      </c>
      <c r="D51" s="136" t="s">
        <v>112</v>
      </c>
      <c r="E51" s="161">
        <v>1759465.5</v>
      </c>
      <c r="F51" s="161">
        <v>1768435.5</v>
      </c>
      <c r="G51" s="145">
        <f t="shared" si="10"/>
        <v>5.0981391791995925E-3</v>
      </c>
      <c r="H51" s="161">
        <v>1768435.5</v>
      </c>
      <c r="I51" s="145">
        <f t="shared" si="11"/>
        <v>0</v>
      </c>
    </row>
    <row r="52" spans="1:9" ht="16.5">
      <c r="A52" s="35"/>
      <c r="B52" s="153" t="s">
        <v>49</v>
      </c>
      <c r="C52" s="140" t="s">
        <v>158</v>
      </c>
      <c r="D52" s="138" t="s">
        <v>199</v>
      </c>
      <c r="E52" s="161">
        <v>160563</v>
      </c>
      <c r="F52" s="161">
        <v>166842</v>
      </c>
      <c r="G52" s="145">
        <f t="shared" si="10"/>
        <v>3.9106145251396648E-2</v>
      </c>
      <c r="H52" s="161">
        <v>166617.75</v>
      </c>
      <c r="I52" s="145">
        <f t="shared" si="11"/>
        <v>1.3458950201884253E-3</v>
      </c>
    </row>
    <row r="53" spans="1:9" ht="16.5" customHeight="1" thickBot="1">
      <c r="A53" s="36"/>
      <c r="B53" s="153" t="s">
        <v>48</v>
      </c>
      <c r="C53" s="140" t="s">
        <v>157</v>
      </c>
      <c r="D53" s="137" t="s">
        <v>114</v>
      </c>
      <c r="E53" s="164">
        <v>1307665.8214285714</v>
      </c>
      <c r="F53" s="164">
        <v>1444244.75</v>
      </c>
      <c r="G53" s="151">
        <f t="shared" si="10"/>
        <v>0.10444482553059446</v>
      </c>
      <c r="H53" s="164">
        <v>1431238.25</v>
      </c>
      <c r="I53" s="151">
        <f t="shared" si="11"/>
        <v>9.0875855225361676E-3</v>
      </c>
    </row>
    <row r="54" spans="1:9" ht="15.75" customHeight="1" thickBot="1">
      <c r="A54" s="209" t="s">
        <v>191</v>
      </c>
      <c r="B54" s="210"/>
      <c r="C54" s="210"/>
      <c r="D54" s="211"/>
      <c r="E54" s="75">
        <f>SUM(E48:E53)</f>
        <v>4896122.2413690481</v>
      </c>
      <c r="F54" s="75">
        <f>SUM(F48:F53)</f>
        <v>5290851.2738095243</v>
      </c>
      <c r="G54" s="94">
        <f t="shared" ref="G54" si="12">(F54-E54)/E54</f>
        <v>8.0620746987334707E-2</v>
      </c>
      <c r="H54" s="75">
        <f>SUM(H48:H53)</f>
        <v>5279302.3988095243</v>
      </c>
      <c r="I54" s="95">
        <f t="shared" ref="I54" si="13">(F54-H54)/H54</f>
        <v>2.1875759574985242E-3</v>
      </c>
    </row>
    <row r="55" spans="1:9" ht="17.25" customHeight="1" thickBot="1">
      <c r="A55" s="99" t="s">
        <v>44</v>
      </c>
      <c r="B55" s="10" t="s">
        <v>57</v>
      </c>
      <c r="C55" s="128"/>
      <c r="D55" s="113"/>
      <c r="E55" s="96"/>
      <c r="F55" s="96"/>
      <c r="G55" s="97"/>
      <c r="H55" s="96"/>
      <c r="I55" s="98"/>
    </row>
    <row r="56" spans="1:9" ht="16.5">
      <c r="A56" s="99"/>
      <c r="B56" s="174" t="s">
        <v>43</v>
      </c>
      <c r="C56" s="143" t="s">
        <v>119</v>
      </c>
      <c r="D56" s="144" t="s">
        <v>114</v>
      </c>
      <c r="E56" s="158">
        <v>173513.4375</v>
      </c>
      <c r="F56" s="158">
        <v>154732.5</v>
      </c>
      <c r="G56" s="146">
        <f t="shared" ref="G56:G64" si="14">(F56-E56)/E56</f>
        <v>-0.10823909531502424</v>
      </c>
      <c r="H56" s="158">
        <v>175587.75</v>
      </c>
      <c r="I56" s="146">
        <f t="shared" ref="I56:I64" si="15">(F56-H56)/H56</f>
        <v>-0.11877394636015326</v>
      </c>
    </row>
    <row r="57" spans="1:9" ht="16.5">
      <c r="A57" s="100"/>
      <c r="B57" s="175" t="s">
        <v>41</v>
      </c>
      <c r="C57" s="140" t="s">
        <v>118</v>
      </c>
      <c r="D57" s="136" t="s">
        <v>114</v>
      </c>
      <c r="E57" s="161">
        <v>158432.625</v>
      </c>
      <c r="F57" s="172">
        <v>188370</v>
      </c>
      <c r="G57" s="145">
        <f t="shared" si="14"/>
        <v>0.18895966029723993</v>
      </c>
      <c r="H57" s="172">
        <v>192675.6</v>
      </c>
      <c r="I57" s="145">
        <f t="shared" si="15"/>
        <v>-2.2346368715083827E-2</v>
      </c>
    </row>
    <row r="58" spans="1:9" ht="16.5">
      <c r="A58" s="100"/>
      <c r="B58" s="175" t="s">
        <v>38</v>
      </c>
      <c r="C58" s="140" t="s">
        <v>115</v>
      </c>
      <c r="D58" s="136" t="s">
        <v>114</v>
      </c>
      <c r="E58" s="161">
        <v>150153.12499999997</v>
      </c>
      <c r="F58" s="172">
        <v>139483.5</v>
      </c>
      <c r="G58" s="145">
        <f t="shared" si="14"/>
        <v>-7.1058294657536922E-2</v>
      </c>
      <c r="H58" s="172">
        <v>141367.20000000001</v>
      </c>
      <c r="I58" s="145">
        <f t="shared" si="15"/>
        <v>-1.3324873096446782E-2</v>
      </c>
    </row>
    <row r="59" spans="1:9" ht="16.5">
      <c r="A59" s="100"/>
      <c r="B59" s="175" t="s">
        <v>39</v>
      </c>
      <c r="C59" s="140" t="s">
        <v>116</v>
      </c>
      <c r="D59" s="136" t="s">
        <v>114</v>
      </c>
      <c r="E59" s="161">
        <v>209028.625</v>
      </c>
      <c r="F59" s="172">
        <v>212140.5</v>
      </c>
      <c r="G59" s="145">
        <f t="shared" si="14"/>
        <v>1.4887315074669796E-2</v>
      </c>
      <c r="H59" s="172">
        <v>212140.5</v>
      </c>
      <c r="I59" s="145">
        <f t="shared" si="15"/>
        <v>0</v>
      </c>
    </row>
    <row r="60" spans="1:9" s="116" customFormat="1" ht="16.5">
      <c r="A60" s="126"/>
      <c r="B60" s="175" t="s">
        <v>40</v>
      </c>
      <c r="C60" s="140" t="s">
        <v>117</v>
      </c>
      <c r="D60" s="136" t="s">
        <v>114</v>
      </c>
      <c r="E60" s="161">
        <v>139035</v>
      </c>
      <c r="F60" s="177">
        <v>148005</v>
      </c>
      <c r="G60" s="145">
        <f t="shared" si="14"/>
        <v>6.4516129032258063E-2</v>
      </c>
      <c r="H60" s="177">
        <v>148005</v>
      </c>
      <c r="I60" s="145">
        <f t="shared" si="15"/>
        <v>0</v>
      </c>
    </row>
    <row r="61" spans="1:9" s="116" customFormat="1" ht="16.5">
      <c r="A61" s="126"/>
      <c r="B61" s="175" t="s">
        <v>42</v>
      </c>
      <c r="C61" s="140" t="s">
        <v>198</v>
      </c>
      <c r="D61" s="136" t="s">
        <v>114</v>
      </c>
      <c r="E61" s="161">
        <v>107532.25</v>
      </c>
      <c r="F61" s="172">
        <v>105846</v>
      </c>
      <c r="G61" s="145">
        <f t="shared" si="14"/>
        <v>-1.568134210899521E-2</v>
      </c>
      <c r="H61" s="172">
        <v>105846</v>
      </c>
      <c r="I61" s="145">
        <f t="shared" si="15"/>
        <v>0</v>
      </c>
    </row>
    <row r="62" spans="1:9" s="116" customFormat="1" ht="16.5">
      <c r="A62" s="126"/>
      <c r="B62" s="175" t="s">
        <v>56</v>
      </c>
      <c r="C62" s="140" t="s">
        <v>123</v>
      </c>
      <c r="D62" s="136" t="s">
        <v>120</v>
      </c>
      <c r="E62" s="161">
        <v>1263424.5</v>
      </c>
      <c r="F62" s="172">
        <v>1853202</v>
      </c>
      <c r="G62" s="145">
        <f t="shared" si="14"/>
        <v>0.4668086616968406</v>
      </c>
      <c r="H62" s="172">
        <v>1853202</v>
      </c>
      <c r="I62" s="145">
        <f t="shared" si="15"/>
        <v>0</v>
      </c>
    </row>
    <row r="63" spans="1:9" s="116" customFormat="1" ht="16.5">
      <c r="A63" s="126"/>
      <c r="B63" s="175" t="s">
        <v>54</v>
      </c>
      <c r="C63" s="140" t="s">
        <v>121</v>
      </c>
      <c r="D63" s="138" t="s">
        <v>120</v>
      </c>
      <c r="E63" s="161">
        <v>187105.22999999998</v>
      </c>
      <c r="F63" s="172">
        <v>271252.8</v>
      </c>
      <c r="G63" s="145">
        <f t="shared" si="14"/>
        <v>0.44973392780094934</v>
      </c>
      <c r="H63" s="172">
        <v>267126.59999999998</v>
      </c>
      <c r="I63" s="145">
        <f t="shared" si="15"/>
        <v>1.5446608462055115E-2</v>
      </c>
    </row>
    <row r="64" spans="1:9" ht="16.5" customHeight="1" thickBot="1">
      <c r="A64" s="101"/>
      <c r="B64" s="176" t="s">
        <v>55</v>
      </c>
      <c r="C64" s="141" t="s">
        <v>122</v>
      </c>
      <c r="D64" s="137" t="s">
        <v>120</v>
      </c>
      <c r="E64" s="164">
        <v>209412.125</v>
      </c>
      <c r="F64" s="173">
        <v>276575</v>
      </c>
      <c r="G64" s="150">
        <f t="shared" si="14"/>
        <v>0.32072104229876852</v>
      </c>
      <c r="H64" s="173">
        <v>266409</v>
      </c>
      <c r="I64" s="150">
        <f t="shared" si="15"/>
        <v>3.8159371492704826E-2</v>
      </c>
    </row>
    <row r="65" spans="1:9" ht="15.75" customHeight="1" thickBot="1">
      <c r="A65" s="209" t="s">
        <v>192</v>
      </c>
      <c r="B65" s="221"/>
      <c r="C65" s="221"/>
      <c r="D65" s="222"/>
      <c r="E65" s="90">
        <f>SUM(E56:E64)</f>
        <v>2597636.9175</v>
      </c>
      <c r="F65" s="90">
        <f>SUM(F56:F64)</f>
        <v>3349607.3</v>
      </c>
      <c r="G65" s="92">
        <f t="shared" ref="G65" si="16">(F65-E65)/E65</f>
        <v>0.28948248211058919</v>
      </c>
      <c r="H65" s="90">
        <f>SUM(H56:H64)</f>
        <v>3362359.65</v>
      </c>
      <c r="I65" s="129">
        <f t="shared" ref="I65" si="17">(F65-H65)/H65</f>
        <v>-3.7926787516618259E-3</v>
      </c>
    </row>
    <row r="66" spans="1:9" ht="17.25" customHeight="1" thickBot="1">
      <c r="A66" s="35" t="s">
        <v>53</v>
      </c>
      <c r="B66" s="26" t="s">
        <v>58</v>
      </c>
      <c r="C66" s="5"/>
      <c r="D66" s="6"/>
      <c r="E66" s="49"/>
      <c r="F66" s="49"/>
      <c r="G66" s="7"/>
      <c r="H66" s="49"/>
      <c r="I66" s="8"/>
    </row>
    <row r="67" spans="1:9" ht="16.5">
      <c r="A67" s="31"/>
      <c r="B67" s="153" t="s">
        <v>61</v>
      </c>
      <c r="C67" s="140" t="s">
        <v>130</v>
      </c>
      <c r="D67" s="144" t="s">
        <v>207</v>
      </c>
      <c r="E67" s="158">
        <v>831718.33333333337</v>
      </c>
      <c r="F67" s="166">
        <v>837798</v>
      </c>
      <c r="G67" s="145">
        <f t="shared" ref="G67:G72" si="18">(F67-E67)/E67</f>
        <v>7.3097663271419538E-3</v>
      </c>
      <c r="H67" s="166">
        <v>844276.33333333337</v>
      </c>
      <c r="I67" s="145">
        <f t="shared" ref="I67:I72" si="19">(F67-H67)/H67</f>
        <v>-7.6732381064809809E-3</v>
      </c>
    </row>
    <row r="68" spans="1:9" ht="16.5">
      <c r="A68" s="35"/>
      <c r="B68" s="153" t="s">
        <v>59</v>
      </c>
      <c r="C68" s="140" t="s">
        <v>128</v>
      </c>
      <c r="D68" s="138" t="s">
        <v>124</v>
      </c>
      <c r="E68" s="161">
        <v>492602.5</v>
      </c>
      <c r="F68" s="160">
        <v>497835</v>
      </c>
      <c r="G68" s="145">
        <f t="shared" si="18"/>
        <v>1.0622154779969651E-2</v>
      </c>
      <c r="H68" s="160">
        <v>498171.375</v>
      </c>
      <c r="I68" s="145">
        <f t="shared" si="19"/>
        <v>-6.7521944632005406E-4</v>
      </c>
    </row>
    <row r="69" spans="1:9" ht="16.5">
      <c r="A69" s="35"/>
      <c r="B69" s="153" t="s">
        <v>63</v>
      </c>
      <c r="C69" s="140" t="s">
        <v>132</v>
      </c>
      <c r="D69" s="138" t="s">
        <v>126</v>
      </c>
      <c r="E69" s="161">
        <v>294808.66071428568</v>
      </c>
      <c r="F69" s="160">
        <v>299037.375</v>
      </c>
      <c r="G69" s="145">
        <f t="shared" si="18"/>
        <v>1.4343928280358713E-2</v>
      </c>
      <c r="H69" s="160">
        <v>299149.5</v>
      </c>
      <c r="I69" s="145">
        <f t="shared" si="19"/>
        <v>-3.7481259370314841E-4</v>
      </c>
    </row>
    <row r="70" spans="1:9" ht="16.5">
      <c r="A70" s="35"/>
      <c r="B70" s="153" t="s">
        <v>60</v>
      </c>
      <c r="C70" s="140" t="s">
        <v>129</v>
      </c>
      <c r="D70" s="138" t="s">
        <v>206</v>
      </c>
      <c r="E70" s="161">
        <v>3145666.875</v>
      </c>
      <c r="F70" s="160">
        <v>3576040</v>
      </c>
      <c r="G70" s="145">
        <f t="shared" si="18"/>
        <v>0.13681459038792848</v>
      </c>
      <c r="H70" s="160">
        <v>3576040</v>
      </c>
      <c r="I70" s="145">
        <f t="shared" si="19"/>
        <v>0</v>
      </c>
    </row>
    <row r="71" spans="1:9" ht="16.5">
      <c r="A71" s="35"/>
      <c r="B71" s="153" t="s">
        <v>62</v>
      </c>
      <c r="C71" s="140" t="s">
        <v>131</v>
      </c>
      <c r="D71" s="138" t="s">
        <v>125</v>
      </c>
      <c r="E71" s="161">
        <v>603681</v>
      </c>
      <c r="F71" s="160">
        <v>596056.5</v>
      </c>
      <c r="G71" s="145">
        <f t="shared" si="18"/>
        <v>-1.2630014858841011E-2</v>
      </c>
      <c r="H71" s="160">
        <v>596056.5</v>
      </c>
      <c r="I71" s="145">
        <f t="shared" si="19"/>
        <v>0</v>
      </c>
    </row>
    <row r="72" spans="1:9" ht="16.5" customHeight="1" thickBot="1">
      <c r="A72" s="35"/>
      <c r="B72" s="153" t="s">
        <v>64</v>
      </c>
      <c r="C72" s="140" t="s">
        <v>133</v>
      </c>
      <c r="D72" s="137" t="s">
        <v>127</v>
      </c>
      <c r="E72" s="164">
        <v>219646.875</v>
      </c>
      <c r="F72" s="169">
        <v>229071.375</v>
      </c>
      <c r="G72" s="151">
        <f t="shared" si="18"/>
        <v>4.2907507789491657E-2</v>
      </c>
      <c r="H72" s="169">
        <v>229071.375</v>
      </c>
      <c r="I72" s="151">
        <f t="shared" si="19"/>
        <v>0</v>
      </c>
    </row>
    <row r="73" spans="1:9" ht="15.75" customHeight="1" thickBot="1">
      <c r="A73" s="209" t="s">
        <v>205</v>
      </c>
      <c r="B73" s="210"/>
      <c r="C73" s="210"/>
      <c r="D73" s="211"/>
      <c r="E73" s="75">
        <f>SUM(E67:E72)</f>
        <v>5588124.2440476194</v>
      </c>
      <c r="F73" s="75">
        <f>SUM(F67:F72)</f>
        <v>6035838.25</v>
      </c>
      <c r="G73" s="94">
        <f t="shared" ref="G73" si="20">(F73-E73)/E73</f>
        <v>8.011883530135866E-2</v>
      </c>
      <c r="H73" s="75">
        <f>SUM(H67:H72)</f>
        <v>6042765.083333334</v>
      </c>
      <c r="I73" s="95">
        <f t="shared" ref="I73" si="21">(F73-H73)/H73</f>
        <v>-1.1463019392296064E-3</v>
      </c>
    </row>
    <row r="74" spans="1:9" ht="17.25" customHeight="1" thickBot="1">
      <c r="A74" s="35" t="s">
        <v>65</v>
      </c>
      <c r="B74" s="26" t="s">
        <v>66</v>
      </c>
      <c r="C74" s="5"/>
      <c r="D74" s="6"/>
      <c r="E74" s="49"/>
      <c r="F74" s="49"/>
      <c r="G74" s="7"/>
      <c r="H74" s="49"/>
      <c r="I74" s="8"/>
    </row>
    <row r="75" spans="1:9" ht="13.5" customHeight="1">
      <c r="A75" s="31"/>
      <c r="B75" s="153" t="s">
        <v>71</v>
      </c>
      <c r="C75" s="142" t="s">
        <v>200</v>
      </c>
      <c r="D75" s="144" t="s">
        <v>134</v>
      </c>
      <c r="E75" s="158">
        <v>133595.75555555554</v>
      </c>
      <c r="F75" s="158">
        <v>131500.20000000001</v>
      </c>
      <c r="G75" s="145">
        <f>(F75-E75)/E75</f>
        <v>-1.5685794408970576E-2</v>
      </c>
      <c r="H75" s="158">
        <v>133204.5</v>
      </c>
      <c r="I75" s="145">
        <f>(F75-H75)/H75</f>
        <v>-1.2794612794612708E-2</v>
      </c>
    </row>
    <row r="76" spans="1:9" ht="16.5">
      <c r="A76" s="35"/>
      <c r="B76" s="153" t="s">
        <v>68</v>
      </c>
      <c r="C76" s="140" t="s">
        <v>138</v>
      </c>
      <c r="D76" s="138" t="s">
        <v>134</v>
      </c>
      <c r="E76" s="161">
        <v>313052.7</v>
      </c>
      <c r="F76" s="161">
        <v>332428.2</v>
      </c>
      <c r="G76" s="145">
        <f>(F76-E76)/E76</f>
        <v>6.1892135094187013E-2</v>
      </c>
      <c r="H76" s="161">
        <v>332428.2</v>
      </c>
      <c r="I76" s="145">
        <f>(F76-H76)/H76</f>
        <v>0</v>
      </c>
    </row>
    <row r="77" spans="1:9" ht="16.5">
      <c r="A77" s="35"/>
      <c r="B77" s="153" t="s">
        <v>67</v>
      </c>
      <c r="C77" s="140" t="s">
        <v>139</v>
      </c>
      <c r="D77" s="138" t="s">
        <v>135</v>
      </c>
      <c r="E77" s="161">
        <v>205637.25</v>
      </c>
      <c r="F77" s="161">
        <v>211542.5</v>
      </c>
      <c r="G77" s="145">
        <f>(F77-E77)/E77</f>
        <v>2.8716830243547802E-2</v>
      </c>
      <c r="H77" s="161">
        <v>211542.5</v>
      </c>
      <c r="I77" s="145">
        <f>(F77-H77)/H77</f>
        <v>0</v>
      </c>
    </row>
    <row r="78" spans="1:9" ht="16.5">
      <c r="A78" s="35"/>
      <c r="B78" s="153" t="s">
        <v>69</v>
      </c>
      <c r="C78" s="140" t="s">
        <v>140</v>
      </c>
      <c r="D78" s="138" t="s">
        <v>136</v>
      </c>
      <c r="E78" s="161">
        <v>98109.375</v>
      </c>
      <c r="F78" s="161">
        <v>117656.5</v>
      </c>
      <c r="G78" s="145">
        <f>(F78-E78)/E78</f>
        <v>0.19923809523809524</v>
      </c>
      <c r="H78" s="161">
        <v>117656.5</v>
      </c>
      <c r="I78" s="145">
        <f>(F78-H78)/H78</f>
        <v>0</v>
      </c>
    </row>
    <row r="79" spans="1:9" ht="16.5" customHeight="1" thickBot="1">
      <c r="A79" s="36"/>
      <c r="B79" s="153" t="s">
        <v>70</v>
      </c>
      <c r="C79" s="140" t="s">
        <v>141</v>
      </c>
      <c r="D79" s="137" t="s">
        <v>137</v>
      </c>
      <c r="E79" s="164">
        <v>145912</v>
      </c>
      <c r="F79" s="164">
        <v>149350.5</v>
      </c>
      <c r="G79" s="145">
        <f>(F79-E79)/E79</f>
        <v>2.3565573770491802E-2</v>
      </c>
      <c r="H79" s="164">
        <v>149350.5</v>
      </c>
      <c r="I79" s="145">
        <f>(F79-H79)/H79</f>
        <v>0</v>
      </c>
    </row>
    <row r="80" spans="1:9" ht="15.75" customHeight="1" thickBot="1">
      <c r="A80" s="209" t="s">
        <v>193</v>
      </c>
      <c r="B80" s="210"/>
      <c r="C80" s="210"/>
      <c r="D80" s="211"/>
      <c r="E80" s="75">
        <f>SUM(E75:E79)</f>
        <v>896307.08055555553</v>
      </c>
      <c r="F80" s="75">
        <f>SUM(F75:F79)</f>
        <v>942477.9</v>
      </c>
      <c r="G80" s="94">
        <f t="shared" ref="G80" si="22">(F80-E80)/E80</f>
        <v>5.1512277930267567E-2</v>
      </c>
      <c r="H80" s="75">
        <f>SUM(H75:H79)</f>
        <v>944182.2</v>
      </c>
      <c r="I80" s="95">
        <f t="shared" ref="I80" si="23">(F80-H80)/H80</f>
        <v>-1.8050541516244749E-3</v>
      </c>
    </row>
    <row r="81" spans="1:11" ht="17.25" customHeight="1" thickBot="1">
      <c r="A81" s="31" t="s">
        <v>72</v>
      </c>
      <c r="B81" s="26" t="s">
        <v>73</v>
      </c>
      <c r="C81" s="5"/>
      <c r="D81" s="6"/>
      <c r="E81" s="49"/>
      <c r="F81" s="49"/>
      <c r="G81" s="7"/>
      <c r="H81" s="49"/>
      <c r="I81" s="8"/>
    </row>
    <row r="82" spans="1:11" ht="16.5">
      <c r="A82" s="31"/>
      <c r="B82" s="153" t="s">
        <v>75</v>
      </c>
      <c r="C82" s="140" t="s">
        <v>148</v>
      </c>
      <c r="D82" s="144" t="s">
        <v>145</v>
      </c>
      <c r="E82" s="158">
        <v>57023.571428571428</v>
      </c>
      <c r="F82" s="158">
        <v>53563.714285714283</v>
      </c>
      <c r="G82" s="146">
        <f t="shared" ref="G82:G88" si="24">(F82-E82)/E82</f>
        <v>-6.0674157303370821E-2</v>
      </c>
      <c r="H82" s="158">
        <v>56639.142857142855</v>
      </c>
      <c r="I82" s="146">
        <f t="shared" ref="I82:I88" si="25">(F82-H82)/H82</f>
        <v>-5.4298642533936674E-2</v>
      </c>
    </row>
    <row r="83" spans="1:11" ht="16.5">
      <c r="A83" s="35"/>
      <c r="B83" s="153" t="s">
        <v>79</v>
      </c>
      <c r="C83" s="140" t="s">
        <v>155</v>
      </c>
      <c r="D83" s="136" t="s">
        <v>156</v>
      </c>
      <c r="E83" s="161">
        <v>577967</v>
      </c>
      <c r="F83" s="161">
        <v>520035.75</v>
      </c>
      <c r="G83" s="145">
        <f t="shared" si="24"/>
        <v>-0.10023279875840663</v>
      </c>
      <c r="H83" s="161">
        <v>522502.5</v>
      </c>
      <c r="I83" s="145">
        <f t="shared" si="25"/>
        <v>-4.7210300429184546E-3</v>
      </c>
    </row>
    <row r="84" spans="1:11" ht="16.5">
      <c r="A84" s="35"/>
      <c r="B84" s="153" t="s">
        <v>74</v>
      </c>
      <c r="C84" s="140" t="s">
        <v>144</v>
      </c>
      <c r="D84" s="138" t="s">
        <v>142</v>
      </c>
      <c r="E84" s="161">
        <v>69811.16071428571</v>
      </c>
      <c r="F84" s="161">
        <v>70414.5</v>
      </c>
      <c r="G84" s="145">
        <f t="shared" si="24"/>
        <v>8.6424474187381094E-3</v>
      </c>
      <c r="H84" s="161">
        <v>70414.5</v>
      </c>
      <c r="I84" s="145">
        <f t="shared" si="25"/>
        <v>0</v>
      </c>
    </row>
    <row r="85" spans="1:11" ht="16.5">
      <c r="A85" s="35"/>
      <c r="B85" s="153" t="s">
        <v>76</v>
      </c>
      <c r="C85" s="140" t="s">
        <v>143</v>
      </c>
      <c r="D85" s="138" t="s">
        <v>161</v>
      </c>
      <c r="E85" s="161">
        <v>92055.40625</v>
      </c>
      <c r="F85" s="152">
        <v>94801.6875</v>
      </c>
      <c r="G85" s="145">
        <f t="shared" si="24"/>
        <v>2.9832916521402023E-2</v>
      </c>
      <c r="H85" s="152">
        <v>94801.6875</v>
      </c>
      <c r="I85" s="145">
        <f t="shared" si="25"/>
        <v>0</v>
      </c>
    </row>
    <row r="86" spans="1:11" ht="16.5">
      <c r="A86" s="35"/>
      <c r="B86" s="153" t="s">
        <v>77</v>
      </c>
      <c r="C86" s="140" t="s">
        <v>146</v>
      </c>
      <c r="D86" s="149" t="s">
        <v>162</v>
      </c>
      <c r="E86" s="170">
        <v>91830.375</v>
      </c>
      <c r="F86" s="170">
        <v>96427.5</v>
      </c>
      <c r="G86" s="145">
        <f t="shared" si="24"/>
        <v>5.0061050061050064E-2</v>
      </c>
      <c r="H86" s="170">
        <v>96427.5</v>
      </c>
      <c r="I86" s="145">
        <f t="shared" si="25"/>
        <v>0</v>
      </c>
    </row>
    <row r="87" spans="1:11" ht="16.5">
      <c r="A87" s="35"/>
      <c r="B87" s="153" t="s">
        <v>78</v>
      </c>
      <c r="C87" s="140" t="s">
        <v>149</v>
      </c>
      <c r="D87" s="149" t="s">
        <v>147</v>
      </c>
      <c r="E87" s="170">
        <v>144716</v>
      </c>
      <c r="F87" s="170">
        <v>142353.9</v>
      </c>
      <c r="G87" s="145">
        <f t="shared" si="24"/>
        <v>-1.6322314049586818E-2</v>
      </c>
      <c r="H87" s="170">
        <v>142353.9</v>
      </c>
      <c r="I87" s="145">
        <f t="shared" si="25"/>
        <v>0</v>
      </c>
    </row>
    <row r="88" spans="1:11" ht="16.5" customHeight="1" thickBot="1">
      <c r="A88" s="33"/>
      <c r="B88" s="154" t="s">
        <v>80</v>
      </c>
      <c r="C88" s="141" t="s">
        <v>151</v>
      </c>
      <c r="D88" s="137" t="s">
        <v>150</v>
      </c>
      <c r="E88" s="164">
        <v>282156.33333333331</v>
      </c>
      <c r="F88" s="164">
        <v>301491.66666666669</v>
      </c>
      <c r="G88" s="147">
        <f t="shared" si="24"/>
        <v>6.852702225362077E-2</v>
      </c>
      <c r="H88" s="164">
        <v>301491.66666666669</v>
      </c>
      <c r="I88" s="147">
        <f t="shared" si="25"/>
        <v>0</v>
      </c>
    </row>
    <row r="89" spans="1:11" ht="15.75" customHeight="1" thickBot="1">
      <c r="A89" s="209" t="s">
        <v>194</v>
      </c>
      <c r="B89" s="210"/>
      <c r="C89" s="210"/>
      <c r="D89" s="211"/>
      <c r="E89" s="75">
        <f>SUM(E82:E88)</f>
        <v>1315559.8467261905</v>
      </c>
      <c r="F89" s="75">
        <f>SUM(F82:F88)</f>
        <v>1279088.718452381</v>
      </c>
      <c r="G89" s="102">
        <f t="shared" ref="G89:G90" si="26">(F89-E89)/E89</f>
        <v>-2.7722895590473546E-2</v>
      </c>
      <c r="H89" s="75">
        <f>SUM(H82:H88)</f>
        <v>1284630.8970238096</v>
      </c>
      <c r="I89" s="95">
        <f t="shared" ref="I89:I90" si="27">(F89-H89)/H89</f>
        <v>-4.3142186477598925E-3</v>
      </c>
    </row>
    <row r="90" spans="1:11" ht="15.75" customHeight="1" thickBot="1">
      <c r="A90" s="209" t="s">
        <v>195</v>
      </c>
      <c r="B90" s="210"/>
      <c r="C90" s="210"/>
      <c r="D90" s="211"/>
      <c r="E90" s="90">
        <f>SUM(E89+E80+E73+E65+E54+E46+E38+E31)</f>
        <v>22331243.052916668</v>
      </c>
      <c r="F90" s="90">
        <f>SUM(F31,F38,F46,F54,F65,F73,F80,F89)</f>
        <v>24730218.56944444</v>
      </c>
      <c r="G90" s="92">
        <f t="shared" si="26"/>
        <v>0.10742686875258578</v>
      </c>
      <c r="H90" s="90">
        <f>SUM(H31,H38,H46,H54,H65,H73,H80,H89)</f>
        <v>24741992.916269839</v>
      </c>
      <c r="I90" s="103">
        <f t="shared" si="27"/>
        <v>-4.7588514252851194E-4</v>
      </c>
      <c r="J90" s="104"/>
    </row>
    <row r="91" spans="1:11">
      <c r="E91" s="105"/>
      <c r="F91" s="105"/>
      <c r="K91" s="106"/>
    </row>
    <row r="92" spans="1:11">
      <c r="I92" s="27"/>
    </row>
    <row r="93" spans="1:11">
      <c r="I93" s="27"/>
    </row>
    <row r="94" spans="1:11">
      <c r="I94" s="27"/>
    </row>
  </sheetData>
  <sortState ref="B82:I88">
    <sortCondition ref="I82:I88"/>
  </sortState>
  <mergeCells count="20">
    <mergeCell ref="A90:D90"/>
    <mergeCell ref="A46:D46"/>
    <mergeCell ref="A38:D38"/>
    <mergeCell ref="F12:F13"/>
    <mergeCell ref="G12:G13"/>
    <mergeCell ref="A54:D54"/>
    <mergeCell ref="A65:D65"/>
    <mergeCell ref="A73:D73"/>
    <mergeCell ref="A80:D80"/>
    <mergeCell ref="A89:D89"/>
    <mergeCell ref="A31:D31"/>
    <mergeCell ref="A12:A13"/>
    <mergeCell ref="B12:B13"/>
    <mergeCell ref="C12:C13"/>
    <mergeCell ref="D12:D13"/>
    <mergeCell ref="E12:E13"/>
    <mergeCell ref="A9:I9"/>
    <mergeCell ref="H12:H13"/>
    <mergeCell ref="I12:I13"/>
    <mergeCell ref="D11:E11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8" max="16383" man="1"/>
    <brk id="54" max="16383" man="1"/>
    <brk id="80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7:I91"/>
  <sheetViews>
    <sheetView rightToLeft="1" tabSelected="1" zoomScaleNormal="100" workbookViewId="0">
      <selection activeCell="C12" sqref="C12"/>
    </sheetView>
  </sheetViews>
  <sheetFormatPr defaultRowHeight="15"/>
  <cols>
    <col min="1" max="1" width="25.7109375" style="9" bestFit="1" customWidth="1"/>
    <col min="2" max="2" width="6.42578125" style="9" bestFit="1" customWidth="1"/>
    <col min="3" max="3" width="33.7109375" style="116" customWidth="1"/>
    <col min="4" max="4" width="11" style="116" customWidth="1"/>
    <col min="5" max="5" width="11.5703125" style="116" customWidth="1"/>
    <col min="6" max="6" width="11.140625" style="116" customWidth="1"/>
    <col min="7" max="7" width="10.42578125" style="74" customWidth="1"/>
    <col min="8" max="8" width="9.5703125" style="116" customWidth="1"/>
    <col min="9" max="9" width="11.28515625" style="116" customWidth="1"/>
    <col min="10" max="16384" width="9.140625" style="116"/>
  </cols>
  <sheetData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5" t="s">
        <v>209</v>
      </c>
      <c r="B9" s="25"/>
      <c r="C9" s="25"/>
      <c r="D9" s="25"/>
      <c r="E9" s="187"/>
      <c r="F9" s="187"/>
    </row>
    <row r="10" spans="1:9" ht="18">
      <c r="A10" s="2" t="s">
        <v>210</v>
      </c>
      <c r="B10" s="2"/>
      <c r="C10" s="2"/>
    </row>
    <row r="11" spans="1:9" ht="18">
      <c r="A11" s="2" t="s">
        <v>224</v>
      </c>
    </row>
    <row r="12" spans="1:9" ht="15.75" thickBot="1"/>
    <row r="13" spans="1:9" ht="24.75" customHeight="1">
      <c r="A13" s="203" t="s">
        <v>3</v>
      </c>
      <c r="B13" s="203"/>
      <c r="C13" s="205" t="s">
        <v>0</v>
      </c>
      <c r="D13" s="199" t="s">
        <v>211</v>
      </c>
      <c r="E13" s="199" t="s">
        <v>212</v>
      </c>
      <c r="F13" s="199" t="s">
        <v>213</v>
      </c>
      <c r="G13" s="199" t="s">
        <v>214</v>
      </c>
      <c r="H13" s="199" t="s">
        <v>215</v>
      </c>
      <c r="I13" s="199" t="s">
        <v>216</v>
      </c>
    </row>
    <row r="14" spans="1:9" ht="24.75" customHeight="1" thickBot="1">
      <c r="A14" s="204"/>
      <c r="B14" s="204"/>
      <c r="C14" s="206"/>
      <c r="D14" s="219"/>
      <c r="E14" s="219"/>
      <c r="F14" s="219"/>
      <c r="G14" s="200"/>
      <c r="H14" s="219"/>
      <c r="I14" s="219"/>
    </row>
    <row r="15" spans="1:9" ht="17.25" customHeight="1" thickBot="1">
      <c r="A15" s="78" t="s">
        <v>24</v>
      </c>
      <c r="B15" s="111" t="s">
        <v>22</v>
      </c>
      <c r="C15" s="5"/>
      <c r="D15" s="7"/>
      <c r="E15" s="7"/>
      <c r="F15" s="7"/>
      <c r="G15" s="7"/>
      <c r="H15" s="7"/>
      <c r="I15" s="8"/>
    </row>
    <row r="16" spans="1:9" ht="16.5">
      <c r="A16" s="79"/>
      <c r="B16" s="181" t="s">
        <v>4</v>
      </c>
      <c r="C16" s="139" t="s">
        <v>163</v>
      </c>
      <c r="D16" s="188">
        <v>120000</v>
      </c>
      <c r="E16" s="157">
        <v>70000</v>
      </c>
      <c r="F16" s="188">
        <v>95000</v>
      </c>
      <c r="G16" s="157">
        <v>82500</v>
      </c>
      <c r="H16" s="188">
        <v>125000</v>
      </c>
      <c r="I16" s="132">
        <f>AVERAGE(D16:H16)</f>
        <v>98500</v>
      </c>
    </row>
    <row r="17" spans="1:9" ht="16.5">
      <c r="A17" s="80"/>
      <c r="B17" s="182" t="s">
        <v>5</v>
      </c>
      <c r="C17" s="140" t="s">
        <v>164</v>
      </c>
      <c r="D17" s="178">
        <v>70000</v>
      </c>
      <c r="E17" s="160">
        <v>110000</v>
      </c>
      <c r="F17" s="178">
        <v>175000</v>
      </c>
      <c r="G17" s="160">
        <v>120000</v>
      </c>
      <c r="H17" s="178">
        <v>150000</v>
      </c>
      <c r="I17" s="132">
        <f t="shared" ref="I17:I40" si="0">AVERAGE(D17:H17)</f>
        <v>125000</v>
      </c>
    </row>
    <row r="18" spans="1:9" ht="16.5">
      <c r="A18" s="80"/>
      <c r="B18" s="182" t="s">
        <v>6</v>
      </c>
      <c r="C18" s="140" t="s">
        <v>165</v>
      </c>
      <c r="D18" s="178">
        <v>90000</v>
      </c>
      <c r="E18" s="160">
        <v>100000</v>
      </c>
      <c r="F18" s="178">
        <v>87500</v>
      </c>
      <c r="G18" s="160">
        <v>100000</v>
      </c>
      <c r="H18" s="178">
        <v>200000</v>
      </c>
      <c r="I18" s="132">
        <f t="shared" si="0"/>
        <v>115500</v>
      </c>
    </row>
    <row r="19" spans="1:9" ht="16.5">
      <c r="A19" s="80"/>
      <c r="B19" s="182" t="s">
        <v>7</v>
      </c>
      <c r="C19" s="140" t="s">
        <v>166</v>
      </c>
      <c r="D19" s="178">
        <v>30000</v>
      </c>
      <c r="E19" s="160">
        <v>35000</v>
      </c>
      <c r="F19" s="178">
        <v>50000</v>
      </c>
      <c r="G19" s="160">
        <v>32500</v>
      </c>
      <c r="H19" s="178">
        <v>50000</v>
      </c>
      <c r="I19" s="132">
        <f t="shared" si="0"/>
        <v>39500</v>
      </c>
    </row>
    <row r="20" spans="1:9" ht="16.5">
      <c r="A20" s="80"/>
      <c r="B20" s="182" t="s">
        <v>8</v>
      </c>
      <c r="C20" s="140" t="s">
        <v>167</v>
      </c>
      <c r="D20" s="178">
        <v>400000</v>
      </c>
      <c r="E20" s="160">
        <v>350000</v>
      </c>
      <c r="F20" s="178">
        <v>300000</v>
      </c>
      <c r="G20" s="160">
        <v>425000</v>
      </c>
      <c r="H20" s="178">
        <v>300000</v>
      </c>
      <c r="I20" s="132">
        <f t="shared" si="0"/>
        <v>355000</v>
      </c>
    </row>
    <row r="21" spans="1:9" ht="16.5">
      <c r="A21" s="80"/>
      <c r="B21" s="182" t="s">
        <v>9</v>
      </c>
      <c r="C21" s="140" t="s">
        <v>168</v>
      </c>
      <c r="D21" s="178">
        <v>50000</v>
      </c>
      <c r="E21" s="160">
        <v>75000</v>
      </c>
      <c r="F21" s="178">
        <v>105000</v>
      </c>
      <c r="G21" s="160">
        <v>77500</v>
      </c>
      <c r="H21" s="178">
        <v>116667</v>
      </c>
      <c r="I21" s="132">
        <f t="shared" si="0"/>
        <v>84833.4</v>
      </c>
    </row>
    <row r="22" spans="1:9" ht="16.5">
      <c r="A22" s="80"/>
      <c r="B22" s="182" t="s">
        <v>10</v>
      </c>
      <c r="C22" s="140" t="s">
        <v>169</v>
      </c>
      <c r="D22" s="178">
        <v>60000</v>
      </c>
      <c r="E22" s="160">
        <v>100000</v>
      </c>
      <c r="F22" s="178">
        <v>80000</v>
      </c>
      <c r="G22" s="160">
        <v>60000</v>
      </c>
      <c r="H22" s="178">
        <v>83333</v>
      </c>
      <c r="I22" s="132">
        <f t="shared" si="0"/>
        <v>76666.600000000006</v>
      </c>
    </row>
    <row r="23" spans="1:9" ht="16.5">
      <c r="A23" s="80"/>
      <c r="B23" s="182" t="s">
        <v>11</v>
      </c>
      <c r="C23" s="140" t="s">
        <v>170</v>
      </c>
      <c r="D23" s="178">
        <v>20000</v>
      </c>
      <c r="E23" s="160">
        <v>25000</v>
      </c>
      <c r="F23" s="178">
        <v>47500</v>
      </c>
      <c r="G23" s="160">
        <v>30000</v>
      </c>
      <c r="H23" s="178">
        <v>35000</v>
      </c>
      <c r="I23" s="132">
        <f t="shared" si="0"/>
        <v>31500</v>
      </c>
    </row>
    <row r="24" spans="1:9" ht="16.5">
      <c r="A24" s="80"/>
      <c r="B24" s="182" t="s">
        <v>12</v>
      </c>
      <c r="C24" s="140" t="s">
        <v>171</v>
      </c>
      <c r="D24" s="178">
        <v>30000</v>
      </c>
      <c r="E24" s="160">
        <v>25000</v>
      </c>
      <c r="F24" s="178">
        <v>47500</v>
      </c>
      <c r="G24" s="160">
        <v>35000</v>
      </c>
      <c r="H24" s="178">
        <v>53333</v>
      </c>
      <c r="I24" s="132">
        <f t="shared" si="0"/>
        <v>38166.6</v>
      </c>
    </row>
    <row r="25" spans="1:9" ht="16.5">
      <c r="A25" s="80"/>
      <c r="B25" s="182" t="s">
        <v>13</v>
      </c>
      <c r="C25" s="140" t="s">
        <v>172</v>
      </c>
      <c r="D25" s="178">
        <v>25000</v>
      </c>
      <c r="E25" s="160">
        <v>25000</v>
      </c>
      <c r="F25" s="178">
        <v>47500</v>
      </c>
      <c r="G25" s="160">
        <v>35000</v>
      </c>
      <c r="H25" s="178">
        <v>36667</v>
      </c>
      <c r="I25" s="132">
        <f t="shared" si="0"/>
        <v>33833.4</v>
      </c>
    </row>
    <row r="26" spans="1:9" ht="16.5">
      <c r="A26" s="80"/>
      <c r="B26" s="182" t="s">
        <v>14</v>
      </c>
      <c r="C26" s="140" t="s">
        <v>173</v>
      </c>
      <c r="D26" s="178">
        <v>25000</v>
      </c>
      <c r="E26" s="160">
        <v>25000</v>
      </c>
      <c r="F26" s="178">
        <v>47500</v>
      </c>
      <c r="G26" s="160">
        <v>35000</v>
      </c>
      <c r="H26" s="178">
        <v>36667</v>
      </c>
      <c r="I26" s="132">
        <f t="shared" si="0"/>
        <v>33833.4</v>
      </c>
    </row>
    <row r="27" spans="1:9" ht="16.5">
      <c r="A27" s="80"/>
      <c r="B27" s="182" t="s">
        <v>15</v>
      </c>
      <c r="C27" s="140" t="s">
        <v>174</v>
      </c>
      <c r="D27" s="178">
        <v>50000</v>
      </c>
      <c r="E27" s="160">
        <v>50000</v>
      </c>
      <c r="F27" s="178">
        <v>55000</v>
      </c>
      <c r="G27" s="160">
        <v>72500</v>
      </c>
      <c r="H27" s="178">
        <v>91667</v>
      </c>
      <c r="I27" s="132">
        <f t="shared" si="0"/>
        <v>63833.4</v>
      </c>
    </row>
    <row r="28" spans="1:9" ht="16.5">
      <c r="A28" s="80"/>
      <c r="B28" s="182" t="s">
        <v>16</v>
      </c>
      <c r="C28" s="140" t="s">
        <v>175</v>
      </c>
      <c r="D28" s="178">
        <v>30000</v>
      </c>
      <c r="E28" s="160">
        <v>25000</v>
      </c>
      <c r="F28" s="178">
        <v>47500</v>
      </c>
      <c r="G28" s="160">
        <v>35000</v>
      </c>
      <c r="H28" s="178">
        <v>46667</v>
      </c>
      <c r="I28" s="132">
        <f t="shared" si="0"/>
        <v>36833.4</v>
      </c>
    </row>
    <row r="29" spans="1:9" ht="16.5">
      <c r="A29" s="80"/>
      <c r="B29" s="182" t="s">
        <v>17</v>
      </c>
      <c r="C29" s="140" t="s">
        <v>176</v>
      </c>
      <c r="D29" s="178">
        <v>75000</v>
      </c>
      <c r="E29" s="160">
        <v>60000</v>
      </c>
      <c r="F29" s="178">
        <v>50000</v>
      </c>
      <c r="G29" s="160">
        <v>60000</v>
      </c>
      <c r="H29" s="178">
        <v>81667</v>
      </c>
      <c r="I29" s="132">
        <f t="shared" si="0"/>
        <v>65333.4</v>
      </c>
    </row>
    <row r="30" spans="1:9" ht="16.5">
      <c r="A30" s="80"/>
      <c r="B30" s="182" t="s">
        <v>18</v>
      </c>
      <c r="C30" s="140" t="s">
        <v>177</v>
      </c>
      <c r="D30" s="178">
        <v>100000</v>
      </c>
      <c r="E30" s="160">
        <v>175000</v>
      </c>
      <c r="F30" s="178">
        <v>155000</v>
      </c>
      <c r="G30" s="160">
        <v>55000</v>
      </c>
      <c r="H30" s="178">
        <v>50000</v>
      </c>
      <c r="I30" s="132">
        <f t="shared" si="0"/>
        <v>107000</v>
      </c>
    </row>
    <row r="31" spans="1:9" ht="17.25" thickBot="1">
      <c r="A31" s="81"/>
      <c r="B31" s="183" t="s">
        <v>19</v>
      </c>
      <c r="C31" s="141" t="s">
        <v>178</v>
      </c>
      <c r="D31" s="179">
        <v>45000</v>
      </c>
      <c r="E31" s="163">
        <v>55000</v>
      </c>
      <c r="F31" s="179">
        <v>45000</v>
      </c>
      <c r="G31" s="163">
        <v>55000</v>
      </c>
      <c r="H31" s="179">
        <v>53333</v>
      </c>
      <c r="I31" s="133">
        <f t="shared" si="0"/>
        <v>50666.6</v>
      </c>
    </row>
    <row r="32" spans="1:9" ht="17.25" customHeight="1" thickBot="1">
      <c r="A32" s="192" t="s">
        <v>20</v>
      </c>
      <c r="B32" s="111" t="s">
        <v>21</v>
      </c>
      <c r="C32" s="5"/>
      <c r="D32" s="193"/>
      <c r="E32" s="194"/>
      <c r="F32" s="193"/>
      <c r="G32" s="194"/>
      <c r="H32" s="189"/>
      <c r="I32" s="8"/>
    </row>
    <row r="33" spans="1:9" ht="16.5">
      <c r="A33" s="79"/>
      <c r="B33" s="181" t="s">
        <v>26</v>
      </c>
      <c r="C33" s="142" t="s">
        <v>179</v>
      </c>
      <c r="D33" s="188">
        <v>170000</v>
      </c>
      <c r="E33" s="157">
        <v>150000</v>
      </c>
      <c r="F33" s="188">
        <v>150000</v>
      </c>
      <c r="G33" s="157">
        <v>200000</v>
      </c>
      <c r="H33" s="188">
        <v>141667</v>
      </c>
      <c r="I33" s="132">
        <f t="shared" si="0"/>
        <v>162333.4</v>
      </c>
    </row>
    <row r="34" spans="1:9" ht="16.5">
      <c r="A34" s="80"/>
      <c r="B34" s="182" t="s">
        <v>27</v>
      </c>
      <c r="C34" s="140" t="s">
        <v>180</v>
      </c>
      <c r="D34" s="178">
        <v>100000</v>
      </c>
      <c r="E34" s="160">
        <v>150000</v>
      </c>
      <c r="F34" s="178">
        <v>200000</v>
      </c>
      <c r="G34" s="160">
        <v>200000</v>
      </c>
      <c r="H34" s="178">
        <v>150000</v>
      </c>
      <c r="I34" s="132">
        <f t="shared" si="0"/>
        <v>160000</v>
      </c>
    </row>
    <row r="35" spans="1:9" ht="16.5">
      <c r="A35" s="80"/>
      <c r="B35" s="181" t="s">
        <v>28</v>
      </c>
      <c r="C35" s="140" t="s">
        <v>181</v>
      </c>
      <c r="D35" s="178">
        <v>50000</v>
      </c>
      <c r="E35" s="160">
        <v>50000</v>
      </c>
      <c r="F35" s="178">
        <v>70000</v>
      </c>
      <c r="G35" s="160">
        <v>50000</v>
      </c>
      <c r="H35" s="178">
        <v>50000</v>
      </c>
      <c r="I35" s="132">
        <f t="shared" si="0"/>
        <v>54000</v>
      </c>
    </row>
    <row r="36" spans="1:9" ht="16.5">
      <c r="A36" s="80"/>
      <c r="B36" s="182" t="s">
        <v>29</v>
      </c>
      <c r="C36" s="140" t="s">
        <v>182</v>
      </c>
      <c r="D36" s="178">
        <v>75000</v>
      </c>
      <c r="E36" s="160">
        <v>75000</v>
      </c>
      <c r="F36" s="178">
        <v>62500</v>
      </c>
      <c r="G36" s="160">
        <v>87500</v>
      </c>
      <c r="H36" s="178">
        <v>100000</v>
      </c>
      <c r="I36" s="132">
        <f t="shared" si="0"/>
        <v>80000</v>
      </c>
    </row>
    <row r="37" spans="1:9" ht="16.5" customHeight="1" thickBot="1">
      <c r="A37" s="81"/>
      <c r="B37" s="181" t="s">
        <v>30</v>
      </c>
      <c r="C37" s="140" t="s">
        <v>183</v>
      </c>
      <c r="D37" s="179">
        <v>75000</v>
      </c>
      <c r="E37" s="163">
        <v>50000</v>
      </c>
      <c r="F37" s="179">
        <v>70000</v>
      </c>
      <c r="G37" s="163">
        <v>82500</v>
      </c>
      <c r="H37" s="179">
        <v>56667</v>
      </c>
      <c r="I37" s="132">
        <f t="shared" si="0"/>
        <v>66833.399999999994</v>
      </c>
    </row>
    <row r="38" spans="1:9" ht="17.25" customHeight="1" thickBot="1">
      <c r="A38" s="78" t="s">
        <v>25</v>
      </c>
      <c r="B38" s="111" t="s">
        <v>51</v>
      </c>
      <c r="C38" s="5"/>
      <c r="D38" s="189"/>
      <c r="E38" s="180"/>
      <c r="F38" s="189"/>
      <c r="G38" s="180"/>
      <c r="H38" s="189"/>
      <c r="I38" s="8"/>
    </row>
    <row r="39" spans="1:9" ht="16.5">
      <c r="A39" s="79"/>
      <c r="B39" s="184" t="s">
        <v>31</v>
      </c>
      <c r="C39" s="143" t="s">
        <v>217</v>
      </c>
      <c r="D39" s="157">
        <v>1500000</v>
      </c>
      <c r="E39" s="157">
        <v>2000000</v>
      </c>
      <c r="F39" s="157">
        <v>1973400</v>
      </c>
      <c r="G39" s="157">
        <v>1524900</v>
      </c>
      <c r="H39" s="157">
        <v>1700000</v>
      </c>
      <c r="I39" s="186">
        <f t="shared" si="0"/>
        <v>1739660</v>
      </c>
    </row>
    <row r="40" spans="1:9" ht="17.25" thickBot="1">
      <c r="A40" s="81"/>
      <c r="B40" s="183" t="s">
        <v>32</v>
      </c>
      <c r="C40" s="141" t="s">
        <v>185</v>
      </c>
      <c r="D40" s="163">
        <v>1350000</v>
      </c>
      <c r="E40" s="163">
        <v>1440000</v>
      </c>
      <c r="F40" s="163">
        <v>1255800</v>
      </c>
      <c r="G40" s="163">
        <v>1098825</v>
      </c>
      <c r="H40" s="163">
        <v>1400000</v>
      </c>
      <c r="I40" s="133">
        <f t="shared" si="0"/>
        <v>1308925</v>
      </c>
    </row>
    <row r="41" spans="1:9" ht="15.75" thickBot="1">
      <c r="C41" s="195" t="s">
        <v>228</v>
      </c>
      <c r="D41" s="163">
        <f>SUM(D16:D40)</f>
        <v>4540000</v>
      </c>
      <c r="E41" s="163">
        <f t="shared" ref="E41:H41" si="1">SUM(E16:E40)</f>
        <v>5220000</v>
      </c>
      <c r="F41" s="163">
        <f t="shared" si="1"/>
        <v>5216700</v>
      </c>
      <c r="G41" s="163">
        <f t="shared" si="1"/>
        <v>4553725</v>
      </c>
      <c r="H41" s="163">
        <f t="shared" si="1"/>
        <v>5108335</v>
      </c>
      <c r="I41" s="82"/>
    </row>
    <row r="44" spans="1:9" ht="14.25" customHeight="1">
      <c r="G44" s="116"/>
    </row>
    <row r="46" spans="1:9">
      <c r="G46" s="116"/>
    </row>
    <row r="48" spans="1:9" ht="15" customHeight="1">
      <c r="G48" s="116"/>
    </row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10-02-2026</vt:lpstr>
      <vt:lpstr>By Order</vt:lpstr>
      <vt:lpstr>All Stores</vt:lpstr>
      <vt:lpstr>'10-02-2026'!Print_Titles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 Awad</dc:creator>
  <cp:lastModifiedBy>rawad</cp:lastModifiedBy>
  <cp:lastPrinted>2026-02-13T06:20:11Z</cp:lastPrinted>
  <dcterms:created xsi:type="dcterms:W3CDTF">2010-10-20T06:23:14Z</dcterms:created>
  <dcterms:modified xsi:type="dcterms:W3CDTF">2026-02-13T06:21:12Z</dcterms:modified>
</cp:coreProperties>
</file>