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3-11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'03-11-2025'!$12:$14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11" l="1"/>
  <c r="G86" i="11"/>
  <c r="I85" i="11"/>
  <c r="G85" i="11"/>
  <c r="I82" i="11"/>
  <c r="G82" i="11"/>
  <c r="I87" i="11"/>
  <c r="G87" i="11"/>
  <c r="I84" i="11"/>
  <c r="G84" i="11"/>
  <c r="I88" i="11"/>
  <c r="G88" i="11"/>
  <c r="I83" i="11"/>
  <c r="G83" i="11"/>
  <c r="I76" i="11"/>
  <c r="G76" i="11"/>
  <c r="I79" i="11"/>
  <c r="G79" i="11"/>
  <c r="I78" i="11"/>
  <c r="G78" i="11"/>
  <c r="I75" i="11"/>
  <c r="G75" i="11"/>
  <c r="I77" i="11"/>
  <c r="G77" i="11"/>
  <c r="I71" i="11"/>
  <c r="G71" i="11"/>
  <c r="I72" i="11"/>
  <c r="G72" i="11"/>
  <c r="I70" i="11"/>
  <c r="G70" i="11"/>
  <c r="I69" i="11"/>
  <c r="G69" i="11"/>
  <c r="I68" i="11"/>
  <c r="G68" i="11"/>
  <c r="I67" i="11"/>
  <c r="G67" i="11"/>
  <c r="I63" i="11"/>
  <c r="G63" i="11"/>
  <c r="I62" i="11"/>
  <c r="G62" i="11"/>
  <c r="I64" i="11"/>
  <c r="G64" i="11"/>
  <c r="I56" i="11"/>
  <c r="G56" i="11"/>
  <c r="I61" i="11"/>
  <c r="G61" i="11"/>
  <c r="I60" i="11"/>
  <c r="G60" i="11"/>
  <c r="I59" i="11"/>
  <c r="G59" i="11"/>
  <c r="I58" i="11"/>
  <c r="G58" i="11"/>
  <c r="I57" i="11"/>
  <c r="G57" i="11"/>
  <c r="I48" i="11"/>
  <c r="G48" i="11"/>
  <c r="I52" i="11"/>
  <c r="G52" i="11"/>
  <c r="I51" i="11"/>
  <c r="G51" i="11"/>
  <c r="I50" i="11"/>
  <c r="G50" i="11"/>
  <c r="I53" i="11"/>
  <c r="G53" i="11"/>
  <c r="I49" i="11"/>
  <c r="G49" i="11"/>
  <c r="I42" i="11"/>
  <c r="G42" i="11"/>
  <c r="I40" i="11"/>
  <c r="G40" i="11"/>
  <c r="I41" i="11"/>
  <c r="G41" i="11"/>
  <c r="I44" i="11"/>
  <c r="G44" i="11"/>
  <c r="I45" i="11"/>
  <c r="G45" i="11"/>
  <c r="I43" i="11"/>
  <c r="G43" i="11"/>
  <c r="I34" i="11"/>
  <c r="G34" i="11"/>
  <c r="I37" i="11"/>
  <c r="G37" i="11"/>
  <c r="I33" i="11"/>
  <c r="G33" i="11"/>
  <c r="I36" i="11"/>
  <c r="G36" i="11"/>
  <c r="I35" i="11"/>
  <c r="G35" i="11"/>
  <c r="I28" i="11"/>
  <c r="G28" i="11"/>
  <c r="I24" i="11"/>
  <c r="G24" i="11"/>
  <c r="I27" i="11"/>
  <c r="G27" i="11"/>
  <c r="I20" i="11"/>
  <c r="G20" i="11"/>
  <c r="I23" i="11"/>
  <c r="G23" i="11"/>
  <c r="I18" i="11"/>
  <c r="G18" i="11"/>
  <c r="I17" i="11"/>
  <c r="G17" i="11"/>
  <c r="I19" i="11"/>
  <c r="G19" i="11"/>
  <c r="I25" i="11"/>
  <c r="G25" i="11"/>
  <c r="I22" i="11"/>
  <c r="G22" i="11"/>
  <c r="I30" i="11"/>
  <c r="G30" i="11"/>
  <c r="I15" i="11"/>
  <c r="G15" i="11"/>
  <c r="I16" i="11"/>
  <c r="G16" i="11"/>
  <c r="I26" i="11"/>
  <c r="G26" i="11"/>
  <c r="I21" i="11"/>
  <c r="G21" i="11"/>
  <c r="I29" i="11"/>
  <c r="G29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<sst xmlns="http://schemas.openxmlformats.org/spreadsheetml/2006/main" count="852" uniqueCount="231">
  <si>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</si>
  <si>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</si>
  <si>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</si>
  <si>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</si>
  <si>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</si>
  <si>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</si>
  <si>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</si>
  <si>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</si>
  <si>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</si>
  <si>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</si>
  <si>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</si>
  <si>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</si>
  <si>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</si>
  <si>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</si>
  <si>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</si>
  <si>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</si>
  <si>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</si>
  <si>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</si>
  <si>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</si>
  <si>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</si>
  <si>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</si>
  <si>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</si>
  <si>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</si>
  <si>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</si>
  <si>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</si>
  <si>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</si>
  <si>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</si>
  <si>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</si>
  <si>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</si>
  <si>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</si>
  <si>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</si>
  <si>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</si>
  <si>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</si>
  <si>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</si>
  <si>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</si>
  <si>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</si>
  <si>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</si>
  <si>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</si>
  <si>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</si>
  <si>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</si>
  <si>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</si>
  <si>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</si>
  <si>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</si>
  <si>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</si>
  <si>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</si>
  <si>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</si>
  <si>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</si>
  <si>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</si>
  <si>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</si>
  <si>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</si>
  <si>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</si>
  <si>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</si>
  <si>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</si>
  <si>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</si>
  <si>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</si>
  <si>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</si>
  <si>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</si>
  <si>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</si>
  <si>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</si>
  <si>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</si>
  <si>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</si>
  <si>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</si>
  <si>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</si>
  <si>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</si>
  <si>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</si>
  <si>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</si>
  <si>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</si>
  <si>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</si>
  <si>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</si>
  <si>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</si>
  <si>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</si>
  <si>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</si>
  <si>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</si>
  <si>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</si>
  <si>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</si>
  <si>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</si>
  <si>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</si>
  <si>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</si>
  <si>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</si>
  <si>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</si>
  <si>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</si>
  <si>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</si>
  <si>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</si>
  <si>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</si>
  <si>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</si>
  <si>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</si>
  <si>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</si>
  <si>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</si>
  <si>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</si>
  <si>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</si>
  <si>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</si>
  <si>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</si>
  <si>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</si>
  <si>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</si>
  <si>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</si>
  <si>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</si>
  <si>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</si>
  <si>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</si>
  <si>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</si>
  <si>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</si>
  <si>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</si>
  <si>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</si>
  <si>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</si>
  <si>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</si>
  <si>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</si>
  <si>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</si>
  <si>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</si>
  <si>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</si>
  <si>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</si>
  <si>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</si>
  <si>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</si>
  <si>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</si>
  <si>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</si>
  <si>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</si>
  <si>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</si>
  <si>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</si>
  <si>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</si>
  <si>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</si>
  <si>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</si>
  <si>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</si>
  <si>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</si>
  <si>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</si>
  <si>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</si>
  <si>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</si>
  <si>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</si>
  <si>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</si>
  <si>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</si>
  <si>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</si>
  <si>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</si>
  <si>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</si>
  <si>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</si>
  <si>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</si>
  <si>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</si>
  <si>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</si>
  <si>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</si>
  <si>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</si>
  <si>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</si>
  <si>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</si>
  <si>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</si>
  <si>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</si>
  <si>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</si>
  <si>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</si>
  <si>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</si>
  <si>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</si>
  <si>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</si>
  <si>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</si>
  <si>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</si>
  <si>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</si>
  <si>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</si>
  <si>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</si>
  <si>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</si>
  <si>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</si>
  <si>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</si>
  <si>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</si>
  <si>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</si>
  <si>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</si>
  <si>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</si>
  <si>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</si>
  <si>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</si>
  <si>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</si>
  <si>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</si>
  <si>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</si>
  <si>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</si>
  <si>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</si>
  <si>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</si>
  <si>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</si>
  <si>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</si>
  <si>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</si>
  <si>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</si>
  <si>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</si>
  <si>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</si>
  <si>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</si>
  <si>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</si>
  <si>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</si>
  <si>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</si>
  <si>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</si>
  <si>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</si>
  <si>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</si>
  <si>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</si>
  <si>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</si>
  <si>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</si>
  <si>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</si>
  <si>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</si>
  <si>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</si>
  <si>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</si>
  <si>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</si>
  <si>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</si>
  <si>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</si>
  <si>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</si>
  <si>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</si>
  <si>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</si>
  <si>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</si>
  <si>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</si>
  <si>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</si>
  <si>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</si>
  <si>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</si>
  <si>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</si>
  <si>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</si>
  <si>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</si>
  <si>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</si>
  <si>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</si>
  <si>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</si>
  <si>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</si>
  <si>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</si>
  <si>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</si>
  <si>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</si>
  <si>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</si>
  <si>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</si>
  <si>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</si>
  <si>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</si>
  <si>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</si>
  <si>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</si>
  <si>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</si>
  <si>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</si>
  <si>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</si>
  <si>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</si>
  <si>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</si>
  <si>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</si>
  <si>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</si>
  <si>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27-10-2025(ل.ل.)</t>
  </si>
  <si>
    <t>معدل أسعار المحلات والملاحم في 27-10-2025 (ل.ل.)</t>
  </si>
  <si>
    <t>المعدل العام للأسعار في 27-10-2025  (ل.ل.)</t>
  </si>
  <si>
    <t xml:space="preserve"> التاريخ 3 تشرين الثاني 2025</t>
  </si>
  <si>
    <t>معدل الأسعار في تشرين الثاني 2024 (ل.ل.)</t>
  </si>
  <si>
    <t>معدل أسعار  السوبرماركات في 03-11-2025(ل.ل.)</t>
  </si>
  <si>
    <t>معدل أسعار المحلات والملاحم في 03-11-2025 (ل.ل.)</t>
  </si>
  <si>
    <t>معدل أسعار  السوبرماركات في 03-11-2025 (ل.ل.)</t>
  </si>
  <si>
    <t>المعدل العام للأسعار في 03-11-2025 (ل.ل.)</t>
  </si>
  <si>
    <t>المعدل العام للأسعار في 03-11-2025  (ل.ل.)</t>
  </si>
  <si>
    <t xml:space="preserve"> التاريخ03 تشرين الثاني2025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</si>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</sst>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5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223</v>
      </c>
      <c r="F12" s="205" t="s">
        <v>224</v>
      </c>
      <c r="G12" s="205" t="s">
        <v>197</v>
      </c>
      <c r="H12" s="205" t="s">
        <v>219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82027.979166666672</v>
      </c>
      <c r="F15" s="167">
        <v>253998.8</v>
      </c>
      <c r="G15" s="43">
        <f t="shared" ref="G15:G30" si="0">(F15-E15)/E15</f>
        <v>2.0964897901960784</v>
      </c>
      <c r="H15" s="167">
        <v>234498.8</v>
      </c>
      <c r="I15" s="43">
        <f t="shared" ref="I15:I30" si="1">(F15-H15)/H15</f>
        <v>8.315607585198731E-2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151839.59027777778</v>
      </c>
      <c r="F16" s="161">
        <v>108887.55555555556</v>
      </c>
      <c r="G16" s="46">
        <f t="shared" si="0"/>
        <v>-0.2828777043170696</v>
      </c>
      <c r="H16" s="161">
        <v>110554.22222222222</v>
      </c>
      <c r="I16" s="42">
        <f t="shared" si="1"/>
        <v>-1.5075558700205343E-2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108562.70138888888</v>
      </c>
      <c r="F17" s="161">
        <v>86109.777777777781</v>
      </c>
      <c r="G17" s="46">
        <f t="shared" si="0"/>
        <v>-0.20681986836971888</v>
      </c>
      <c r="H17" s="161">
        <v>83332</v>
      </c>
      <c r="I17" s="42">
        <f t="shared" si="1"/>
        <v>3.3333866675200177E-2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37208.534722222219</v>
      </c>
      <c r="F18" s="161">
        <v>73098.8</v>
      </c>
      <c r="G18" s="46">
        <f t="shared" si="0"/>
        <v>0.9645707777990753</v>
      </c>
      <c r="H18" s="161">
        <v>77298.8</v>
      </c>
      <c r="I18" s="42">
        <f t="shared" si="1"/>
        <v>-5.4334608040487044E-2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246796.4375</v>
      </c>
      <c r="F19" s="161">
        <v>128332</v>
      </c>
      <c r="G19" s="46">
        <f t="shared" si="0"/>
        <v>-0.48000870150323788</v>
      </c>
      <c r="H19" s="161">
        <v>154998.5</v>
      </c>
      <c r="I19" s="42">
        <f t="shared" si="1"/>
        <v>-0.17204360042193956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102381.41319444444</v>
      </c>
      <c r="F20" s="161">
        <v>88498.8</v>
      </c>
      <c r="G20" s="46">
        <f t="shared" si="0"/>
        <v>-0.13559700693013829</v>
      </c>
      <c r="H20" s="161">
        <v>80898.8</v>
      </c>
      <c r="I20" s="42">
        <f t="shared" si="1"/>
        <v>9.3944533169836877E-2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79245.861111111109</v>
      </c>
      <c r="F21" s="161">
        <v>97998.8</v>
      </c>
      <c r="G21" s="46">
        <f t="shared" si="0"/>
        <v>0.23664250253518329</v>
      </c>
      <c r="H21" s="161">
        <v>98998.8</v>
      </c>
      <c r="I21" s="42">
        <f t="shared" si="1"/>
        <v>-1.0101132538980271E-2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26622.597222222223</v>
      </c>
      <c r="F22" s="161">
        <v>38332.133000000002</v>
      </c>
      <c r="G22" s="46">
        <f t="shared" si="0"/>
        <v>0.43983446393440828</v>
      </c>
      <c r="H22" s="161">
        <v>38832.133000000002</v>
      </c>
      <c r="I22" s="42">
        <f t="shared" si="1"/>
        <v>-1.2875934474163445E-2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31414.263888888891</v>
      </c>
      <c r="F23" s="161">
        <v>43702.37</v>
      </c>
      <c r="G23" s="46">
        <f t="shared" si="0"/>
        <v>0.39116326757086195</v>
      </c>
      <c r="H23" s="161">
        <v>44257.925555555557</v>
      </c>
      <c r="I23" s="42">
        <f t="shared" si="1"/>
        <v>-1.2552679516309088E-2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32489.784722222219</v>
      </c>
      <c r="F24" s="161">
        <v>44257.925555555557</v>
      </c>
      <c r="G24" s="46">
        <f t="shared" si="0"/>
        <v>0.36221048966459346</v>
      </c>
      <c r="H24" s="161">
        <v>46480.147777777776</v>
      </c>
      <c r="I24" s="42">
        <f t="shared" si="1"/>
        <v>-4.7810136767350526E-2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32086.138888888891</v>
      </c>
      <c r="F25" s="161">
        <v>39257.925555555557</v>
      </c>
      <c r="G25" s="46">
        <f t="shared" si="0"/>
        <v>0.22351666217932456</v>
      </c>
      <c r="H25" s="161">
        <v>39832.133000000002</v>
      </c>
      <c r="I25" s="42">
        <f t="shared" si="1"/>
        <v>-1.441568405197995E-2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68341.347222222219</v>
      </c>
      <c r="F26" s="161">
        <v>98998.8</v>
      </c>
      <c r="G26" s="46">
        <f t="shared" si="0"/>
        <v>0.44859304101937647</v>
      </c>
      <c r="H26" s="161">
        <v>90998.8</v>
      </c>
      <c r="I26" s="42">
        <f t="shared" si="1"/>
        <v>8.7913247207655476E-2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32228.5</v>
      </c>
      <c r="F27" s="161">
        <v>42035.703333333338</v>
      </c>
      <c r="G27" s="46">
        <f t="shared" si="0"/>
        <v>0.304302196296239</v>
      </c>
      <c r="H27" s="161">
        <v>43146.814444444448</v>
      </c>
      <c r="I27" s="42">
        <f t="shared" si="1"/>
        <v>-2.5751868948326852E-2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64984.25</v>
      </c>
      <c r="F28" s="161">
        <v>57498.8</v>
      </c>
      <c r="G28" s="46">
        <f t="shared" si="0"/>
        <v>-0.1151886803340809</v>
      </c>
      <c r="H28" s="161">
        <v>56298.8</v>
      </c>
      <c r="I28" s="42">
        <f t="shared" si="1"/>
        <v>2.1314841524153267E-2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115776.83333333333</v>
      </c>
      <c r="F29" s="161">
        <v>132250</v>
      </c>
      <c r="G29" s="46">
        <f t="shared" si="0"/>
        <v>0.14228379022285695</v>
      </c>
      <c r="H29" s="161">
        <v>132250</v>
      </c>
      <c r="I29" s="42">
        <f t="shared" si="1"/>
        <v>0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72087.006944444438</v>
      </c>
      <c r="F30" s="164">
        <v>57777.555555555555</v>
      </c>
      <c r="G30" s="48">
        <f t="shared" si="0"/>
        <v>-0.19850250406313583</v>
      </c>
      <c r="H30" s="164">
        <v>57110.888888888891</v>
      </c>
      <c r="I30" s="53">
        <f t="shared" si="1"/>
        <v>1.1673197171973388E-2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150472.42361111112</v>
      </c>
      <c r="F32" s="167">
        <v>213998.8</v>
      </c>
      <c r="G32" s="43">
        <f>(F32-E32)/E32</f>
        <v>0.42217952541968612</v>
      </c>
      <c r="H32" s="167">
        <v>209444.22222222222</v>
      </c>
      <c r="I32" s="42">
        <f>(F32-H32)/H32</f>
        <v>2.1746017767658068E-2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212998.8</v>
      </c>
      <c r="G33" s="46">
        <f>(F33-E33)/E33</f>
        <v>0.42872115553784651</v>
      </c>
      <c r="H33" s="161">
        <v>208333.11111111112</v>
      </c>
      <c r="I33" s="42">
        <f>(F33-H33)/H33</f>
        <v>2.239533055501914E-2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41772.604166666672</v>
      </c>
      <c r="F34" s="161">
        <v>101248.75</v>
      </c>
      <c r="G34" s="46">
        <f>(F34-E34)/E34</f>
        <v>1.4238074695087737</v>
      </c>
      <c r="H34" s="161">
        <v>114373.75</v>
      </c>
      <c r="I34" s="42">
        <f>(F34-H34)/H34</f>
        <v>-0.11475535251751386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148333.33333333334</v>
      </c>
      <c r="G35" s="46">
        <f>(F35-E35)/E35</f>
        <v>1.1364732288201838</v>
      </c>
      <c r="H35" s="161">
        <v>147500</v>
      </c>
      <c r="I35" s="42">
        <f>(F35-H35)/H35</f>
        <v>5.6497175141243597E-3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154444.22222222222</v>
      </c>
      <c r="G36" s="48">
        <f>(F36-E36)/E36</f>
        <v>0.75684627944212779</v>
      </c>
      <c r="H36" s="161">
        <v>178333.11111111112</v>
      </c>
      <c r="I36" s="53">
        <f>(F36-H36)/H36</f>
        <v>-0.13395655321688882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1856023.6875</v>
      </c>
      <c r="F38" s="161">
        <v>1928101.5</v>
      </c>
      <c r="G38" s="43">
        <f t="shared" ref="G38:G43" si="2">(F38-E38)/E38</f>
        <v>3.8834532654637793E-2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1012176.5416666667</v>
      </c>
      <c r="F39" s="161">
        <v>1044220.125</v>
      </c>
      <c r="G39" s="46">
        <f t="shared" si="2"/>
        <v>3.1658097193765979E-2</v>
      </c>
      <c r="H39" s="161">
        <v>1038613.875</v>
      </c>
      <c r="I39" s="42">
        <f t="shared" si="3"/>
        <v>5.3978192810104717E-3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638365</v>
      </c>
      <c r="F40" s="161">
        <v>743792.4</v>
      </c>
      <c r="G40" s="46">
        <f t="shared" si="2"/>
        <v>0.16515222482435601</v>
      </c>
      <c r="H40" s="161">
        <v>734822.40000000002</v>
      </c>
      <c r="I40" s="42">
        <f t="shared" si="3"/>
        <v>1.220703125E-2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273136.5</v>
      </c>
      <c r="F41" s="161">
        <v>357364.8</v>
      </c>
      <c r="G41" s="46">
        <f t="shared" si="2"/>
        <v>0.30837438423645314</v>
      </c>
      <c r="H41" s="161">
        <v>365079</v>
      </c>
      <c r="I41" s="42">
        <f t="shared" si="3"/>
        <v>-2.1130221130221161E-2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182091</v>
      </c>
      <c r="F42" s="161">
        <v>215280</v>
      </c>
      <c r="G42" s="46">
        <f t="shared" si="2"/>
        <v>0.18226600985221675</v>
      </c>
      <c r="H42" s="161">
        <v>242190.00000000003</v>
      </c>
      <c r="I42" s="42">
        <f t="shared" si="3"/>
        <v>-0.11111111111111122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862779.45</v>
      </c>
      <c r="F43" s="161">
        <v>928753.8</v>
      </c>
      <c r="G43" s="48">
        <f t="shared" si="2"/>
        <v>7.6467224619223478E-2</v>
      </c>
      <c r="H43" s="161">
        <v>928753.8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400158.10714285716</v>
      </c>
      <c r="F45" s="161">
        <v>481352.625</v>
      </c>
      <c r="G45" s="43">
        <f t="shared" ref="G45:G50" si="4">(F45-E45)/E45</f>
        <v>0.20290609238651824</v>
      </c>
      <c r="H45" s="161">
        <v>481352.625</v>
      </c>
      <c r="I45" s="42">
        <f t="shared" ref="I45:I50" si="5">(F45-H45)/H45</f>
        <v>0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314163.96875</v>
      </c>
      <c r="F46" s="161">
        <v>320408.40000000002</v>
      </c>
      <c r="G46" s="46">
        <f t="shared" si="4"/>
        <v>1.9876344428819939E-2</v>
      </c>
      <c r="H46" s="161">
        <v>319132.66666666669</v>
      </c>
      <c r="I46" s="77">
        <f t="shared" si="5"/>
        <v>3.9975015615240595E-3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992188.75</v>
      </c>
      <c r="F47" s="161">
        <v>1102541.142857143</v>
      </c>
      <c r="G47" s="46">
        <f t="shared" si="4"/>
        <v>0.111221169215175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1287387.2142857141</v>
      </c>
      <c r="F48" s="161">
        <v>1478031.75</v>
      </c>
      <c r="G48" s="46">
        <f t="shared" si="4"/>
        <v>0.14808639824814629</v>
      </c>
      <c r="H48" s="161">
        <v>1478031.75</v>
      </c>
      <c r="I48" s="77">
        <f t="shared" si="5"/>
        <v>0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142846.25</v>
      </c>
      <c r="F49" s="161">
        <v>166617.75</v>
      </c>
      <c r="G49" s="46">
        <f t="shared" si="4"/>
        <v>0.16641318900566168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1759465.5</v>
      </c>
      <c r="I50" s="55">
        <f t="shared" si="5"/>
        <v>-1.6568952332398676E-2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154955.08333333334</v>
      </c>
      <c r="F52" s="158">
        <v>156750.75</v>
      </c>
      <c r="G52" s="160">
        <f t="shared" ref="G52:G60" si="6">(F52-E52)/E52</f>
        <v>1.1588304352712899E-2</v>
      </c>
      <c r="H52" s="158">
        <v>156750.75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193740</v>
      </c>
      <c r="F53" s="161">
        <v>211019.25</v>
      </c>
      <c r="G53" s="163">
        <f t="shared" si="6"/>
        <v>8.9187829049241246E-2</v>
      </c>
      <c r="H53" s="161">
        <v>211019.25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140470.20000000001</v>
      </c>
      <c r="F54" s="161">
        <v>147108</v>
      </c>
      <c r="G54" s="163">
        <f t="shared" si="6"/>
        <v>4.725415070242648E-2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182102.5</v>
      </c>
      <c r="F55" s="161">
        <v>184961.4</v>
      </c>
      <c r="G55" s="163">
        <f t="shared" si="6"/>
        <v>1.5699400063151216E-2</v>
      </c>
      <c r="H55" s="161">
        <v>184961.4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107196.5</v>
      </c>
      <c r="F56" s="161">
        <v>108312.75</v>
      </c>
      <c r="G56" s="168">
        <f t="shared" si="6"/>
        <v>1.0413119831337777E-2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161138.83333333334</v>
      </c>
      <c r="F57" s="164">
        <v>169533</v>
      </c>
      <c r="G57" s="166">
        <f t="shared" si="6"/>
        <v>5.2092760590505223E-2</v>
      </c>
      <c r="H57" s="164">
        <v>179848.5</v>
      </c>
      <c r="I57" s="109">
        <f t="shared" si="7"/>
        <v>-5.7356608478802994E-2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181741.16999999998</v>
      </c>
      <c r="F58" s="167">
        <v>260309.4</v>
      </c>
      <c r="G58" s="42">
        <f t="shared" si="6"/>
        <v>0.43230837569715225</v>
      </c>
      <c r="H58" s="167">
        <v>258515.4</v>
      </c>
      <c r="I58" s="42">
        <f t="shared" si="7"/>
        <v>6.939625260235947E-3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198170.27142857143</v>
      </c>
      <c r="F59" s="161">
        <v>220790.14285714287</v>
      </c>
      <c r="G59" s="46">
        <f t="shared" si="6"/>
        <v>0.11414361632301923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959491</v>
      </c>
      <c r="F60" s="161">
        <v>1291680</v>
      </c>
      <c r="G60" s="48">
        <f t="shared" si="6"/>
        <v>0.34621377376129636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448724.25</v>
      </c>
      <c r="F62" s="161">
        <v>495592.5</v>
      </c>
      <c r="G62" s="43">
        <f t="shared" ref="G62:G67" si="8">(F62-E62)/E62</f>
        <v>0.10444777611194403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3006332.875</v>
      </c>
      <c r="F63" s="161">
        <v>3145779</v>
      </c>
      <c r="G63" s="46">
        <f t="shared" si="8"/>
        <v>4.6384126707858325E-2</v>
      </c>
      <c r="H63" s="161">
        <v>3145779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876625.28571428568</v>
      </c>
      <c r="F64" s="161">
        <v>830821.33333333337</v>
      </c>
      <c r="G64" s="46">
        <f t="shared" si="8"/>
        <v>-5.225032077831368E-2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606073</v>
      </c>
      <c r="F65" s="161">
        <v>587893.80000000005</v>
      </c>
      <c r="G65" s="46">
        <f t="shared" si="8"/>
        <v>-2.9995066600887934E-2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302214.25</v>
      </c>
      <c r="F66" s="161">
        <v>293959.71428571426</v>
      </c>
      <c r="G66" s="46">
        <f t="shared" si="8"/>
        <v>-2.7313522490371448E-2</v>
      </c>
      <c r="H66" s="161">
        <v>284050</v>
      </c>
      <c r="I66" s="77">
        <f t="shared" si="9"/>
        <v>3.4887218045112696E-2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216426.42857142858</v>
      </c>
      <c r="F67" s="161">
        <v>229760.14285714287</v>
      </c>
      <c r="G67" s="48">
        <f t="shared" si="8"/>
        <v>6.1608530777532471E-2</v>
      </c>
      <c r="H67" s="161">
        <v>229760.14285714287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308767</v>
      </c>
      <c r="F69" s="167">
        <v>321574.5</v>
      </c>
      <c r="G69" s="43">
        <f>(F69-E69)/E69</f>
        <v>4.1479497485158709E-2</v>
      </c>
      <c r="H69" s="167">
        <v>321574.5</v>
      </c>
      <c r="I69" s="42">
        <f>(F69-H69)/H69</f>
        <v>0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209748.50000000003</v>
      </c>
      <c r="G70" s="46">
        <f>(F70-E70)/E70</f>
        <v>2.0469659185369988E-2</v>
      </c>
      <c r="H70" s="161">
        <v>212230.20000000004</v>
      </c>
      <c r="I70" s="42">
        <f>(F70-H70)/H70</f>
        <v>-1.16934347703579E-2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98349.642857142855</v>
      </c>
      <c r="F71" s="161">
        <v>98311.200000000012</v>
      </c>
      <c r="G71" s="46">
        <f>(F71-E71)/E71</f>
        <v>-3.9087947882722208E-4</v>
      </c>
      <c r="H71" s="161">
        <v>98311.200000000012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135768.36111111109</v>
      </c>
      <c r="F73" s="170">
        <v>133742.70000000001</v>
      </c>
      <c r="G73" s="46">
        <f>(F73-E73)/E73</f>
        <v>-1.4919979106570403E-2</v>
      </c>
      <c r="H73" s="170">
        <v>134011.79999999999</v>
      </c>
      <c r="I73" s="55">
        <f>(F73-H73)/H73</f>
        <v>-2.0080321285138826E-3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69565.553571428565</v>
      </c>
      <c r="F75" s="158">
        <v>70414.5</v>
      </c>
      <c r="G75" s="42">
        <f t="shared" ref="G75:G81" si="10">(F75-E75)/E75</f>
        <v>1.2203545935989038E-2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95110.03125</v>
      </c>
      <c r="F76" s="161">
        <v>87569.625</v>
      </c>
      <c r="G76" s="46">
        <f t="shared" si="10"/>
        <v>-7.9280872384320661E-2</v>
      </c>
      <c r="H76" s="161">
        <v>83813.4375</v>
      </c>
      <c r="I76" s="42">
        <f t="shared" si="11"/>
        <v>4.4816053511705686E-2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52782.84375</v>
      </c>
      <c r="F77" s="161">
        <v>55998.428571428572</v>
      </c>
      <c r="G77" s="46">
        <f t="shared" si="10"/>
        <v>6.0921022684166624E-2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97992.875</v>
      </c>
      <c r="F78" s="161">
        <v>91606.125</v>
      </c>
      <c r="G78" s="46">
        <f t="shared" si="10"/>
        <v>-6.5175656903626922E-2</v>
      </c>
      <c r="H78" s="161">
        <v>88466.625</v>
      </c>
      <c r="I78" s="42">
        <f t="shared" si="11"/>
        <v>3.5487959442332066E-2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144988.30357142858</v>
      </c>
      <c r="F79" s="161">
        <v>139393.79999999999</v>
      </c>
      <c r="G79" s="46">
        <f t="shared" si="10"/>
        <v>-3.8585895783465426E-2</v>
      </c>
      <c r="H79" s="161">
        <v>140131.33333333334</v>
      </c>
      <c r="I79" s="42">
        <f t="shared" si="11"/>
        <v>-5.2631578947369938E-3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546497.25</v>
      </c>
      <c r="G80" s="46">
        <f t="shared" si="10"/>
        <v>-5.1996887966804982E-2</v>
      </c>
      <c r="H80" s="161">
        <v>546497.25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247267.66071428571</v>
      </c>
      <c r="F81" s="164">
        <v>301392</v>
      </c>
      <c r="G81" s="48">
        <f t="shared" si="10"/>
        <v>0.21888968063742958</v>
      </c>
      <c r="H81" s="164">
        <v>299710.125</v>
      </c>
      <c r="I81" s="53">
        <f t="shared" si="11"/>
        <v>5.6116722783389446E-3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223</v>
      </c>
      <c r="F12" s="213" t="s">
        <v>225</v>
      </c>
      <c r="G12" s="205" t="s">
        <v>197</v>
      </c>
      <c r="H12" s="213" t="s">
        <v>220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82027.979166666672</v>
      </c>
      <c r="F15" s="167">
        <v>152000</v>
      </c>
      <c r="G15" s="42">
        <f>(F15-E15)/E15</f>
        <v>0.85302626669812598</v>
      </c>
      <c r="H15" s="167">
        <v>160833.33199999999</v>
      </c>
      <c r="I15" s="110">
        <f>(F15-H15)/H15</f>
        <v>-5.4922271957904813E-2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151839.59027777778</v>
      </c>
      <c r="F16" s="161">
        <v>83000</v>
      </c>
      <c r="G16" s="46">
        <f t="shared" ref="G16:G39" si="0">(F16-E16)/E16</f>
        <v>-0.45337049548040487</v>
      </c>
      <c r="H16" s="161">
        <v>89166.665999999997</v>
      </c>
      <c r="I16" s="46">
        <f>(F16-H16)/H16</f>
        <v>-6.9158871545113035E-2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108562.70138888888</v>
      </c>
      <c r="F17" s="161">
        <v>76333.2</v>
      </c>
      <c r="G17" s="46">
        <f t="shared" si="0"/>
        <v>-0.29687453403943659</v>
      </c>
      <c r="H17" s="161">
        <v>77333.332000000009</v>
      </c>
      <c r="I17" s="46">
        <f t="shared" ref="I17:I29" si="1">(F17-H17)/H17</f>
        <v>-1.2932741602288807E-2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37208.534722222219</v>
      </c>
      <c r="F18" s="161">
        <v>56000</v>
      </c>
      <c r="G18" s="46">
        <f t="shared" si="0"/>
        <v>0.50503104779761376</v>
      </c>
      <c r="H18" s="161">
        <v>66333.332000000009</v>
      </c>
      <c r="I18" s="46">
        <f t="shared" si="1"/>
        <v>-0.15577887750309313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246796.4375</v>
      </c>
      <c r="F19" s="161">
        <v>124333.2</v>
      </c>
      <c r="G19" s="46">
        <f t="shared" si="0"/>
        <v>-0.49621152858010764</v>
      </c>
      <c r="H19" s="161">
        <v>126500</v>
      </c>
      <c r="I19" s="46">
        <f t="shared" si="1"/>
        <v>-1.7128853754940734E-2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102381.41319444444</v>
      </c>
      <c r="F20" s="161">
        <v>79500</v>
      </c>
      <c r="G20" s="46">
        <f t="shared" si="0"/>
        <v>-0.22349186713205146</v>
      </c>
      <c r="H20" s="161">
        <v>74000</v>
      </c>
      <c r="I20" s="46">
        <f t="shared" si="1"/>
        <v>7.4324324324324328E-2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79245.861111111109</v>
      </c>
      <c r="F21" s="161">
        <v>71500</v>
      </c>
      <c r="G21" s="46">
        <f t="shared" si="0"/>
        <v>-9.7744677166806099E-2</v>
      </c>
      <c r="H21" s="161">
        <v>76833.332000000009</v>
      </c>
      <c r="I21" s="46">
        <f t="shared" si="1"/>
        <v>-6.9414300553827454E-2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26622.597222222223</v>
      </c>
      <c r="F22" s="161">
        <v>27000</v>
      </c>
      <c r="G22" s="46">
        <f t="shared" si="0"/>
        <v>1.4176031535448932E-2</v>
      </c>
      <c r="H22" s="161">
        <v>27000</v>
      </c>
      <c r="I22" s="46">
        <f t="shared" si="1"/>
        <v>0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31414.263888888891</v>
      </c>
      <c r="F23" s="161">
        <v>27333.200000000001</v>
      </c>
      <c r="G23" s="46">
        <f t="shared" si="0"/>
        <v>-0.12991117357782009</v>
      </c>
      <c r="H23" s="161">
        <v>32000</v>
      </c>
      <c r="I23" s="46">
        <f t="shared" si="1"/>
        <v>-0.14583749999999998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32489.784722222219</v>
      </c>
      <c r="F24" s="161">
        <v>27000</v>
      </c>
      <c r="G24" s="46">
        <f t="shared" si="0"/>
        <v>-0.1689695628690128</v>
      </c>
      <c r="H24" s="161">
        <v>32000</v>
      </c>
      <c r="I24" s="46">
        <f t="shared" si="1"/>
        <v>-0.15625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32086.138888888891</v>
      </c>
      <c r="F25" s="161">
        <v>27000</v>
      </c>
      <c r="G25" s="46">
        <f t="shared" si="0"/>
        <v>-0.15851514283166585</v>
      </c>
      <c r="H25" s="161">
        <v>32666.666000000005</v>
      </c>
      <c r="I25" s="46">
        <f t="shared" si="1"/>
        <v>-0.17346937088713013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68341.347222222219</v>
      </c>
      <c r="F26" s="161">
        <v>69000</v>
      </c>
      <c r="G26" s="46">
        <f t="shared" si="0"/>
        <v>9.6376908643031577E-3</v>
      </c>
      <c r="H26" s="161">
        <v>79500</v>
      </c>
      <c r="I26" s="46">
        <f t="shared" si="1"/>
        <v>-0.13207547169811321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32228.5</v>
      </c>
      <c r="F27" s="161">
        <v>31000</v>
      </c>
      <c r="G27" s="46">
        <f t="shared" si="0"/>
        <v>-3.8118435546178074E-2</v>
      </c>
      <c r="H27" s="161">
        <v>33666.666000000005</v>
      </c>
      <c r="I27" s="46">
        <f t="shared" si="1"/>
        <v>-7.9207902558572463E-2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64984.25</v>
      </c>
      <c r="F28" s="161">
        <v>48500</v>
      </c>
      <c r="G28" s="46">
        <f t="shared" si="0"/>
        <v>-0.25366531121002395</v>
      </c>
      <c r="H28" s="161">
        <v>48000</v>
      </c>
      <c r="I28" s="46">
        <f t="shared" si="1"/>
        <v>1.0416666666666666E-2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115776.83333333333</v>
      </c>
      <c r="F29" s="161">
        <v>80000</v>
      </c>
      <c r="G29" s="46">
        <f t="shared" si="0"/>
        <v>-0.30901547661377271</v>
      </c>
      <c r="H29" s="161">
        <v>82000</v>
      </c>
      <c r="I29" s="46">
        <f t="shared" si="1"/>
        <v>-2.4390243902439025E-2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72087.006944444438</v>
      </c>
      <c r="F30" s="164">
        <v>54500</v>
      </c>
      <c r="G30" s="48">
        <f t="shared" si="0"/>
        <v>-0.24396916573326843</v>
      </c>
      <c r="H30" s="164">
        <v>52666.666000000005</v>
      </c>
      <c r="I30" s="48">
        <f>(F30-H30)/H30</f>
        <v>3.4810139681140918E-2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150472.42361111112</v>
      </c>
      <c r="F32" s="167">
        <v>160000</v>
      </c>
      <c r="G32" s="42">
        <f t="shared" si="0"/>
        <v>6.3317757235787253E-2</v>
      </c>
      <c r="H32" s="167">
        <v>180000</v>
      </c>
      <c r="I32" s="43">
        <f>(F32-H32)/H32</f>
        <v>-0.1111111111111111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160000</v>
      </c>
      <c r="G33" s="46">
        <f t="shared" si="0"/>
        <v>7.3223815749457036E-2</v>
      </c>
      <c r="H33" s="161">
        <v>180000</v>
      </c>
      <c r="I33" s="46">
        <f>(F33-H33)/H33</f>
        <v>-0.1111111111111111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41772.604166666672</v>
      </c>
      <c r="F34" s="161">
        <v>90500</v>
      </c>
      <c r="G34" s="46">
        <f>(F34-E34)/E34</f>
        <v>1.1664916948658035</v>
      </c>
      <c r="H34" s="161">
        <v>96833.332000000009</v>
      </c>
      <c r="I34" s="46">
        <f>(F34-H34)/H34</f>
        <v>-6.5404462174243977E-2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89000</v>
      </c>
      <c r="G35" s="46">
        <f t="shared" si="0"/>
        <v>0.2818839372921102</v>
      </c>
      <c r="H35" s="161">
        <v>94000</v>
      </c>
      <c r="I35" s="46">
        <f>(F35-H35)/H35</f>
        <v>-5.3191489361702128E-2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122000</v>
      </c>
      <c r="G36" s="52">
        <f t="shared" si="0"/>
        <v>0.38778416575236541</v>
      </c>
      <c r="H36" s="161">
        <v>125500</v>
      </c>
      <c r="I36" s="46">
        <f>(F36-H36)/H36</f>
        <v>-2.7888446215139442E-2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1856023.6875</v>
      </c>
      <c r="F38" s="188">
        <v>1806496</v>
      </c>
      <c r="G38" s="160">
        <f t="shared" si="0"/>
        <v>-2.6684835885210114E-2</v>
      </c>
      <c r="H38" s="188">
        <v>1761646</v>
      </c>
      <c r="I38" s="160">
        <f>(F38-H38)/H38</f>
        <v>2.5459144459215984E-2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1012176.5416666667</v>
      </c>
      <c r="F39" s="134">
        <v>1278108.6000000001</v>
      </c>
      <c r="G39" s="166">
        <f t="shared" si="0"/>
        <v>0.26273288046712207</v>
      </c>
      <c r="H39" s="134">
        <v>1197378.6000000001</v>
      </c>
      <c r="I39" s="166">
        <f>(F39-H39)/H39</f>
        <v>6.742228397935289E-2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226</v>
      </c>
      <c r="E12" s="213" t="s">
        <v>225</v>
      </c>
      <c r="F12" s="220" t="s">
        <v>186</v>
      </c>
      <c r="G12" s="205" t="s">
        <v>223</v>
      </c>
      <c r="H12" s="222" t="s">
        <v>227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253998.8</v>
      </c>
      <c r="E15" s="189">
        <v>152000</v>
      </c>
      <c r="F15" s="62">
        <f t="shared" ref="F15:F30" si="0">D15-E15</f>
        <v>101998.79999999999</v>
      </c>
      <c r="G15" s="158">
        <v>82027.979166666672</v>
      </c>
      <c r="H15" s="123">
        <f>AVERAGE(D15:E15)</f>
        <v>202999.4</v>
      </c>
      <c r="I15" s="63">
        <f t="shared" ref="I15:I30" si="1">(H15-G15)/G15</f>
        <v>1.4747580284471022</v>
      </c>
    </row>
    <row r="16" spans="1:9" ht="16.5" customHeight="1">
      <c r="A16" s="121"/>
      <c r="B16" s="154" t="s">
        <v>5</v>
      </c>
      <c r="C16" s="141" t="s">
        <v>164</v>
      </c>
      <c r="D16" s="133">
        <v>108887.55555555556</v>
      </c>
      <c r="E16" s="133">
        <v>83000</v>
      </c>
      <c r="F16" s="64">
        <f t="shared" si="0"/>
        <v>25887.555555555562</v>
      </c>
      <c r="G16" s="161">
        <v>151839.59027777778</v>
      </c>
      <c r="H16" s="172">
        <f t="shared" ref="H16:H30" si="2">AVERAGE(D16:E16)</f>
        <v>95943.777777777781</v>
      </c>
      <c r="I16" s="65">
        <f t="shared" si="1"/>
        <v>-0.36812409989873723</v>
      </c>
    </row>
    <row r="17" spans="1:9" ht="16.5">
      <c r="A17" s="121"/>
      <c r="B17" s="154" t="s">
        <v>6</v>
      </c>
      <c r="C17" s="141" t="s">
        <v>165</v>
      </c>
      <c r="D17" s="133">
        <v>86109.777777777781</v>
      </c>
      <c r="E17" s="133">
        <v>76333.2</v>
      </c>
      <c r="F17" s="64">
        <f t="shared" si="0"/>
        <v>9776.5777777777839</v>
      </c>
      <c r="G17" s="161">
        <v>108562.70138888888</v>
      </c>
      <c r="H17" s="172">
        <f t="shared" si="2"/>
        <v>81221.488888888882</v>
      </c>
      <c r="I17" s="65">
        <f t="shared" si="1"/>
        <v>-0.25184720120457782</v>
      </c>
    </row>
    <row r="18" spans="1:9" ht="16.5">
      <c r="A18" s="121"/>
      <c r="B18" s="154" t="s">
        <v>7</v>
      </c>
      <c r="C18" s="141" t="s">
        <v>166</v>
      </c>
      <c r="D18" s="133">
        <v>73098.8</v>
      </c>
      <c r="E18" s="133">
        <v>56000</v>
      </c>
      <c r="F18" s="64">
        <f t="shared" si="0"/>
        <v>17098.800000000003</v>
      </c>
      <c r="G18" s="161">
        <v>37208.534722222219</v>
      </c>
      <c r="H18" s="172">
        <f t="shared" si="2"/>
        <v>64549.4</v>
      </c>
      <c r="I18" s="65">
        <f t="shared" si="1"/>
        <v>0.73480091279834447</v>
      </c>
    </row>
    <row r="19" spans="1:9" ht="16.5">
      <c r="A19" s="121"/>
      <c r="B19" s="154" t="s">
        <v>8</v>
      </c>
      <c r="C19" s="141" t="s">
        <v>167</v>
      </c>
      <c r="D19" s="133">
        <v>128332</v>
      </c>
      <c r="E19" s="133">
        <v>124333.2</v>
      </c>
      <c r="F19" s="64">
        <f t="shared" si="0"/>
        <v>3998.8000000000029</v>
      </c>
      <c r="G19" s="161">
        <v>246796.4375</v>
      </c>
      <c r="H19" s="172">
        <f t="shared" si="2"/>
        <v>126332.6</v>
      </c>
      <c r="I19" s="65">
        <f t="shared" si="1"/>
        <v>-0.48811011504167273</v>
      </c>
    </row>
    <row r="20" spans="1:9" ht="16.5">
      <c r="A20" s="121"/>
      <c r="B20" s="154" t="s">
        <v>9</v>
      </c>
      <c r="C20" s="141" t="s">
        <v>168</v>
      </c>
      <c r="D20" s="133">
        <v>88498.8</v>
      </c>
      <c r="E20" s="133">
        <v>79500</v>
      </c>
      <c r="F20" s="64">
        <f t="shared" si="0"/>
        <v>8998.8000000000029</v>
      </c>
      <c r="G20" s="161">
        <v>102381.41319444444</v>
      </c>
      <c r="H20" s="172">
        <f t="shared" si="2"/>
        <v>83999.4</v>
      </c>
      <c r="I20" s="65">
        <f t="shared" si="1"/>
        <v>-0.17954443703109496</v>
      </c>
    </row>
    <row r="21" spans="1:9" ht="16.5">
      <c r="A21" s="121"/>
      <c r="B21" s="154" t="s">
        <v>10</v>
      </c>
      <c r="C21" s="141" t="s">
        <v>169</v>
      </c>
      <c r="D21" s="133">
        <v>97998.8</v>
      </c>
      <c r="E21" s="133">
        <v>71500</v>
      </c>
      <c r="F21" s="64">
        <f t="shared" si="0"/>
        <v>26498.800000000003</v>
      </c>
      <c r="G21" s="161">
        <v>79245.861111111109</v>
      </c>
      <c r="H21" s="172">
        <f t="shared" si="2"/>
        <v>84749.4</v>
      </c>
      <c r="I21" s="65">
        <f t="shared" si="1"/>
        <v>6.9448912684188499E-2</v>
      </c>
    </row>
    <row r="22" spans="1:9" ht="16.5">
      <c r="A22" s="121"/>
      <c r="B22" s="154" t="s">
        <v>11</v>
      </c>
      <c r="C22" s="141" t="s">
        <v>170</v>
      </c>
      <c r="D22" s="133">
        <v>38332.133000000002</v>
      </c>
      <c r="E22" s="133">
        <v>27000</v>
      </c>
      <c r="F22" s="64">
        <f t="shared" si="0"/>
        <v>11332.133000000002</v>
      </c>
      <c r="G22" s="161">
        <v>26622.597222222223</v>
      </c>
      <c r="H22" s="172">
        <f t="shared" si="2"/>
        <v>32666.066500000001</v>
      </c>
      <c r="I22" s="65">
        <f t="shared" si="1"/>
        <v>0.22700524773492861</v>
      </c>
    </row>
    <row r="23" spans="1:9" ht="16.5">
      <c r="A23" s="121"/>
      <c r="B23" s="154" t="s">
        <v>12</v>
      </c>
      <c r="C23" s="141" t="s">
        <v>171</v>
      </c>
      <c r="D23" s="133">
        <v>43702.37</v>
      </c>
      <c r="E23" s="133">
        <v>27333.200000000001</v>
      </c>
      <c r="F23" s="64">
        <f t="shared" si="0"/>
        <v>16369.170000000002</v>
      </c>
      <c r="G23" s="161">
        <v>31414.263888888891</v>
      </c>
      <c r="H23" s="172">
        <f t="shared" si="2"/>
        <v>35517.785000000003</v>
      </c>
      <c r="I23" s="65">
        <f t="shared" si="1"/>
        <v>0.130626046996521</v>
      </c>
    </row>
    <row r="24" spans="1:9" ht="16.5">
      <c r="A24" s="121"/>
      <c r="B24" s="154" t="s">
        <v>13</v>
      </c>
      <c r="C24" s="141" t="s">
        <v>172</v>
      </c>
      <c r="D24" s="133">
        <v>44257.925555555557</v>
      </c>
      <c r="E24" s="133">
        <v>27000</v>
      </c>
      <c r="F24" s="64">
        <f t="shared" si="0"/>
        <v>17257.925555555557</v>
      </c>
      <c r="G24" s="161">
        <v>32489.784722222219</v>
      </c>
      <c r="H24" s="172">
        <f t="shared" si="2"/>
        <v>35628.962777777779</v>
      </c>
      <c r="I24" s="65">
        <f t="shared" si="1"/>
        <v>9.6620463397790346E-2</v>
      </c>
    </row>
    <row r="25" spans="1:9" ht="16.5">
      <c r="A25" s="121"/>
      <c r="B25" s="154" t="s">
        <v>14</v>
      </c>
      <c r="C25" s="141" t="s">
        <v>173</v>
      </c>
      <c r="D25" s="133">
        <v>39257.925555555557</v>
      </c>
      <c r="E25" s="133">
        <v>27000</v>
      </c>
      <c r="F25" s="64">
        <f t="shared" si="0"/>
        <v>12257.925555555557</v>
      </c>
      <c r="G25" s="161">
        <v>32086.138888888891</v>
      </c>
      <c r="H25" s="172">
        <f t="shared" si="2"/>
        <v>33128.962777777779</v>
      </c>
      <c r="I25" s="65">
        <f t="shared" si="1"/>
        <v>3.2500759673829364E-2</v>
      </c>
    </row>
    <row r="26" spans="1:9" ht="16.5">
      <c r="A26" s="121"/>
      <c r="B26" s="154" t="s">
        <v>15</v>
      </c>
      <c r="C26" s="141" t="s">
        <v>174</v>
      </c>
      <c r="D26" s="133">
        <v>98998.8</v>
      </c>
      <c r="E26" s="133">
        <v>69000</v>
      </c>
      <c r="F26" s="64">
        <f t="shared" si="0"/>
        <v>29998.800000000003</v>
      </c>
      <c r="G26" s="161">
        <v>68341.347222222219</v>
      </c>
      <c r="H26" s="172">
        <f t="shared" si="2"/>
        <v>83999.4</v>
      </c>
      <c r="I26" s="65">
        <f t="shared" si="1"/>
        <v>0.22911536594183973</v>
      </c>
    </row>
    <row r="27" spans="1:9" ht="16.5">
      <c r="A27" s="121"/>
      <c r="B27" s="154" t="s">
        <v>16</v>
      </c>
      <c r="C27" s="141" t="s">
        <v>175</v>
      </c>
      <c r="D27" s="133">
        <v>42035.703333333338</v>
      </c>
      <c r="E27" s="133">
        <v>31000</v>
      </c>
      <c r="F27" s="64">
        <f t="shared" si="0"/>
        <v>11035.703333333338</v>
      </c>
      <c r="G27" s="161">
        <v>32228.5</v>
      </c>
      <c r="H27" s="172">
        <f t="shared" si="2"/>
        <v>36517.851666666669</v>
      </c>
      <c r="I27" s="65">
        <f t="shared" si="1"/>
        <v>0.13309188037503045</v>
      </c>
    </row>
    <row r="28" spans="1:9" ht="16.5">
      <c r="A28" s="121"/>
      <c r="B28" s="154" t="s">
        <v>17</v>
      </c>
      <c r="C28" s="141" t="s">
        <v>176</v>
      </c>
      <c r="D28" s="133">
        <v>57498.8</v>
      </c>
      <c r="E28" s="133">
        <v>48500</v>
      </c>
      <c r="F28" s="64">
        <f t="shared" si="0"/>
        <v>8998.8000000000029</v>
      </c>
      <c r="G28" s="161">
        <v>64984.25</v>
      </c>
      <c r="H28" s="172">
        <f t="shared" si="2"/>
        <v>52999.4</v>
      </c>
      <c r="I28" s="65">
        <f t="shared" si="1"/>
        <v>-0.18442699577205243</v>
      </c>
    </row>
    <row r="29" spans="1:9" ht="16.5">
      <c r="A29" s="121"/>
      <c r="B29" s="154" t="s">
        <v>18</v>
      </c>
      <c r="C29" s="141" t="s">
        <v>177</v>
      </c>
      <c r="D29" s="133">
        <v>132250</v>
      </c>
      <c r="E29" s="133">
        <v>80000</v>
      </c>
      <c r="F29" s="64">
        <f t="shared" si="0"/>
        <v>52250</v>
      </c>
      <c r="G29" s="161">
        <v>115776.83333333333</v>
      </c>
      <c r="H29" s="172">
        <f t="shared" si="2"/>
        <v>106125</v>
      </c>
      <c r="I29" s="65">
        <f t="shared" si="1"/>
        <v>-8.3365843195457895E-2</v>
      </c>
    </row>
    <row r="30" spans="1:9" ht="17.25" thickBot="1">
      <c r="A30" s="36"/>
      <c r="B30" s="155" t="s">
        <v>19</v>
      </c>
      <c r="C30" s="142" t="s">
        <v>178</v>
      </c>
      <c r="D30" s="190">
        <v>57777.555555555555</v>
      </c>
      <c r="E30" s="135">
        <v>54500</v>
      </c>
      <c r="F30" s="67">
        <f t="shared" si="0"/>
        <v>3277.5555555555547</v>
      </c>
      <c r="G30" s="164">
        <v>72087.006944444438</v>
      </c>
      <c r="H30" s="92">
        <f t="shared" si="2"/>
        <v>56138.777777777781</v>
      </c>
      <c r="I30" s="68">
        <f t="shared" si="1"/>
        <v>-0.22123583489820209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213998.8</v>
      </c>
      <c r="E32" s="124">
        <v>160000</v>
      </c>
      <c r="F32" s="62">
        <f>D32-E32</f>
        <v>53998.799999999988</v>
      </c>
      <c r="G32" s="167">
        <v>150472.42361111112</v>
      </c>
      <c r="H32" s="172">
        <f>AVERAGE(D32:E32)</f>
        <v>186999.4</v>
      </c>
      <c r="I32" s="71">
        <f>(H32-G32)/G32</f>
        <v>0.24274864132773669</v>
      </c>
    </row>
    <row r="33" spans="1:9" ht="16.5">
      <c r="A33" s="35"/>
      <c r="B33" s="32" t="s">
        <v>27</v>
      </c>
      <c r="C33" s="15" t="s">
        <v>180</v>
      </c>
      <c r="D33" s="45">
        <v>212998.8</v>
      </c>
      <c r="E33" s="124">
        <v>160000</v>
      </c>
      <c r="F33" s="72">
        <f>D33-E33</f>
        <v>52998.799999999988</v>
      </c>
      <c r="G33" s="161">
        <v>149083.53472222222</v>
      </c>
      <c r="H33" s="172">
        <f>AVERAGE(D33:E33)</f>
        <v>186499.4</v>
      </c>
      <c r="I33" s="65">
        <f>(H33-G33)/G33</f>
        <v>0.25097248564365177</v>
      </c>
    </row>
    <row r="34" spans="1:9" ht="16.5">
      <c r="A34" s="35"/>
      <c r="B34" s="37" t="s">
        <v>28</v>
      </c>
      <c r="C34" s="15" t="s">
        <v>181</v>
      </c>
      <c r="D34" s="45">
        <v>101248.75</v>
      </c>
      <c r="E34" s="124">
        <v>90500</v>
      </c>
      <c r="F34" s="64">
        <f>D34-E34</f>
        <v>10748.75</v>
      </c>
      <c r="G34" s="161">
        <v>41772.604166666672</v>
      </c>
      <c r="H34" s="172">
        <f>AVERAGE(D34:E34)</f>
        <v>95874.375</v>
      </c>
      <c r="I34" s="65">
        <f>(H34-G34)/G34</f>
        <v>1.2951495821872885</v>
      </c>
    </row>
    <row r="35" spans="1:9" ht="16.5">
      <c r="A35" s="35"/>
      <c r="B35" s="32" t="s">
        <v>29</v>
      </c>
      <c r="C35" s="15" t="s">
        <v>182</v>
      </c>
      <c r="D35" s="45">
        <v>148333.33333333334</v>
      </c>
      <c r="E35" s="124">
        <v>89000</v>
      </c>
      <c r="F35" s="72">
        <f>D35-E35</f>
        <v>59333.333333333343</v>
      </c>
      <c r="G35" s="161">
        <v>69429.0625</v>
      </c>
      <c r="H35" s="172">
        <f>AVERAGE(D35:E35)</f>
        <v>118666.66666666667</v>
      </c>
      <c r="I35" s="65">
        <f>(H35-G35)/G35</f>
        <v>0.709178583056147</v>
      </c>
    </row>
    <row r="36" spans="1:9" ht="17.25" thickBot="1">
      <c r="A36" s="36"/>
      <c r="B36" s="37" t="s">
        <v>30</v>
      </c>
      <c r="C36" s="15" t="s">
        <v>183</v>
      </c>
      <c r="D36" s="47">
        <v>154444.22222222222</v>
      </c>
      <c r="E36" s="124">
        <v>122000</v>
      </c>
      <c r="F36" s="64">
        <f>D36-E36</f>
        <v>32444.222222222219</v>
      </c>
      <c r="G36" s="164">
        <v>87909.923611111109</v>
      </c>
      <c r="H36" s="172">
        <f>AVERAGE(D36:E36)</f>
        <v>138222.11111111112</v>
      </c>
      <c r="I36" s="73">
        <f>(H36-G36)/G36</f>
        <v>0.57231522259724676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1806496</v>
      </c>
      <c r="F38" s="62">
        <f>D38-E38</f>
        <v>121605.5</v>
      </c>
      <c r="G38" s="161">
        <v>1856023.6875</v>
      </c>
      <c r="H38" s="62">
        <f>AVERAGE(D38:E38)</f>
        <v>1867298.75</v>
      </c>
      <c r="I38" s="71">
        <f>(H38-G38)/G38</f>
        <v>6.0748483847138397E-3</v>
      </c>
    </row>
    <row r="39" spans="1:9" ht="17.25" thickBot="1">
      <c r="A39" s="36"/>
      <c r="B39" s="34" t="s">
        <v>32</v>
      </c>
      <c r="C39" s="16" t="s">
        <v>185</v>
      </c>
      <c r="D39" s="54">
        <v>1044220.125</v>
      </c>
      <c r="E39" s="126">
        <v>1278108.6000000001</v>
      </c>
      <c r="F39" s="67">
        <f>D39-E39</f>
        <v>-233888.47500000009</v>
      </c>
      <c r="G39" s="161">
        <v>1012176.5416666667</v>
      </c>
      <c r="H39" s="74">
        <f>AVERAGE(D39:E39)</f>
        <v>1161164.3625</v>
      </c>
      <c r="I39" s="68">
        <f>(H39-G39)/G39</f>
        <v>0.14719548883044403</v>
      </c>
    </row>
    <row r="40" spans="1:9" ht="15.75" customHeight="1" thickBot="1">
      <c r="A40" s="215"/>
      <c r="B40" s="216"/>
      <c r="C40" s="217"/>
      <c r="D40" s="76">
        <f>SUM(D15:D39)</f>
        <v>5194381.2768888893</v>
      </c>
      <c r="E40" s="76">
        <f>SUM(E15:E39)</f>
        <v>4740104.2</v>
      </c>
      <c r="F40" s="76">
        <f>SUM(F15:F39)</f>
        <v>454277.07688888884</v>
      </c>
      <c r="G40" s="76">
        <f>SUM(G15:G39)</f>
        <v>4650961.017361111</v>
      </c>
      <c r="H40" s="76">
        <f>AVERAGE(D40:E40)</f>
        <v>4967242.7384444447</v>
      </c>
      <c r="I40" s="68">
        <f>(H40-G40)/G40</f>
        <v>6.8003520111804217E-2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223</v>
      </c>
      <c r="F13" s="222" t="s">
        <v>228</v>
      </c>
      <c r="G13" s="205" t="s">
        <v>197</v>
      </c>
      <c r="H13" s="222" t="s">
        <v>221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82027.979166666672</v>
      </c>
      <c r="F16" s="40">
        <v>202999.4</v>
      </c>
      <c r="G16" s="21">
        <f t="shared" ref="G16:G31" si="0">(F16-E16)/E16</f>
        <v>1.4747580284471022</v>
      </c>
      <c r="H16" s="158">
        <v>197666.06599999999</v>
      </c>
      <c r="I16" s="21">
        <f t="shared" ref="I16:I31" si="1">(F16-H16)/H16</f>
        <v>2.6981535616740625E-2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151839.59027777778</v>
      </c>
      <c r="F17" s="44">
        <v>95943.777777777781</v>
      </c>
      <c r="G17" s="21">
        <f t="shared" si="0"/>
        <v>-0.36812409989873723</v>
      </c>
      <c r="H17" s="161">
        <v>99860.444111111108</v>
      </c>
      <c r="I17" s="21">
        <f t="shared" si="1"/>
        <v>-3.92213991054896E-2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108562.70138888888</v>
      </c>
      <c r="F18" s="44">
        <v>81221.488888888882</v>
      </c>
      <c r="G18" s="21">
        <f t="shared" si="0"/>
        <v>-0.25184720120457782</v>
      </c>
      <c r="H18" s="161">
        <v>80332.665999999997</v>
      </c>
      <c r="I18" s="21">
        <f t="shared" si="1"/>
        <v>1.1064277250413727E-2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37208.534722222219</v>
      </c>
      <c r="F19" s="44">
        <v>64549.4</v>
      </c>
      <c r="G19" s="21">
        <f t="shared" si="0"/>
        <v>0.73480091279834447</v>
      </c>
      <c r="H19" s="161">
        <v>71816.066000000006</v>
      </c>
      <c r="I19" s="21">
        <f t="shared" si="1"/>
        <v>-0.10118440628591385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246796.4375</v>
      </c>
      <c r="F20" s="44">
        <v>126332.6</v>
      </c>
      <c r="G20" s="21">
        <f t="shared" si="0"/>
        <v>-0.48811011504167273</v>
      </c>
      <c r="H20" s="161">
        <v>140749.25</v>
      </c>
      <c r="I20" s="21">
        <f t="shared" si="1"/>
        <v>-0.10242789926056441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102381.41319444444</v>
      </c>
      <c r="F21" s="44">
        <v>83999.4</v>
      </c>
      <c r="G21" s="21">
        <f t="shared" si="0"/>
        <v>-0.17954443703109496</v>
      </c>
      <c r="H21" s="161">
        <v>77449.399999999994</v>
      </c>
      <c r="I21" s="21">
        <f t="shared" si="1"/>
        <v>8.4571345936831022E-2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79245.861111111109</v>
      </c>
      <c r="F22" s="44">
        <v>84749.4</v>
      </c>
      <c r="G22" s="21">
        <f t="shared" si="0"/>
        <v>6.9448912684188499E-2</v>
      </c>
      <c r="H22" s="161">
        <v>87916.066000000006</v>
      </c>
      <c r="I22" s="21">
        <f t="shared" si="1"/>
        <v>-3.6019195854373326E-2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26622.597222222223</v>
      </c>
      <c r="F23" s="161">
        <v>32666.066500000001</v>
      </c>
      <c r="G23" s="21">
        <f t="shared" si="0"/>
        <v>0.22700524773492861</v>
      </c>
      <c r="H23" s="161">
        <v>32916.066500000001</v>
      </c>
      <c r="I23" s="21">
        <f t="shared" si="1"/>
        <v>-7.5950751891937021E-3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31414.263888888891</v>
      </c>
      <c r="F24" s="161">
        <v>35517.785000000003</v>
      </c>
      <c r="G24" s="21">
        <f t="shared" si="0"/>
        <v>0.130626046996521</v>
      </c>
      <c r="H24" s="161">
        <v>38128.962777777779</v>
      </c>
      <c r="I24" s="21">
        <f t="shared" si="1"/>
        <v>-6.8482790706796123E-2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32489.784722222219</v>
      </c>
      <c r="F25" s="44">
        <v>35628.962777777779</v>
      </c>
      <c r="G25" s="21">
        <f t="shared" si="0"/>
        <v>9.6620463397790346E-2</v>
      </c>
      <c r="H25" s="161">
        <v>39240.073888888888</v>
      </c>
      <c r="I25" s="21">
        <f t="shared" si="1"/>
        <v>-9.2026103756487107E-2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32086.138888888891</v>
      </c>
      <c r="F26" s="161">
        <v>33128.962777777779</v>
      </c>
      <c r="G26" s="21">
        <f t="shared" si="0"/>
        <v>3.2500759673829364E-2</v>
      </c>
      <c r="H26" s="161">
        <v>36249.3995</v>
      </c>
      <c r="I26" s="21">
        <f t="shared" si="1"/>
        <v>-8.6082439026947774E-2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68341.347222222219</v>
      </c>
      <c r="F27" s="44">
        <v>83999.4</v>
      </c>
      <c r="G27" s="21">
        <f t="shared" si="0"/>
        <v>0.22911536594183973</v>
      </c>
      <c r="H27" s="161">
        <v>85249.4</v>
      </c>
      <c r="I27" s="21">
        <f t="shared" si="1"/>
        <v>-1.4662859797253706E-2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32228.5</v>
      </c>
      <c r="F28" s="161">
        <v>36517.851666666669</v>
      </c>
      <c r="G28" s="21">
        <f t="shared" si="0"/>
        <v>0.13309188037503045</v>
      </c>
      <c r="H28" s="161">
        <v>38406.74022222223</v>
      </c>
      <c r="I28" s="21">
        <f t="shared" si="1"/>
        <v>-4.9181173529083973E-2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64984.25</v>
      </c>
      <c r="F29" s="44">
        <v>52999.4</v>
      </c>
      <c r="G29" s="21">
        <f t="shared" si="0"/>
        <v>-0.18442699577205243</v>
      </c>
      <c r="H29" s="161">
        <v>52149.4</v>
      </c>
      <c r="I29" s="21">
        <f t="shared" si="1"/>
        <v>1.6299324632689925E-2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115776.83333333333</v>
      </c>
      <c r="F30" s="44">
        <v>106125</v>
      </c>
      <c r="G30" s="21">
        <f t="shared" si="0"/>
        <v>-8.3365843195457895E-2</v>
      </c>
      <c r="H30" s="161">
        <v>107125</v>
      </c>
      <c r="I30" s="21">
        <f t="shared" si="1"/>
        <v>-9.3348891481913644E-3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72087.006944444438</v>
      </c>
      <c r="F31" s="164">
        <v>56138.777777777781</v>
      </c>
      <c r="G31" s="148">
        <f t="shared" si="0"/>
        <v>-0.22123583489820209</v>
      </c>
      <c r="H31" s="164">
        <v>54888.777444444451</v>
      </c>
      <c r="I31" s="148">
        <f t="shared" si="1"/>
        <v>2.2773331663262397E-2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150472.42361111112</v>
      </c>
      <c r="F33" s="51">
        <v>186999.4</v>
      </c>
      <c r="G33" s="21">
        <f>(F33-E33)/E33</f>
        <v>0.24274864132773669</v>
      </c>
      <c r="H33" s="167">
        <v>194722.11111111112</v>
      </c>
      <c r="I33" s="21">
        <f>(F33-H33)/H33</f>
        <v>-3.9660165283974577E-2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149083.53472222222</v>
      </c>
      <c r="F34" s="44">
        <v>186499.4</v>
      </c>
      <c r="G34" s="21">
        <f>(F34-E34)/E34</f>
        <v>0.25097248564365177</v>
      </c>
      <c r="H34" s="161">
        <v>194166.55555555556</v>
      </c>
      <c r="I34" s="21">
        <f>(F34-H34)/H34</f>
        <v>-3.9487519020039559E-2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41772.604166666672</v>
      </c>
      <c r="F35" s="44">
        <v>95874.375</v>
      </c>
      <c r="G35" s="21">
        <f>(F35-E35)/E35</f>
        <v>1.2951495821872885</v>
      </c>
      <c r="H35" s="161">
        <v>105603.541</v>
      </c>
      <c r="I35" s="21">
        <f>(F35-H35)/H35</f>
        <v>-9.2129164494588286E-2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69429.0625</v>
      </c>
      <c r="F36" s="44">
        <v>118666.66666666667</v>
      </c>
      <c r="G36" s="21">
        <f>(F36-E36)/E36</f>
        <v>0.709178583056147</v>
      </c>
      <c r="H36" s="161">
        <v>120750</v>
      </c>
      <c r="I36" s="21">
        <f>(F36-H36)/H36</f>
        <v>-1.7253278122843298E-2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87909.923611111109</v>
      </c>
      <c r="F37" s="164">
        <v>138222.11111111112</v>
      </c>
      <c r="G37" s="148">
        <f>(F37-E37)/E37</f>
        <v>0.57231522259724676</v>
      </c>
      <c r="H37" s="164">
        <v>151916.55555555556</v>
      </c>
      <c r="I37" s="148">
        <f>(F37-H37)/H37</f>
        <v>-9.0144516470664765E-2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1856023.6875</v>
      </c>
      <c r="F39" s="44">
        <v>1867298.75</v>
      </c>
      <c r="G39" s="21">
        <f t="shared" ref="G39:G44" si="2">(F39-E39)/E39</f>
        <v>6.0748483847138397E-3</v>
      </c>
      <c r="H39" s="161">
        <v>1844873.75</v>
      </c>
      <c r="I39" s="21">
        <f t="shared" ref="I39:I44" si="3">(F39-H39)/H39</f>
        <v>1.2155303310050349E-2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1012176.5416666667</v>
      </c>
      <c r="F40" s="44">
        <v>1161164.3625</v>
      </c>
      <c r="G40" s="21">
        <f t="shared" si="2"/>
        <v>0.14719548883044403</v>
      </c>
      <c r="H40" s="161">
        <v>1117996.2375</v>
      </c>
      <c r="I40" s="21">
        <f t="shared" si="3"/>
        <v>3.8612048549045319E-2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638365</v>
      </c>
      <c r="F41" s="169">
        <v>743792.4</v>
      </c>
      <c r="G41" s="21">
        <f t="shared" si="2"/>
        <v>0.16515222482435601</v>
      </c>
      <c r="H41" s="169">
        <v>734822.40000000002</v>
      </c>
      <c r="I41" s="21">
        <f t="shared" si="3"/>
        <v>1.220703125E-2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273136.5</v>
      </c>
      <c r="F42" s="162">
        <v>357364.8</v>
      </c>
      <c r="G42" s="21">
        <f t="shared" si="2"/>
        <v>0.30837438423645314</v>
      </c>
      <c r="H42" s="162">
        <v>365079</v>
      </c>
      <c r="I42" s="21">
        <f t="shared" si="3"/>
        <v>-2.1130221130221161E-2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182091</v>
      </c>
      <c r="F43" s="162">
        <v>215280</v>
      </c>
      <c r="G43" s="21">
        <f t="shared" si="2"/>
        <v>0.18226600985221675</v>
      </c>
      <c r="H43" s="162">
        <v>242190.00000000003</v>
      </c>
      <c r="I43" s="21">
        <f t="shared" si="3"/>
        <v>-0.11111111111111122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862779.45</v>
      </c>
      <c r="F44" s="165">
        <v>928753.8</v>
      </c>
      <c r="G44" s="152">
        <f t="shared" si="2"/>
        <v>7.6467224619223478E-2</v>
      </c>
      <c r="H44" s="165">
        <v>928753.8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400158.10714285716</v>
      </c>
      <c r="F46" s="41">
        <v>481352.625</v>
      </c>
      <c r="G46" s="21">
        <f t="shared" ref="G46:G51" si="4">(F46-E46)/E46</f>
        <v>0.20290609238651824</v>
      </c>
      <c r="H46" s="159">
        <v>481352.625</v>
      </c>
      <c r="I46" s="21">
        <f t="shared" ref="I46:I51" si="5">(F46-H46)/H46</f>
        <v>0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314163.96875</v>
      </c>
      <c r="F47" s="45">
        <v>320408.40000000002</v>
      </c>
      <c r="G47" s="21">
        <f t="shared" si="4"/>
        <v>1.9876344428819939E-2</v>
      </c>
      <c r="H47" s="162">
        <v>319132.66666666669</v>
      </c>
      <c r="I47" s="21">
        <f t="shared" si="5"/>
        <v>3.9975015615240595E-3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992188.75</v>
      </c>
      <c r="F48" s="45">
        <v>1102541.142857143</v>
      </c>
      <c r="G48" s="21">
        <f t="shared" si="4"/>
        <v>0.111221169215175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1287387.2142857141</v>
      </c>
      <c r="F49" s="162">
        <v>1478031.75</v>
      </c>
      <c r="G49" s="21">
        <f t="shared" si="4"/>
        <v>0.14808639824814629</v>
      </c>
      <c r="H49" s="162">
        <v>1478031.75</v>
      </c>
      <c r="I49" s="21">
        <f t="shared" si="5"/>
        <v>0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142846.25</v>
      </c>
      <c r="F50" s="45">
        <v>166617.75</v>
      </c>
      <c r="G50" s="21">
        <f t="shared" si="4"/>
        <v>0.16641318900566168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1759465.5</v>
      </c>
      <c r="I51" s="152">
        <f t="shared" si="5"/>
        <v>-1.6568952332398676E-2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154955.08333333334</v>
      </c>
      <c r="F53" s="123">
        <v>156750.75</v>
      </c>
      <c r="G53" s="22">
        <f t="shared" ref="G53:G61" si="6">(F53-E53)/E53</f>
        <v>1.1588304352712899E-2</v>
      </c>
      <c r="H53" s="123">
        <v>156750.75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193740</v>
      </c>
      <c r="F54" s="173">
        <v>211019.25</v>
      </c>
      <c r="G54" s="146">
        <f t="shared" si="6"/>
        <v>8.9187829049241246E-2</v>
      </c>
      <c r="H54" s="173">
        <v>211019.25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140470.20000000001</v>
      </c>
      <c r="F55" s="173">
        <v>147108</v>
      </c>
      <c r="G55" s="146">
        <f t="shared" si="6"/>
        <v>4.725415070242648E-2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182102.5</v>
      </c>
      <c r="F56" s="173">
        <v>184961.4</v>
      </c>
      <c r="G56" s="146">
        <f t="shared" si="6"/>
        <v>1.5699400063151216E-2</v>
      </c>
      <c r="H56" s="173">
        <v>184961.4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107196.5</v>
      </c>
      <c r="F57" s="178">
        <v>108312.75</v>
      </c>
      <c r="G57" s="146">
        <f t="shared" si="6"/>
        <v>1.0413119831337777E-2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161138.83333333334</v>
      </c>
      <c r="F58" s="165">
        <v>169533</v>
      </c>
      <c r="G58" s="151">
        <f t="shared" si="6"/>
        <v>5.2092760590505223E-2</v>
      </c>
      <c r="H58" s="165">
        <v>179848.5</v>
      </c>
      <c r="I58" s="151">
        <f t="shared" si="7"/>
        <v>-5.7356608478802994E-2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181741.16999999998</v>
      </c>
      <c r="F59" s="172">
        <v>260309.4</v>
      </c>
      <c r="G59" s="146">
        <f t="shared" si="6"/>
        <v>0.43230837569715225</v>
      </c>
      <c r="H59" s="172">
        <v>258515.4</v>
      </c>
      <c r="I59" s="146">
        <f t="shared" si="7"/>
        <v>6.939625260235947E-3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198170.27142857143</v>
      </c>
      <c r="F60" s="173">
        <v>220790.14285714287</v>
      </c>
      <c r="G60" s="146">
        <f t="shared" si="6"/>
        <v>0.11414361632301923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959491</v>
      </c>
      <c r="F61" s="66">
        <v>1291680</v>
      </c>
      <c r="G61" s="28">
        <f t="shared" si="6"/>
        <v>0.34621377376129636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448724.25</v>
      </c>
      <c r="F63" s="51">
        <v>495592.5</v>
      </c>
      <c r="G63" s="21">
        <f t="shared" ref="G63:G68" si="8">(F63-E63)/E63</f>
        <v>0.10444777611194403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3006332.875</v>
      </c>
      <c r="F64" s="44">
        <v>3145779</v>
      </c>
      <c r="G64" s="21">
        <f t="shared" si="8"/>
        <v>4.6384126707858325E-2</v>
      </c>
      <c r="H64" s="161">
        <v>3145779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876625.28571428568</v>
      </c>
      <c r="F65" s="44">
        <v>830821.33333333337</v>
      </c>
      <c r="G65" s="21">
        <f t="shared" si="8"/>
        <v>-5.225032077831368E-2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606073</v>
      </c>
      <c r="F66" s="44">
        <v>587893.80000000005</v>
      </c>
      <c r="G66" s="21">
        <f t="shared" si="8"/>
        <v>-2.9995066600887934E-2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302214.25</v>
      </c>
      <c r="F67" s="44">
        <v>293959.71428571426</v>
      </c>
      <c r="G67" s="21">
        <f t="shared" si="8"/>
        <v>-2.7313522490371448E-2</v>
      </c>
      <c r="H67" s="161">
        <v>284050</v>
      </c>
      <c r="I67" s="21">
        <f t="shared" si="9"/>
        <v>3.4887218045112696E-2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216426.42857142858</v>
      </c>
      <c r="F68" s="170">
        <v>229760.14285714287</v>
      </c>
      <c r="G68" s="152">
        <f t="shared" si="8"/>
        <v>6.1608530777532471E-2</v>
      </c>
      <c r="H68" s="170">
        <v>229760.14285714287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308767</v>
      </c>
      <c r="F70" s="41">
        <v>321574.5</v>
      </c>
      <c r="G70" s="21">
        <f>(F70-E70)/E70</f>
        <v>4.1479497485158709E-2</v>
      </c>
      <c r="H70" s="159">
        <v>321574.5</v>
      </c>
      <c r="I70" s="21">
        <f>(F70-H70)/H70</f>
        <v>0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209748.50000000003</v>
      </c>
      <c r="G71" s="21">
        <f>(F71-E71)/E71</f>
        <v>2.0469659185369988E-2</v>
      </c>
      <c r="H71" s="162">
        <v>212230.20000000004</v>
      </c>
      <c r="I71" s="21">
        <f>(F71-H71)/H71</f>
        <v>-1.16934347703579E-2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98349.642857142855</v>
      </c>
      <c r="F72" s="162">
        <v>98311.200000000012</v>
      </c>
      <c r="G72" s="21">
        <f>(F72-E72)/E72</f>
        <v>-3.9087947882722208E-4</v>
      </c>
      <c r="H72" s="162">
        <v>98311.200000000012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135768.36111111109</v>
      </c>
      <c r="F74" s="47">
        <v>133742.70000000001</v>
      </c>
      <c r="G74" s="21">
        <f>(F74-E74)/E74</f>
        <v>-1.4919979106570403E-2</v>
      </c>
      <c r="H74" s="165">
        <v>134011.79999999999</v>
      </c>
      <c r="I74" s="21">
        <f>(F74-H74)/H74</f>
        <v>-2.0080321285138826E-3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69565.553571428565</v>
      </c>
      <c r="F76" s="41">
        <v>70414.5</v>
      </c>
      <c r="G76" s="22">
        <f t="shared" ref="G76:G82" si="10">(F76-E76)/E76</f>
        <v>1.2203545935989038E-2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95110.03125</v>
      </c>
      <c r="F77" s="30">
        <v>87569.625</v>
      </c>
      <c r="G77" s="21">
        <f t="shared" si="10"/>
        <v>-7.9280872384320661E-2</v>
      </c>
      <c r="H77" s="153">
        <v>83813.4375</v>
      </c>
      <c r="I77" s="21">
        <f t="shared" si="11"/>
        <v>4.4816053511705686E-2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52782.84375</v>
      </c>
      <c r="F78" s="45">
        <v>55998.428571428572</v>
      </c>
      <c r="G78" s="21">
        <f t="shared" si="10"/>
        <v>6.0921022684166624E-2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97992.875</v>
      </c>
      <c r="F79" s="45">
        <v>91606.125</v>
      </c>
      <c r="G79" s="21">
        <f t="shared" si="10"/>
        <v>-6.5175656903626922E-2</v>
      </c>
      <c r="H79" s="162">
        <v>88466.625</v>
      </c>
      <c r="I79" s="21">
        <f t="shared" si="11"/>
        <v>3.5487959442332066E-2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144988.30357142858</v>
      </c>
      <c r="F80" s="57">
        <v>139393.79999999999</v>
      </c>
      <c r="G80" s="21">
        <f t="shared" si="10"/>
        <v>-3.8585895783465426E-2</v>
      </c>
      <c r="H80" s="171">
        <v>140131.33333333334</v>
      </c>
      <c r="I80" s="21">
        <f t="shared" si="11"/>
        <v>-5.2631578947369938E-3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546497.25</v>
      </c>
      <c r="G81" s="21">
        <f t="shared" si="10"/>
        <v>-5.1996887966804982E-2</v>
      </c>
      <c r="H81" s="171">
        <v>546497.25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247267.66071428571</v>
      </c>
      <c r="F82" s="165">
        <v>301392</v>
      </c>
      <c r="G82" s="148">
        <f t="shared" si="10"/>
        <v>0.21888968063742958</v>
      </c>
      <c r="H82" s="165">
        <v>299710.125</v>
      </c>
      <c r="I82" s="148">
        <f t="shared" si="11"/>
        <v>5.6116722783389446E-3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13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223</v>
      </c>
      <c r="F12" s="222" t="s">
        <v>228</v>
      </c>
      <c r="G12" s="205" t="s">
        <v>197</v>
      </c>
      <c r="H12" s="222" t="s">
        <v>221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8</v>
      </c>
      <c r="C15" s="140" t="s">
        <v>89</v>
      </c>
      <c r="D15" s="137" t="s">
        <v>161</v>
      </c>
      <c r="E15" s="158">
        <v>246796.4375</v>
      </c>
      <c r="F15" s="158">
        <v>126332.6</v>
      </c>
      <c r="G15" s="146">
        <f>(F15-E15)/E15</f>
        <v>-0.48811011504167273</v>
      </c>
      <c r="H15" s="158">
        <v>140749.25</v>
      </c>
      <c r="I15" s="146">
        <f>(F15-H15)/H15</f>
        <v>-0.10242789926056441</v>
      </c>
    </row>
    <row r="16" spans="1:9" ht="16.5">
      <c r="A16" s="121"/>
      <c r="B16" s="154" t="s">
        <v>7</v>
      </c>
      <c r="C16" s="141" t="s">
        <v>87</v>
      </c>
      <c r="D16" s="137" t="s">
        <v>161</v>
      </c>
      <c r="E16" s="161">
        <v>37208.534722222219</v>
      </c>
      <c r="F16" s="161">
        <v>64549.4</v>
      </c>
      <c r="G16" s="146">
        <f>(F16-E16)/E16</f>
        <v>0.73480091279834447</v>
      </c>
      <c r="H16" s="161">
        <v>71816.066000000006</v>
      </c>
      <c r="I16" s="146">
        <f>(F16-H16)/H16</f>
        <v>-0.10118440628591385</v>
      </c>
    </row>
    <row r="17" spans="1:9" ht="16.5">
      <c r="A17" s="121"/>
      <c r="B17" s="154" t="s">
        <v>13</v>
      </c>
      <c r="C17" s="141" t="s">
        <v>93</v>
      </c>
      <c r="D17" s="137" t="s">
        <v>81</v>
      </c>
      <c r="E17" s="161">
        <v>32489.784722222219</v>
      </c>
      <c r="F17" s="161">
        <v>35628.962777777779</v>
      </c>
      <c r="G17" s="146">
        <f>(F17-E17)/E17</f>
        <v>9.6620463397790346E-2</v>
      </c>
      <c r="H17" s="161">
        <v>39240.073888888888</v>
      </c>
      <c r="I17" s="146">
        <f>(F17-H17)/H17</f>
        <v>-9.2026103756487107E-2</v>
      </c>
    </row>
    <row r="18" spans="1:9" ht="16.5">
      <c r="A18" s="121"/>
      <c r="B18" s="154" t="s">
        <v>14</v>
      </c>
      <c r="C18" s="141" t="s">
        <v>94</v>
      </c>
      <c r="D18" s="137" t="s">
        <v>81</v>
      </c>
      <c r="E18" s="161">
        <v>32086.138888888891</v>
      </c>
      <c r="F18" s="161">
        <v>33128.962777777779</v>
      </c>
      <c r="G18" s="146">
        <f>(F18-E18)/E18</f>
        <v>3.2500759673829364E-2</v>
      </c>
      <c r="H18" s="161">
        <v>36249.3995</v>
      </c>
      <c r="I18" s="146">
        <f>(F18-H18)/H18</f>
        <v>-8.6082439026947774E-2</v>
      </c>
    </row>
    <row r="19" spans="1:9" ht="16.5">
      <c r="A19" s="121"/>
      <c r="B19" s="154" t="s">
        <v>12</v>
      </c>
      <c r="C19" s="141" t="s">
        <v>92</v>
      </c>
      <c r="D19" s="137" t="s">
        <v>81</v>
      </c>
      <c r="E19" s="161">
        <v>31414.263888888891</v>
      </c>
      <c r="F19" s="161">
        <v>35517.785000000003</v>
      </c>
      <c r="G19" s="146">
        <f>(F19-E19)/E19</f>
        <v>0.130626046996521</v>
      </c>
      <c r="H19" s="161">
        <v>38128.962777777779</v>
      </c>
      <c r="I19" s="146">
        <f>(F19-H19)/H19</f>
        <v>-6.8482790706796123E-2</v>
      </c>
    </row>
    <row r="20" spans="1:9" ht="16.5" customHeight="1">
      <c r="A20" s="121"/>
      <c r="B20" s="154" t="s">
        <v>16</v>
      </c>
      <c r="C20" s="141" t="s">
        <v>96</v>
      </c>
      <c r="D20" s="137" t="s">
        <v>81</v>
      </c>
      <c r="E20" s="161">
        <v>32228.5</v>
      </c>
      <c r="F20" s="161">
        <v>36517.851666666669</v>
      </c>
      <c r="G20" s="146">
        <f>(F20-E20)/E20</f>
        <v>0.13309188037503045</v>
      </c>
      <c r="H20" s="161">
        <v>38406.74022222223</v>
      </c>
      <c r="I20" s="146">
        <f>(F20-H20)/H20</f>
        <v>-4.9181173529083973E-2</v>
      </c>
    </row>
    <row r="21" spans="1:9" ht="16.5">
      <c r="A21" s="121"/>
      <c r="B21" s="154" t="s">
        <v>5</v>
      </c>
      <c r="C21" s="141" t="s">
        <v>85</v>
      </c>
      <c r="D21" s="137" t="s">
        <v>161</v>
      </c>
      <c r="E21" s="161">
        <v>151839.59027777778</v>
      </c>
      <c r="F21" s="161">
        <v>95943.777777777781</v>
      </c>
      <c r="G21" s="146">
        <f>(F21-E21)/E21</f>
        <v>-0.36812409989873723</v>
      </c>
      <c r="H21" s="161">
        <v>99860.444111111108</v>
      </c>
      <c r="I21" s="146">
        <f>(F21-H21)/H21</f>
        <v>-3.92213991054896E-2</v>
      </c>
    </row>
    <row r="22" spans="1:9" ht="16.5">
      <c r="A22" s="121"/>
      <c r="B22" s="154" t="s">
        <v>10</v>
      </c>
      <c r="C22" s="141" t="s">
        <v>90</v>
      </c>
      <c r="D22" s="139" t="s">
        <v>161</v>
      </c>
      <c r="E22" s="161">
        <v>79245.861111111109</v>
      </c>
      <c r="F22" s="161">
        <v>84749.4</v>
      </c>
      <c r="G22" s="146">
        <f>(F22-E22)/E22</f>
        <v>6.9448912684188499E-2</v>
      </c>
      <c r="H22" s="161">
        <v>87916.066000000006</v>
      </c>
      <c r="I22" s="146">
        <f>(F22-H22)/H22</f>
        <v>-3.6019195854373326E-2</v>
      </c>
    </row>
    <row r="23" spans="1:9" ht="16.5">
      <c r="A23" s="121"/>
      <c r="B23" s="154" t="s">
        <v>15</v>
      </c>
      <c r="C23" s="141" t="s">
        <v>95</v>
      </c>
      <c r="D23" s="139" t="s">
        <v>82</v>
      </c>
      <c r="E23" s="161">
        <v>68341.347222222219</v>
      </c>
      <c r="F23" s="161">
        <v>83999.4</v>
      </c>
      <c r="G23" s="146">
        <f>(F23-E23)/E23</f>
        <v>0.22911536594183973</v>
      </c>
      <c r="H23" s="161">
        <v>85249.4</v>
      </c>
      <c r="I23" s="146">
        <f>(F23-H23)/H23</f>
        <v>-1.4662859797253706E-2</v>
      </c>
    </row>
    <row r="24" spans="1:9" ht="16.5">
      <c r="A24" s="121"/>
      <c r="B24" s="154" t="s">
        <v>18</v>
      </c>
      <c r="C24" s="141" t="s">
        <v>98</v>
      </c>
      <c r="D24" s="139" t="s">
        <v>83</v>
      </c>
      <c r="E24" s="161">
        <v>115776.83333333333</v>
      </c>
      <c r="F24" s="161">
        <v>106125</v>
      </c>
      <c r="G24" s="146">
        <f>(F24-E24)/E24</f>
        <v>-8.3365843195457895E-2</v>
      </c>
      <c r="H24" s="161">
        <v>107125</v>
      </c>
      <c r="I24" s="146">
        <f>(F24-H24)/H24</f>
        <v>-9.3348891481913644E-3</v>
      </c>
    </row>
    <row r="25" spans="1:9" ht="16.5">
      <c r="A25" s="121"/>
      <c r="B25" s="154" t="s">
        <v>11</v>
      </c>
      <c r="C25" s="141" t="s">
        <v>91</v>
      </c>
      <c r="D25" s="139" t="s">
        <v>81</v>
      </c>
      <c r="E25" s="161">
        <v>26622.597222222223</v>
      </c>
      <c r="F25" s="161">
        <v>32666.066500000001</v>
      </c>
      <c r="G25" s="146">
        <f>(F25-E25)/E25</f>
        <v>0.22700524773492861</v>
      </c>
      <c r="H25" s="161">
        <v>32916.066500000001</v>
      </c>
      <c r="I25" s="146">
        <f>(F25-H25)/H25</f>
        <v>-7.5950751891937021E-3</v>
      </c>
    </row>
    <row r="26" spans="1:9" ht="16.5">
      <c r="A26" s="121"/>
      <c r="B26" s="154" t="s">
        <v>6</v>
      </c>
      <c r="C26" s="141" t="s">
        <v>86</v>
      </c>
      <c r="D26" s="139" t="s">
        <v>161</v>
      </c>
      <c r="E26" s="161">
        <v>108562.70138888888</v>
      </c>
      <c r="F26" s="161">
        <v>81221.488888888882</v>
      </c>
      <c r="G26" s="146">
        <f>(F26-E26)/E26</f>
        <v>-0.25184720120457782</v>
      </c>
      <c r="H26" s="161">
        <v>80332.665999999997</v>
      </c>
      <c r="I26" s="146">
        <f>(F26-H26)/H26</f>
        <v>1.1064277250413727E-2</v>
      </c>
    </row>
    <row r="27" spans="1:9" ht="16.5">
      <c r="A27" s="121"/>
      <c r="B27" s="154" t="s">
        <v>17</v>
      </c>
      <c r="C27" s="141" t="s">
        <v>97</v>
      </c>
      <c r="D27" s="139" t="s">
        <v>161</v>
      </c>
      <c r="E27" s="161">
        <v>64984.25</v>
      </c>
      <c r="F27" s="161">
        <v>52999.4</v>
      </c>
      <c r="G27" s="146">
        <f>(F27-E27)/E27</f>
        <v>-0.18442699577205243</v>
      </c>
      <c r="H27" s="161">
        <v>52149.4</v>
      </c>
      <c r="I27" s="146">
        <f>(F27-H27)/H27</f>
        <v>1.6299324632689925E-2</v>
      </c>
    </row>
    <row r="28" spans="1:9" ht="17.25" thickBot="1">
      <c r="A28" s="36"/>
      <c r="B28" s="154" t="s">
        <v>19</v>
      </c>
      <c r="C28" s="141" t="s">
        <v>99</v>
      </c>
      <c r="D28" s="139" t="s">
        <v>161</v>
      </c>
      <c r="E28" s="161">
        <v>72087.006944444438</v>
      </c>
      <c r="F28" s="161">
        <v>56138.777777777781</v>
      </c>
      <c r="G28" s="146">
        <f>(F28-E28)/E28</f>
        <v>-0.22123583489820209</v>
      </c>
      <c r="H28" s="161">
        <v>54888.777444444451</v>
      </c>
      <c r="I28" s="146">
        <f>(F28-H28)/H28</f>
        <v>2.2773331663262397E-2</v>
      </c>
    </row>
    <row r="29" spans="1:9" ht="16.5">
      <c r="A29" s="121"/>
      <c r="B29" s="154" t="s">
        <v>4</v>
      </c>
      <c r="C29" s="141" t="s">
        <v>84</v>
      </c>
      <c r="D29" s="139" t="s">
        <v>161</v>
      </c>
      <c r="E29" s="161">
        <v>82027.979166666672</v>
      </c>
      <c r="F29" s="161">
        <v>202999.4</v>
      </c>
      <c r="G29" s="146">
        <f>(F29-E29)/E29</f>
        <v>1.4747580284471022</v>
      </c>
      <c r="H29" s="161">
        <v>197666.06599999999</v>
      </c>
      <c r="I29" s="146">
        <f>(F29-H29)/H29</f>
        <v>2.6981535616740625E-2</v>
      </c>
    </row>
    <row r="30" spans="1:9" ht="17.25" thickBot="1">
      <c r="A30" s="36"/>
      <c r="B30" s="155" t="s">
        <v>9</v>
      </c>
      <c r="C30" s="142" t="s">
        <v>88</v>
      </c>
      <c r="D30" s="138" t="s">
        <v>161</v>
      </c>
      <c r="E30" s="164">
        <v>102381.41319444444</v>
      </c>
      <c r="F30" s="164">
        <v>83999.4</v>
      </c>
      <c r="G30" s="148">
        <f>(F30-E30)/E30</f>
        <v>-0.17954443703109496</v>
      </c>
      <c r="H30" s="164">
        <v>77449.399999999994</v>
      </c>
      <c r="I30" s="148">
        <f>(F30-H30)/H30</f>
        <v>8.4571345936831022E-2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1284093.2395833335</v>
      </c>
      <c r="F31" s="92">
        <f>SUM(F15:F30)</f>
        <v>1212517.6731666664</v>
      </c>
      <c r="G31" s="93">
        <f t="shared" ref="G31" si="0">(F31-E31)/E31</f>
        <v>-5.5740162949453838E-2</v>
      </c>
      <c r="H31" s="92">
        <f>SUM(H15:H30)</f>
        <v>1240143.7784444443</v>
      </c>
      <c r="I31" s="96">
        <f t="shared" ref="I31" si="1">(F31-H31)/H31</f>
        <v>-2.2276534187374849E-2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28</v>
      </c>
      <c r="C33" s="143" t="s">
        <v>102</v>
      </c>
      <c r="D33" s="145" t="s">
        <v>161</v>
      </c>
      <c r="E33" s="167">
        <v>41772.604166666672</v>
      </c>
      <c r="F33" s="167">
        <v>95874.375</v>
      </c>
      <c r="G33" s="146">
        <f>(F33-E33)/E33</f>
        <v>1.2951495821872885</v>
      </c>
      <c r="H33" s="167">
        <v>105603.541</v>
      </c>
      <c r="I33" s="146">
        <f>(F33-H33)/H33</f>
        <v>-9.2129164494588286E-2</v>
      </c>
    </row>
    <row r="34" spans="1:9" ht="16.5">
      <c r="A34" s="35"/>
      <c r="B34" s="154" t="s">
        <v>30</v>
      </c>
      <c r="C34" s="141" t="s">
        <v>104</v>
      </c>
      <c r="D34" s="137" t="s">
        <v>161</v>
      </c>
      <c r="E34" s="161">
        <v>87909.923611111109</v>
      </c>
      <c r="F34" s="161">
        <v>138222.11111111112</v>
      </c>
      <c r="G34" s="146">
        <f>(F34-E34)/E34</f>
        <v>0.57231522259724676</v>
      </c>
      <c r="H34" s="161">
        <v>151916.55555555556</v>
      </c>
      <c r="I34" s="146">
        <f>(F34-H34)/H34</f>
        <v>-9.0144516470664765E-2</v>
      </c>
    </row>
    <row r="35" spans="1:9" ht="16.5">
      <c r="A35" s="35"/>
      <c r="B35" s="156" t="s">
        <v>26</v>
      </c>
      <c r="C35" s="141" t="s">
        <v>100</v>
      </c>
      <c r="D35" s="137" t="s">
        <v>161</v>
      </c>
      <c r="E35" s="161">
        <v>150472.42361111112</v>
      </c>
      <c r="F35" s="161">
        <v>186999.4</v>
      </c>
      <c r="G35" s="146">
        <f>(F35-E35)/E35</f>
        <v>0.24274864132773669</v>
      </c>
      <c r="H35" s="161">
        <v>194722.11111111112</v>
      </c>
      <c r="I35" s="146">
        <f>(F35-H35)/H35</f>
        <v>-3.9660165283974577E-2</v>
      </c>
    </row>
    <row r="36" spans="1:9" ht="16.5">
      <c r="A36" s="35"/>
      <c r="B36" s="154" t="s">
        <v>27</v>
      </c>
      <c r="C36" s="141" t="s">
        <v>101</v>
      </c>
      <c r="D36" s="137" t="s">
        <v>161</v>
      </c>
      <c r="E36" s="161">
        <v>149083.53472222222</v>
      </c>
      <c r="F36" s="161">
        <v>186499.4</v>
      </c>
      <c r="G36" s="146">
        <f>(F36-E36)/E36</f>
        <v>0.25097248564365177</v>
      </c>
      <c r="H36" s="161">
        <v>194166.55555555556</v>
      </c>
      <c r="I36" s="146">
        <f>(F36-H36)/H36</f>
        <v>-3.9487519020039559E-2</v>
      </c>
    </row>
    <row r="37" spans="1:9" ht="17.25" thickBot="1">
      <c r="A37" s="36"/>
      <c r="B37" s="156" t="s">
        <v>29</v>
      </c>
      <c r="C37" s="141" t="s">
        <v>103</v>
      </c>
      <c r="D37" s="149" t="s">
        <v>161</v>
      </c>
      <c r="E37" s="164">
        <v>69429.0625</v>
      </c>
      <c r="F37" s="164">
        <v>118666.66666666667</v>
      </c>
      <c r="G37" s="148">
        <f>(F37-E37)/E37</f>
        <v>0.709178583056147</v>
      </c>
      <c r="H37" s="164">
        <v>120750</v>
      </c>
      <c r="I37" s="148">
        <f>(F37-H37)/H37</f>
        <v>-1.7253278122843298E-2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498667.54861111112</v>
      </c>
      <c r="F38" s="94">
        <f>SUM(F33:F37)</f>
        <v>726261.9527777778</v>
      </c>
      <c r="G38" s="95">
        <f t="shared" ref="G38" si="2">(F38-E38)/E38</f>
        <v>0.45640508350816617</v>
      </c>
      <c r="H38" s="94">
        <f>SUM(H33:H37)</f>
        <v>767158.76322222222</v>
      </c>
      <c r="I38" s="96">
        <f t="shared" ref="I38" si="3">(F38-H38)/H38</f>
        <v>-5.3309448324189802E-2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35</v>
      </c>
      <c r="C40" s="141" t="s">
        <v>152</v>
      </c>
      <c r="D40" s="145" t="s">
        <v>161</v>
      </c>
      <c r="E40" s="161">
        <v>182091</v>
      </c>
      <c r="F40" s="161">
        <v>215280</v>
      </c>
      <c r="G40" s="146">
        <f>(F40-E40)/E40</f>
        <v>0.18226600985221675</v>
      </c>
      <c r="H40" s="161">
        <v>242190.00000000003</v>
      </c>
      <c r="I40" s="146">
        <f>(F40-H40)/H40</f>
        <v>-0.11111111111111122</v>
      </c>
    </row>
    <row r="41" spans="1:9" ht="16.5">
      <c r="A41" s="35"/>
      <c r="B41" s="154" t="s">
        <v>34</v>
      </c>
      <c r="C41" s="141" t="s">
        <v>154</v>
      </c>
      <c r="D41" s="137" t="s">
        <v>161</v>
      </c>
      <c r="E41" s="161">
        <v>273136.5</v>
      </c>
      <c r="F41" s="161">
        <v>357364.8</v>
      </c>
      <c r="G41" s="146">
        <f>(F41-E41)/E41</f>
        <v>0.30837438423645314</v>
      </c>
      <c r="H41" s="161">
        <v>365079</v>
      </c>
      <c r="I41" s="146">
        <f>(F41-H41)/H41</f>
        <v>-2.1130221130221161E-2</v>
      </c>
    </row>
    <row r="42" spans="1:9" ht="16.5">
      <c r="A42" s="35"/>
      <c r="B42" s="156" t="s">
        <v>36</v>
      </c>
      <c r="C42" s="141" t="s">
        <v>153</v>
      </c>
      <c r="D42" s="137" t="s">
        <v>161</v>
      </c>
      <c r="E42" s="169">
        <v>862779.45</v>
      </c>
      <c r="F42" s="169">
        <v>928753.8</v>
      </c>
      <c r="G42" s="146">
        <f>(F42-E42)/E42</f>
        <v>7.6467224619223478E-2</v>
      </c>
      <c r="H42" s="169">
        <v>928753.8</v>
      </c>
      <c r="I42" s="146">
        <f>(F42-H42)/H42</f>
        <v>0</v>
      </c>
    </row>
    <row r="43" spans="1:9" ht="16.5">
      <c r="A43" s="35"/>
      <c r="B43" s="154" t="s">
        <v>31</v>
      </c>
      <c r="C43" s="141" t="s">
        <v>105</v>
      </c>
      <c r="D43" s="137" t="s">
        <v>161</v>
      </c>
      <c r="E43" s="162">
        <v>1856023.6875</v>
      </c>
      <c r="F43" s="162">
        <v>1867298.75</v>
      </c>
      <c r="G43" s="146">
        <f>(F43-E43)/E43</f>
        <v>6.0748483847138397E-3</v>
      </c>
      <c r="H43" s="162">
        <v>1844873.75</v>
      </c>
      <c r="I43" s="146">
        <f>(F43-H43)/H43</f>
        <v>1.2155303310050349E-2</v>
      </c>
    </row>
    <row r="44" spans="1:9" ht="16.5">
      <c r="A44" s="35"/>
      <c r="B44" s="154" t="s">
        <v>33</v>
      </c>
      <c r="C44" s="141" t="s">
        <v>107</v>
      </c>
      <c r="D44" s="137" t="s">
        <v>161</v>
      </c>
      <c r="E44" s="162">
        <v>638365</v>
      </c>
      <c r="F44" s="162">
        <v>743792.4</v>
      </c>
      <c r="G44" s="146">
        <f>(F44-E44)/E44</f>
        <v>0.16515222482435601</v>
      </c>
      <c r="H44" s="162">
        <v>734822.40000000002</v>
      </c>
      <c r="I44" s="146">
        <f>(F44-H44)/H44</f>
        <v>1.220703125E-2</v>
      </c>
    </row>
    <row r="45" spans="1:9" ht="16.5" customHeight="1" thickBot="1">
      <c r="A45" s="36"/>
      <c r="B45" s="154" t="s">
        <v>32</v>
      </c>
      <c r="C45" s="141" t="s">
        <v>106</v>
      </c>
      <c r="D45" s="137" t="s">
        <v>161</v>
      </c>
      <c r="E45" s="165">
        <v>1012176.5416666667</v>
      </c>
      <c r="F45" s="165">
        <v>1161164.3625</v>
      </c>
      <c r="G45" s="152">
        <f>(F45-E45)/E45</f>
        <v>0.14719548883044403</v>
      </c>
      <c r="H45" s="165">
        <v>1117996.2375</v>
      </c>
      <c r="I45" s="152">
        <f>(F45-H45)/H45</f>
        <v>3.8612048549045319E-2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4824572.1791666672</v>
      </c>
      <c r="F46" s="76">
        <f>SUM(F40:F45)</f>
        <v>5273654.1124999998</v>
      </c>
      <c r="G46" s="95">
        <f t="shared" ref="G46" si="4">(F46-E46)/E46</f>
        <v>9.3082229191750035E-2</v>
      </c>
      <c r="H46" s="94">
        <f>SUM(H40:H45)</f>
        <v>5233715.1875</v>
      </c>
      <c r="I46" s="96">
        <f t="shared" ref="I46" si="5">(F46-H46)/H46</f>
        <v>7.6310849118019211E-3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50</v>
      </c>
      <c r="C48" s="141" t="s">
        <v>159</v>
      </c>
      <c r="D48" s="145" t="s">
        <v>112</v>
      </c>
      <c r="E48" s="159">
        <v>1759465.5</v>
      </c>
      <c r="F48" s="159">
        <v>1730313</v>
      </c>
      <c r="G48" s="146">
        <f>(F48-E48)/E48</f>
        <v>-1.6568952332398676E-2</v>
      </c>
      <c r="H48" s="159">
        <v>1759465.5</v>
      </c>
      <c r="I48" s="146">
        <f>(F48-H48)/H48</f>
        <v>-1.6568952332398676E-2</v>
      </c>
    </row>
    <row r="49" spans="1:9" ht="16.5">
      <c r="A49" s="35"/>
      <c r="B49" s="154" t="s">
        <v>45</v>
      </c>
      <c r="C49" s="141" t="s">
        <v>109</v>
      </c>
      <c r="D49" s="139" t="s">
        <v>108</v>
      </c>
      <c r="E49" s="162">
        <v>400158.10714285716</v>
      </c>
      <c r="F49" s="162">
        <v>481352.625</v>
      </c>
      <c r="G49" s="146">
        <f>(F49-E49)/E49</f>
        <v>0.20290609238651824</v>
      </c>
      <c r="H49" s="162">
        <v>481352.625</v>
      </c>
      <c r="I49" s="146">
        <f>(F49-H49)/H49</f>
        <v>0</v>
      </c>
    </row>
    <row r="50" spans="1:9" ht="16.5">
      <c r="A50" s="35"/>
      <c r="B50" s="154" t="s">
        <v>47</v>
      </c>
      <c r="C50" s="141" t="s">
        <v>113</v>
      </c>
      <c r="D50" s="137" t="s">
        <v>114</v>
      </c>
      <c r="E50" s="162">
        <v>992188.75</v>
      </c>
      <c r="F50" s="162">
        <v>1102541.142857143</v>
      </c>
      <c r="G50" s="146">
        <f>(F50-E50)/E50</f>
        <v>0.111221169215175</v>
      </c>
      <c r="H50" s="162">
        <v>1102541.142857143</v>
      </c>
      <c r="I50" s="146">
        <f>(F50-H50)/H50</f>
        <v>0</v>
      </c>
    </row>
    <row r="51" spans="1:9" ht="16.5">
      <c r="A51" s="35"/>
      <c r="B51" s="154" t="s">
        <v>48</v>
      </c>
      <c r="C51" s="141" t="s">
        <v>157</v>
      </c>
      <c r="D51" s="137" t="s">
        <v>114</v>
      </c>
      <c r="E51" s="162">
        <v>1287387.2142857141</v>
      </c>
      <c r="F51" s="162">
        <v>1478031.75</v>
      </c>
      <c r="G51" s="146">
        <f>(F51-E51)/E51</f>
        <v>0.14808639824814629</v>
      </c>
      <c r="H51" s="162">
        <v>1478031.75</v>
      </c>
      <c r="I51" s="146">
        <f>(F51-H51)/H51</f>
        <v>0</v>
      </c>
    </row>
    <row r="52" spans="1:9" ht="16.5">
      <c r="A52" s="35"/>
      <c r="B52" s="154" t="s">
        <v>49</v>
      </c>
      <c r="C52" s="141" t="s">
        <v>158</v>
      </c>
      <c r="D52" s="139" t="s">
        <v>199</v>
      </c>
      <c r="E52" s="162">
        <v>142846.25</v>
      </c>
      <c r="F52" s="162">
        <v>166617.75</v>
      </c>
      <c r="G52" s="146">
        <f>(F52-E52)/E52</f>
        <v>0.16641318900566168</v>
      </c>
      <c r="H52" s="162">
        <v>166617.75</v>
      </c>
      <c r="I52" s="146">
        <f>(F52-H52)/H52</f>
        <v>0</v>
      </c>
    </row>
    <row r="53" spans="1:9" ht="16.5" customHeight="1" thickBot="1">
      <c r="A53" s="36"/>
      <c r="B53" s="154" t="s">
        <v>46</v>
      </c>
      <c r="C53" s="141" t="s">
        <v>111</v>
      </c>
      <c r="D53" s="138" t="s">
        <v>110</v>
      </c>
      <c r="E53" s="165">
        <v>314163.96875</v>
      </c>
      <c r="F53" s="165">
        <v>320408.40000000002</v>
      </c>
      <c r="G53" s="152">
        <f>(F53-E53)/E53</f>
        <v>1.9876344428819939E-2</v>
      </c>
      <c r="H53" s="165">
        <v>319132.66666666669</v>
      </c>
      <c r="I53" s="152">
        <f>(F53-H53)/H53</f>
        <v>3.9975015615240595E-3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4896209.7901785709</v>
      </c>
      <c r="F54" s="76">
        <f>SUM(F48:F53)</f>
        <v>5279264.6678571431</v>
      </c>
      <c r="G54" s="95">
        <f t="shared" ref="G54" si="6">(F54-E54)/E54</f>
        <v>7.8234980544941421E-2</v>
      </c>
      <c r="H54" s="76">
        <f>SUM(H48:H53)</f>
        <v>5307141.4345238097</v>
      </c>
      <c r="I54" s="96">
        <f t="shared" ref="I54" si="7">(F54-H54)/H54</f>
        <v>-5.2526896090094276E-3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43</v>
      </c>
      <c r="C56" s="144" t="s">
        <v>119</v>
      </c>
      <c r="D56" s="145" t="s">
        <v>114</v>
      </c>
      <c r="E56" s="159">
        <v>161138.83333333334</v>
      </c>
      <c r="F56" s="159">
        <v>169533</v>
      </c>
      <c r="G56" s="147">
        <f>(F56-E56)/E56</f>
        <v>5.2092760590505223E-2</v>
      </c>
      <c r="H56" s="159">
        <v>179848.5</v>
      </c>
      <c r="I56" s="147">
        <f>(F56-H56)/H56</f>
        <v>-5.7356608478802994E-2</v>
      </c>
    </row>
    <row r="57" spans="1:9" ht="16.5">
      <c r="A57" s="101"/>
      <c r="B57" s="176" t="s">
        <v>38</v>
      </c>
      <c r="C57" s="141" t="s">
        <v>115</v>
      </c>
      <c r="D57" s="137" t="s">
        <v>114</v>
      </c>
      <c r="E57" s="162">
        <v>154955.08333333334</v>
      </c>
      <c r="F57" s="173">
        <v>156750.75</v>
      </c>
      <c r="G57" s="146">
        <f>(F57-E57)/E57</f>
        <v>1.1588304352712899E-2</v>
      </c>
      <c r="H57" s="173">
        <v>156750.75</v>
      </c>
      <c r="I57" s="146">
        <f>(F57-H57)/H57</f>
        <v>0</v>
      </c>
    </row>
    <row r="58" spans="1:9" ht="16.5">
      <c r="A58" s="101"/>
      <c r="B58" s="176" t="s">
        <v>39</v>
      </c>
      <c r="C58" s="141" t="s">
        <v>116</v>
      </c>
      <c r="D58" s="137" t="s">
        <v>114</v>
      </c>
      <c r="E58" s="162">
        <v>193740</v>
      </c>
      <c r="F58" s="173">
        <v>211019.25</v>
      </c>
      <c r="G58" s="146">
        <f>(F58-E58)/E58</f>
        <v>8.9187829049241246E-2</v>
      </c>
      <c r="H58" s="173">
        <v>211019.25</v>
      </c>
      <c r="I58" s="146">
        <f>(F58-H58)/H58</f>
        <v>0</v>
      </c>
    </row>
    <row r="59" spans="1:9" ht="16.5">
      <c r="A59" s="101"/>
      <c r="B59" s="176" t="s">
        <v>40</v>
      </c>
      <c r="C59" s="141" t="s">
        <v>117</v>
      </c>
      <c r="D59" s="137" t="s">
        <v>114</v>
      </c>
      <c r="E59" s="162">
        <v>140470.20000000001</v>
      </c>
      <c r="F59" s="173">
        <v>147108</v>
      </c>
      <c r="G59" s="146">
        <f>(F59-E59)/E59</f>
        <v>4.725415070242648E-2</v>
      </c>
      <c r="H59" s="173">
        <v>147108</v>
      </c>
      <c r="I59" s="146">
        <f>(F59-H59)/H59</f>
        <v>0</v>
      </c>
    </row>
    <row r="60" spans="1:9" s="117" customFormat="1" ht="16.5">
      <c r="A60" s="127"/>
      <c r="B60" s="176" t="s">
        <v>41</v>
      </c>
      <c r="C60" s="141" t="s">
        <v>118</v>
      </c>
      <c r="D60" s="137" t="s">
        <v>114</v>
      </c>
      <c r="E60" s="162">
        <v>182102.5</v>
      </c>
      <c r="F60" s="178">
        <v>184961.4</v>
      </c>
      <c r="G60" s="146">
        <f>(F60-E60)/E60</f>
        <v>1.5699400063151216E-2</v>
      </c>
      <c r="H60" s="178">
        <v>184961.4</v>
      </c>
      <c r="I60" s="146">
        <f>(F60-H60)/H60</f>
        <v>0</v>
      </c>
    </row>
    <row r="61" spans="1:9" s="117" customFormat="1" ht="17.25" thickBot="1">
      <c r="A61" s="127"/>
      <c r="B61" s="177" t="s">
        <v>42</v>
      </c>
      <c r="C61" s="142" t="s">
        <v>198</v>
      </c>
      <c r="D61" s="138" t="s">
        <v>114</v>
      </c>
      <c r="E61" s="165">
        <v>107196.5</v>
      </c>
      <c r="F61" s="174">
        <v>108312.75</v>
      </c>
      <c r="G61" s="151">
        <f>(F61-E61)/E61</f>
        <v>1.0413119831337777E-2</v>
      </c>
      <c r="H61" s="174">
        <v>108312.75</v>
      </c>
      <c r="I61" s="151">
        <f>(F61-H61)/H61</f>
        <v>0</v>
      </c>
    </row>
    <row r="62" spans="1:9" s="117" customFormat="1" ht="16.5">
      <c r="A62" s="127"/>
      <c r="B62" s="87" t="s">
        <v>55</v>
      </c>
      <c r="C62" s="140" t="s">
        <v>122</v>
      </c>
      <c r="D62" s="137" t="s">
        <v>120</v>
      </c>
      <c r="E62" s="159">
        <v>198170.27142857143</v>
      </c>
      <c r="F62" s="172">
        <v>220790.14285714287</v>
      </c>
      <c r="G62" s="146">
        <f>(F62-E62)/E62</f>
        <v>0.11414361632301923</v>
      </c>
      <c r="H62" s="172">
        <v>220790.14285714287</v>
      </c>
      <c r="I62" s="146">
        <f>(F62-H62)/H62</f>
        <v>0</v>
      </c>
    </row>
    <row r="63" spans="1:9" s="117" customFormat="1" ht="16.5">
      <c r="A63" s="127"/>
      <c r="B63" s="176" t="s">
        <v>56</v>
      </c>
      <c r="C63" s="141" t="s">
        <v>123</v>
      </c>
      <c r="D63" s="139" t="s">
        <v>120</v>
      </c>
      <c r="E63" s="162">
        <v>959491</v>
      </c>
      <c r="F63" s="173">
        <v>1291680</v>
      </c>
      <c r="G63" s="146">
        <f>(F63-E63)/E63</f>
        <v>0.34621377376129636</v>
      </c>
      <c r="H63" s="173">
        <v>1291680</v>
      </c>
      <c r="I63" s="146">
        <f>(F63-H63)/H63</f>
        <v>0</v>
      </c>
    </row>
    <row r="64" spans="1:9" ht="16.5" customHeight="1" thickBot="1">
      <c r="A64" s="102"/>
      <c r="B64" s="177" t="s">
        <v>54</v>
      </c>
      <c r="C64" s="142" t="s">
        <v>121</v>
      </c>
      <c r="D64" s="138" t="s">
        <v>120</v>
      </c>
      <c r="E64" s="165">
        <v>181741.16999999998</v>
      </c>
      <c r="F64" s="174">
        <v>260309.4</v>
      </c>
      <c r="G64" s="151">
        <f>(F64-E64)/E64</f>
        <v>0.43230837569715225</v>
      </c>
      <c r="H64" s="174">
        <v>258515.4</v>
      </c>
      <c r="I64" s="151">
        <f>(F64-H64)/H64</f>
        <v>6.939625260235947E-3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2279005.5580952382</v>
      </c>
      <c r="F65" s="91">
        <f>SUM(F56:F64)</f>
        <v>2750464.692857143</v>
      </c>
      <c r="G65" s="93">
        <f t="shared" ref="G65" si="8">(F65-E65)/E65</f>
        <v>0.20687055066067675</v>
      </c>
      <c r="H65" s="91">
        <f>SUM(H56:H64)</f>
        <v>2758986.192857143</v>
      </c>
      <c r="I65" s="130">
        <f t="shared" ref="I65" si="9">(F65-H65)/H65</f>
        <v>-3.0886345216448252E-3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59</v>
      </c>
      <c r="C67" s="141" t="s">
        <v>128</v>
      </c>
      <c r="D67" s="145" t="s">
        <v>124</v>
      </c>
      <c r="E67" s="159">
        <v>448724.25</v>
      </c>
      <c r="F67" s="167">
        <v>495592.5</v>
      </c>
      <c r="G67" s="146">
        <f>(F67-E67)/E67</f>
        <v>0.10444777611194403</v>
      </c>
      <c r="H67" s="167">
        <v>495592.5</v>
      </c>
      <c r="I67" s="146">
        <f>(F67-H67)/H67</f>
        <v>0</v>
      </c>
    </row>
    <row r="68" spans="1:9" ht="16.5">
      <c r="A68" s="35"/>
      <c r="B68" s="154" t="s">
        <v>60</v>
      </c>
      <c r="C68" s="141" t="s">
        <v>129</v>
      </c>
      <c r="D68" s="139" t="s">
        <v>206</v>
      </c>
      <c r="E68" s="162">
        <v>3006332.875</v>
      </c>
      <c r="F68" s="161">
        <v>3145779</v>
      </c>
      <c r="G68" s="146">
        <f>(F68-E68)/E68</f>
        <v>4.6384126707858325E-2</v>
      </c>
      <c r="H68" s="161">
        <v>3145779</v>
      </c>
      <c r="I68" s="146">
        <f>(F68-H68)/H68</f>
        <v>0</v>
      </c>
    </row>
    <row r="69" spans="1:9" ht="16.5">
      <c r="A69" s="35"/>
      <c r="B69" s="154" t="s">
        <v>61</v>
      </c>
      <c r="C69" s="141" t="s">
        <v>130</v>
      </c>
      <c r="D69" s="139" t="s">
        <v>207</v>
      </c>
      <c r="E69" s="162">
        <v>876625.28571428568</v>
      </c>
      <c r="F69" s="161">
        <v>830821.33333333337</v>
      </c>
      <c r="G69" s="146">
        <f>(F69-E69)/E69</f>
        <v>-5.225032077831368E-2</v>
      </c>
      <c r="H69" s="161">
        <v>830821.33333333337</v>
      </c>
      <c r="I69" s="146">
        <f>(F69-H69)/H69</f>
        <v>0</v>
      </c>
    </row>
    <row r="70" spans="1:9" ht="16.5">
      <c r="A70" s="35"/>
      <c r="B70" s="154" t="s">
        <v>62</v>
      </c>
      <c r="C70" s="141" t="s">
        <v>131</v>
      </c>
      <c r="D70" s="139" t="s">
        <v>125</v>
      </c>
      <c r="E70" s="162">
        <v>606073</v>
      </c>
      <c r="F70" s="161">
        <v>587893.80000000005</v>
      </c>
      <c r="G70" s="146">
        <f>(F70-E70)/E70</f>
        <v>-2.9995066600887934E-2</v>
      </c>
      <c r="H70" s="161">
        <v>587893.80000000005</v>
      </c>
      <c r="I70" s="146">
        <f>(F70-H70)/H70</f>
        <v>0</v>
      </c>
    </row>
    <row r="71" spans="1:9" ht="16.5">
      <c r="A71" s="35"/>
      <c r="B71" s="154" t="s">
        <v>64</v>
      </c>
      <c r="C71" s="141" t="s">
        <v>133</v>
      </c>
      <c r="D71" s="139" t="s">
        <v>127</v>
      </c>
      <c r="E71" s="162">
        <v>216426.42857142858</v>
      </c>
      <c r="F71" s="161">
        <v>229760.14285714287</v>
      </c>
      <c r="G71" s="146">
        <f>(F71-E71)/E71</f>
        <v>6.1608530777532471E-2</v>
      </c>
      <c r="H71" s="161">
        <v>229760.14285714287</v>
      </c>
      <c r="I71" s="146">
        <f>(F71-H71)/H71</f>
        <v>0</v>
      </c>
    </row>
    <row r="72" spans="1:9" ht="16.5" customHeight="1" thickBot="1">
      <c r="A72" s="35"/>
      <c r="B72" s="154" t="s">
        <v>63</v>
      </c>
      <c r="C72" s="141" t="s">
        <v>132</v>
      </c>
      <c r="D72" s="138" t="s">
        <v>126</v>
      </c>
      <c r="E72" s="165">
        <v>302214.25</v>
      </c>
      <c r="F72" s="170">
        <v>293959.71428571426</v>
      </c>
      <c r="G72" s="152">
        <f>(F72-E72)/E72</f>
        <v>-2.7313522490371448E-2</v>
      </c>
      <c r="H72" s="170">
        <v>284050</v>
      </c>
      <c r="I72" s="152">
        <f>(F72-H72)/H72</f>
        <v>3.4887218045112696E-2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5456396.0892857136</v>
      </c>
      <c r="F73" s="76">
        <f>SUM(F67:F72)</f>
        <v>5583806.4904761901</v>
      </c>
      <c r="G73" s="95">
        <f t="shared" ref="G73" si="10">(F73-E73)/E73</f>
        <v>2.3350651071805811E-2</v>
      </c>
      <c r="H73" s="76">
        <f>SUM(H67:H72)</f>
        <v>5573896.7761904756</v>
      </c>
      <c r="I73" s="96">
        <f t="shared" ref="I73" si="11">(F73-H73)/H73</f>
        <v>1.7778790464949058E-3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67</v>
      </c>
      <c r="C75" s="143" t="s">
        <v>139</v>
      </c>
      <c r="D75" s="145" t="s">
        <v>135</v>
      </c>
      <c r="E75" s="159">
        <v>205541.14285714287</v>
      </c>
      <c r="F75" s="159">
        <v>209748.50000000003</v>
      </c>
      <c r="G75" s="146">
        <f>(F75-E75)/E75</f>
        <v>2.0469659185369988E-2</v>
      </c>
      <c r="H75" s="159">
        <v>212230.20000000004</v>
      </c>
      <c r="I75" s="146">
        <f>(F75-H75)/H75</f>
        <v>-1.16934347703579E-2</v>
      </c>
    </row>
    <row r="76" spans="1:9" ht="16.5">
      <c r="A76" s="35"/>
      <c r="B76" s="154" t="s">
        <v>71</v>
      </c>
      <c r="C76" s="141" t="s">
        <v>200</v>
      </c>
      <c r="D76" s="139" t="s">
        <v>134</v>
      </c>
      <c r="E76" s="162">
        <v>135768.36111111109</v>
      </c>
      <c r="F76" s="162">
        <v>133742.70000000001</v>
      </c>
      <c r="G76" s="146">
        <f>(F76-E76)/E76</f>
        <v>-1.4919979106570403E-2</v>
      </c>
      <c r="H76" s="162">
        <v>134011.79999999999</v>
      </c>
      <c r="I76" s="146">
        <f>(F76-H76)/H76</f>
        <v>-2.0080321285138826E-3</v>
      </c>
    </row>
    <row r="77" spans="1:9" ht="16.5">
      <c r="A77" s="35"/>
      <c r="B77" s="154" t="s">
        <v>68</v>
      </c>
      <c r="C77" s="141" t="s">
        <v>138</v>
      </c>
      <c r="D77" s="139" t="s">
        <v>134</v>
      </c>
      <c r="E77" s="162">
        <v>308767</v>
      </c>
      <c r="F77" s="162">
        <v>321574.5</v>
      </c>
      <c r="G77" s="146">
        <f>(F77-E77)/E77</f>
        <v>4.1479497485158709E-2</v>
      </c>
      <c r="H77" s="162">
        <v>321574.5</v>
      </c>
      <c r="I77" s="146">
        <f>(F77-H77)/H77</f>
        <v>0</v>
      </c>
    </row>
    <row r="78" spans="1:9" ht="16.5">
      <c r="A78" s="35"/>
      <c r="B78" s="154" t="s">
        <v>69</v>
      </c>
      <c r="C78" s="141" t="s">
        <v>140</v>
      </c>
      <c r="D78" s="139" t="s">
        <v>136</v>
      </c>
      <c r="E78" s="162">
        <v>98349.642857142855</v>
      </c>
      <c r="F78" s="162">
        <v>98311.200000000012</v>
      </c>
      <c r="G78" s="146">
        <f>(F78-E78)/E78</f>
        <v>-3.9087947882722208E-4</v>
      </c>
      <c r="H78" s="162">
        <v>98311.200000000012</v>
      </c>
      <c r="I78" s="146">
        <f>(F78-H78)/H78</f>
        <v>0</v>
      </c>
    </row>
    <row r="79" spans="1:9" ht="16.5" customHeight="1" thickBot="1">
      <c r="A79" s="36"/>
      <c r="B79" s="154" t="s">
        <v>70</v>
      </c>
      <c r="C79" s="141" t="s">
        <v>141</v>
      </c>
      <c r="D79" s="138" t="s">
        <v>137</v>
      </c>
      <c r="E79" s="165">
        <v>148005</v>
      </c>
      <c r="F79" s="165">
        <v>149350.5</v>
      </c>
      <c r="G79" s="146">
        <f>(F79-E79)/E79</f>
        <v>9.0909090909090905E-3</v>
      </c>
      <c r="H79" s="165">
        <v>149350.5</v>
      </c>
      <c r="I79" s="146">
        <f>(F79-H79)/H79</f>
        <v>0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896431.14682539681</v>
      </c>
      <c r="F80" s="76">
        <f>SUM(F75:F79)</f>
        <v>912727.40000000014</v>
      </c>
      <c r="G80" s="95">
        <f t="shared" ref="G80" si="12">(F80-E80)/E80</f>
        <v>1.8179034979222394E-2</v>
      </c>
      <c r="H80" s="76">
        <f>SUM(H75:H79)</f>
        <v>915478.2</v>
      </c>
      <c r="I80" s="96">
        <f t="shared" ref="I80" si="13">(F80-H80)/H80</f>
        <v>-3.0047684368669988E-3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78</v>
      </c>
      <c r="C82" s="141" t="s">
        <v>149</v>
      </c>
      <c r="D82" s="145" t="s">
        <v>147</v>
      </c>
      <c r="E82" s="159">
        <v>144988.30357142858</v>
      </c>
      <c r="F82" s="159">
        <v>139393.79999999999</v>
      </c>
      <c r="G82" s="147">
        <f>(F82-E82)/E82</f>
        <v>-3.8585895783465426E-2</v>
      </c>
      <c r="H82" s="159">
        <v>140131.33333333334</v>
      </c>
      <c r="I82" s="147">
        <f>(F82-H82)/H82</f>
        <v>-5.2631578947369938E-3</v>
      </c>
    </row>
    <row r="83" spans="1:11" ht="16.5">
      <c r="A83" s="35"/>
      <c r="B83" s="154" t="s">
        <v>74</v>
      </c>
      <c r="C83" s="141" t="s">
        <v>144</v>
      </c>
      <c r="D83" s="137" t="s">
        <v>142</v>
      </c>
      <c r="E83" s="162">
        <v>69565.553571428565</v>
      </c>
      <c r="F83" s="162">
        <v>70414.5</v>
      </c>
      <c r="G83" s="146">
        <f>(F83-E83)/E83</f>
        <v>1.2203545935989038E-2</v>
      </c>
      <c r="H83" s="162">
        <v>70414.5</v>
      </c>
      <c r="I83" s="146">
        <f>(F83-H83)/H83</f>
        <v>0</v>
      </c>
    </row>
    <row r="84" spans="1:11" ht="16.5">
      <c r="A84" s="35"/>
      <c r="B84" s="154" t="s">
        <v>75</v>
      </c>
      <c r="C84" s="141" t="s">
        <v>148</v>
      </c>
      <c r="D84" s="139" t="s">
        <v>145</v>
      </c>
      <c r="E84" s="162">
        <v>52782.84375</v>
      </c>
      <c r="F84" s="162">
        <v>55998.428571428572</v>
      </c>
      <c r="G84" s="146">
        <f>(F84-E84)/E84</f>
        <v>6.0921022684166624E-2</v>
      </c>
      <c r="H84" s="162">
        <v>55998.428571428572</v>
      </c>
      <c r="I84" s="146">
        <f>(F84-H84)/H84</f>
        <v>0</v>
      </c>
    </row>
    <row r="85" spans="1:11" ht="16.5">
      <c r="A85" s="35"/>
      <c r="B85" s="154" t="s">
        <v>79</v>
      </c>
      <c r="C85" s="141" t="s">
        <v>155</v>
      </c>
      <c r="D85" s="139" t="s">
        <v>156</v>
      </c>
      <c r="E85" s="162">
        <v>576472</v>
      </c>
      <c r="F85" s="162">
        <v>546497.25</v>
      </c>
      <c r="G85" s="146">
        <f>(F85-E85)/E85</f>
        <v>-5.1996887966804982E-2</v>
      </c>
      <c r="H85" s="162">
        <v>546497.25</v>
      </c>
      <c r="I85" s="146">
        <f>(F85-H85)/H85</f>
        <v>0</v>
      </c>
    </row>
    <row r="86" spans="1:11" ht="16.5">
      <c r="A86" s="35"/>
      <c r="B86" s="154" t="s">
        <v>80</v>
      </c>
      <c r="C86" s="141" t="s">
        <v>151</v>
      </c>
      <c r="D86" s="150" t="s">
        <v>150</v>
      </c>
      <c r="E86" s="171">
        <v>247267.66071428571</v>
      </c>
      <c r="F86" s="171">
        <v>301392</v>
      </c>
      <c r="G86" s="146">
        <f>(F86-E86)/E86</f>
        <v>0.21888968063742958</v>
      </c>
      <c r="H86" s="171">
        <v>299710.125</v>
      </c>
      <c r="I86" s="146">
        <f>(F86-H86)/H86</f>
        <v>5.6116722783389446E-3</v>
      </c>
    </row>
    <row r="87" spans="1:11" ht="16.5">
      <c r="A87" s="35"/>
      <c r="B87" s="154" t="s">
        <v>77</v>
      </c>
      <c r="C87" s="141" t="s">
        <v>146</v>
      </c>
      <c r="D87" s="150" t="s">
        <v>162</v>
      </c>
      <c r="E87" s="171">
        <v>97992.875</v>
      </c>
      <c r="F87" s="171">
        <v>91606.125</v>
      </c>
      <c r="G87" s="146">
        <f>(F87-E87)/E87</f>
        <v>-6.5175656903626922E-2</v>
      </c>
      <c r="H87" s="171">
        <v>88466.625</v>
      </c>
      <c r="I87" s="146">
        <f>(F87-H87)/H87</f>
        <v>3.5487959442332066E-2</v>
      </c>
    </row>
    <row r="88" spans="1:11" ht="16.5" customHeight="1" thickBot="1">
      <c r="A88" s="33"/>
      <c r="B88" s="155" t="s">
        <v>76</v>
      </c>
      <c r="C88" s="142" t="s">
        <v>143</v>
      </c>
      <c r="D88" s="138" t="s">
        <v>161</v>
      </c>
      <c r="E88" s="165">
        <v>95110.03125</v>
      </c>
      <c r="F88" s="229">
        <v>87569.625</v>
      </c>
      <c r="G88" s="148">
        <f>(F88-E88)/E88</f>
        <v>-7.9280872384320661E-2</v>
      </c>
      <c r="H88" s="229">
        <v>83813.4375</v>
      </c>
      <c r="I88" s="148">
        <f>(F88-H88)/H88</f>
        <v>4.4816053511705686E-2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1284179.267857143</v>
      </c>
      <c r="F89" s="76">
        <f>SUM(F82:F88)</f>
        <v>1292871.7285714285</v>
      </c>
      <c r="G89" s="103">
        <f t="shared" ref="G89:G90" si="14">(F89-E89)/E89</f>
        <v>6.7688841673875068E-3</v>
      </c>
      <c r="H89" s="76">
        <f>SUM(H82:H88)</f>
        <v>1285031.6994047619</v>
      </c>
      <c r="I89" s="96">
        <f t="shared" ref="I89:I90" si="15">(F89-H89)/H89</f>
        <v>6.1010395076620512E-3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21419554.819603175</v>
      </c>
      <c r="F90" s="91">
        <f>SUM(F31,F38,F46,F54,F65,F73,F80,F89)</f>
        <v>23031568.71820635</v>
      </c>
      <c r="G90" s="93">
        <f t="shared" si="14"/>
        <v>7.5258982372867045E-2</v>
      </c>
      <c r="H90" s="91">
        <f>SUM(H31,H38,H46,H54,H65,H73,H80,H89)</f>
        <v>23081552.032142855</v>
      </c>
      <c r="I90" s="104">
        <f t="shared" si="15"/>
        <v>-2.165509228621187E-3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  <mergeCell ref="A9:I9"/>
    <mergeCell ref="H12:H13"/>
    <mergeCell ref="I12:I13"/>
    <mergeCell ref="D11:E11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21" zoomScaleNormal="100" workbookViewId="0">
      <selection activeCell="I30" sqref="I3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193" bestFit="1" customWidth="1"/>
    <col min="12" max="12" width="9.140625" style="193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2"/>
      <c r="F9" s="192"/>
    </row>
    <row r="10" spans="1:12" ht="18">
      <c r="A10" s="2" t="s">
        <v>210</v>
      </c>
      <c r="B10" s="2"/>
      <c r="C10" s="2"/>
    </row>
    <row r="11" spans="1:12" ht="18">
      <c r="A11" s="2" t="s">
        <v>229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4"/>
    </row>
    <row r="16" spans="1:12" ht="18">
      <c r="A16" s="80"/>
      <c r="B16" s="183" t="s">
        <v>4</v>
      </c>
      <c r="C16" s="140" t="s">
        <v>163</v>
      </c>
      <c r="D16" s="195">
        <v>175000</v>
      </c>
      <c r="E16" s="195">
        <v>180000</v>
      </c>
      <c r="F16" s="195">
        <v>155000</v>
      </c>
      <c r="G16" s="133">
        <v>150000</v>
      </c>
      <c r="H16" s="133">
        <v>100000</v>
      </c>
      <c r="I16" s="133">
        <f>AVERAGE(D16:H16)</f>
        <v>152000</v>
      </c>
      <c r="K16" s="194"/>
      <c r="L16" s="196"/>
    </row>
    <row r="17" spans="1:16" ht="18">
      <c r="A17" s="81"/>
      <c r="B17" s="184" t="s">
        <v>5</v>
      </c>
      <c r="C17" s="141" t="s">
        <v>164</v>
      </c>
      <c r="D17" s="179">
        <v>100000</v>
      </c>
      <c r="E17" s="179">
        <v>100000</v>
      </c>
      <c r="F17" s="179">
        <v>57500</v>
      </c>
      <c r="G17" s="197">
        <v>82500</v>
      </c>
      <c r="H17" s="197">
        <v>75000</v>
      </c>
      <c r="I17" s="133">
        <f t="shared" ref="I17:I40" si="0">AVERAGE(D17:H17)</f>
        <v>83000</v>
      </c>
      <c r="K17" s="194"/>
      <c r="L17" s="196"/>
    </row>
    <row r="18" spans="1:16" ht="18">
      <c r="A18" s="81"/>
      <c r="B18" s="184" t="s">
        <v>6</v>
      </c>
      <c r="C18" s="141" t="s">
        <v>165</v>
      </c>
      <c r="D18" s="179">
        <v>75000</v>
      </c>
      <c r="E18" s="179">
        <v>100000</v>
      </c>
      <c r="F18" s="179">
        <v>60000</v>
      </c>
      <c r="G18" s="197">
        <v>55000</v>
      </c>
      <c r="H18" s="197">
        <v>91666</v>
      </c>
      <c r="I18" s="133">
        <f t="shared" si="0"/>
        <v>76333.2</v>
      </c>
      <c r="K18" s="194"/>
      <c r="L18" s="196"/>
    </row>
    <row r="19" spans="1:16" ht="18">
      <c r="A19" s="81"/>
      <c r="B19" s="184" t="s">
        <v>7</v>
      </c>
      <c r="C19" s="141" t="s">
        <v>166</v>
      </c>
      <c r="D19" s="179">
        <v>50000</v>
      </c>
      <c r="E19" s="179">
        <v>50000</v>
      </c>
      <c r="F19" s="179">
        <v>50000</v>
      </c>
      <c r="G19" s="197">
        <v>55000</v>
      </c>
      <c r="H19" s="197">
        <v>75000</v>
      </c>
      <c r="I19" s="133">
        <f t="shared" si="0"/>
        <v>56000</v>
      </c>
      <c r="K19" s="194"/>
      <c r="L19" s="196"/>
      <c r="P19" s="193"/>
    </row>
    <row r="20" spans="1:16" ht="18">
      <c r="A20" s="81"/>
      <c r="B20" s="184" t="s">
        <v>8</v>
      </c>
      <c r="C20" s="141" t="s">
        <v>167</v>
      </c>
      <c r="D20" s="179">
        <v>100000</v>
      </c>
      <c r="E20" s="179">
        <v>250000</v>
      </c>
      <c r="F20" s="179">
        <v>80000</v>
      </c>
      <c r="G20" s="197">
        <v>100000</v>
      </c>
      <c r="H20" s="197">
        <v>91666</v>
      </c>
      <c r="I20" s="133">
        <f t="shared" si="0"/>
        <v>124333.2</v>
      </c>
      <c r="K20" s="194"/>
      <c r="L20" s="196"/>
    </row>
    <row r="21" spans="1:16" ht="18.75" customHeight="1">
      <c r="A21" s="81"/>
      <c r="B21" s="184" t="s">
        <v>9</v>
      </c>
      <c r="C21" s="141" t="s">
        <v>168</v>
      </c>
      <c r="D21" s="179">
        <v>100000</v>
      </c>
      <c r="E21" s="179">
        <v>65000</v>
      </c>
      <c r="F21" s="179">
        <v>75000</v>
      </c>
      <c r="G21" s="197">
        <v>82500</v>
      </c>
      <c r="H21" s="197">
        <v>75000</v>
      </c>
      <c r="I21" s="133">
        <f t="shared" si="0"/>
        <v>79500</v>
      </c>
      <c r="K21" s="194"/>
      <c r="L21" s="196"/>
    </row>
    <row r="22" spans="1:16" ht="18">
      <c r="A22" s="81"/>
      <c r="B22" s="184" t="s">
        <v>10</v>
      </c>
      <c r="C22" s="141" t="s">
        <v>169</v>
      </c>
      <c r="D22" s="179">
        <v>100000</v>
      </c>
      <c r="E22" s="179">
        <v>65000</v>
      </c>
      <c r="F22" s="179">
        <v>50000</v>
      </c>
      <c r="G22" s="197">
        <v>67500</v>
      </c>
      <c r="H22" s="197">
        <v>75000</v>
      </c>
      <c r="I22" s="133">
        <f t="shared" si="0"/>
        <v>71500</v>
      </c>
      <c r="K22" s="194"/>
      <c r="L22" s="196"/>
    </row>
    <row r="23" spans="1:16" ht="18">
      <c r="A23" s="81"/>
      <c r="B23" s="184" t="s">
        <v>11</v>
      </c>
      <c r="C23" s="141" t="s">
        <v>170</v>
      </c>
      <c r="D23" s="179">
        <v>30000</v>
      </c>
      <c r="E23" s="179">
        <v>30000</v>
      </c>
      <c r="F23" s="179">
        <v>27500</v>
      </c>
      <c r="G23" s="197">
        <v>22500</v>
      </c>
      <c r="H23" s="197">
        <v>25000</v>
      </c>
      <c r="I23" s="133">
        <f t="shared" si="0"/>
        <v>27000</v>
      </c>
      <c r="K23" s="194"/>
      <c r="L23" s="196"/>
    </row>
    <row r="24" spans="1:16" ht="18">
      <c r="A24" s="81"/>
      <c r="B24" s="184" t="s">
        <v>12</v>
      </c>
      <c r="C24" s="141" t="s">
        <v>171</v>
      </c>
      <c r="D24" s="179">
        <v>25000</v>
      </c>
      <c r="E24" s="179">
        <v>30000</v>
      </c>
      <c r="F24" s="179">
        <v>27500</v>
      </c>
      <c r="G24" s="197">
        <v>22500</v>
      </c>
      <c r="H24" s="197">
        <v>31666</v>
      </c>
      <c r="I24" s="133">
        <f t="shared" si="0"/>
        <v>27333.200000000001</v>
      </c>
      <c r="K24" s="194"/>
      <c r="L24" s="196"/>
    </row>
    <row r="25" spans="1:16" ht="18">
      <c r="A25" s="81"/>
      <c r="B25" s="184" t="s">
        <v>13</v>
      </c>
      <c r="C25" s="141" t="s">
        <v>172</v>
      </c>
      <c r="D25" s="179">
        <v>25000</v>
      </c>
      <c r="E25" s="179">
        <v>30000</v>
      </c>
      <c r="F25" s="179">
        <v>27500</v>
      </c>
      <c r="G25" s="197">
        <v>22500</v>
      </c>
      <c r="H25" s="197">
        <v>30000</v>
      </c>
      <c r="I25" s="133">
        <f t="shared" si="0"/>
        <v>27000</v>
      </c>
      <c r="K25" s="194"/>
      <c r="L25" s="196"/>
    </row>
    <row r="26" spans="1:16" ht="18">
      <c r="A26" s="81"/>
      <c r="B26" s="184" t="s">
        <v>14</v>
      </c>
      <c r="C26" s="141" t="s">
        <v>173</v>
      </c>
      <c r="D26" s="179">
        <v>25000</v>
      </c>
      <c r="E26" s="179">
        <v>30000</v>
      </c>
      <c r="F26" s="179">
        <v>27500</v>
      </c>
      <c r="G26" s="197">
        <v>22500</v>
      </c>
      <c r="H26" s="197">
        <v>30000</v>
      </c>
      <c r="I26" s="133">
        <f t="shared" si="0"/>
        <v>27000</v>
      </c>
      <c r="K26" s="194"/>
      <c r="L26" s="196"/>
    </row>
    <row r="27" spans="1:16" ht="18">
      <c r="A27" s="81"/>
      <c r="B27" s="184" t="s">
        <v>15</v>
      </c>
      <c r="C27" s="141" t="s">
        <v>174</v>
      </c>
      <c r="D27" s="179">
        <v>75000</v>
      </c>
      <c r="E27" s="179">
        <v>100000</v>
      </c>
      <c r="F27" s="179">
        <v>45000</v>
      </c>
      <c r="G27" s="197">
        <v>50000</v>
      </c>
      <c r="H27" s="197">
        <v>75000</v>
      </c>
      <c r="I27" s="133">
        <f t="shared" si="0"/>
        <v>69000</v>
      </c>
      <c r="K27" s="194"/>
      <c r="L27" s="196"/>
    </row>
    <row r="28" spans="1:16" ht="18">
      <c r="A28" s="81"/>
      <c r="B28" s="184" t="s">
        <v>16</v>
      </c>
      <c r="C28" s="141" t="s">
        <v>175</v>
      </c>
      <c r="D28" s="179">
        <v>25000</v>
      </c>
      <c r="E28" s="179">
        <v>30000</v>
      </c>
      <c r="F28" s="179">
        <v>27500</v>
      </c>
      <c r="G28" s="197">
        <v>22500</v>
      </c>
      <c r="H28" s="197">
        <v>50000</v>
      </c>
      <c r="I28" s="133">
        <f t="shared" si="0"/>
        <v>31000</v>
      </c>
      <c r="K28" s="194"/>
      <c r="L28" s="196"/>
    </row>
    <row r="29" spans="1:16" ht="18">
      <c r="A29" s="81"/>
      <c r="B29" s="184" t="s">
        <v>17</v>
      </c>
      <c r="C29" s="141" t="s">
        <v>176</v>
      </c>
      <c r="D29" s="179">
        <v>45000</v>
      </c>
      <c r="E29" s="179">
        <v>50000</v>
      </c>
      <c r="F29" s="179">
        <v>47500</v>
      </c>
      <c r="G29" s="197">
        <v>50000</v>
      </c>
      <c r="H29" s="197">
        <v>50000</v>
      </c>
      <c r="I29" s="133">
        <f t="shared" si="0"/>
        <v>48500</v>
      </c>
      <c r="K29" s="194"/>
      <c r="L29" s="196"/>
    </row>
    <row r="30" spans="1:16" ht="18">
      <c r="A30" s="81"/>
      <c r="B30" s="184" t="s">
        <v>18</v>
      </c>
      <c r="C30" s="141" t="s">
        <v>177</v>
      </c>
      <c r="D30" s="179">
        <v>45000</v>
      </c>
      <c r="E30" s="179">
        <v>175000</v>
      </c>
      <c r="F30" s="179">
        <v>75000</v>
      </c>
      <c r="G30" s="197">
        <v>55000</v>
      </c>
      <c r="H30" s="197">
        <v>50000</v>
      </c>
      <c r="I30" s="133">
        <f t="shared" si="0"/>
        <v>80000</v>
      </c>
      <c r="K30" s="194"/>
      <c r="L30" s="196"/>
    </row>
    <row r="31" spans="1:16" ht="16.5" customHeight="1" thickBot="1">
      <c r="A31" s="82"/>
      <c r="B31" s="185" t="s">
        <v>19</v>
      </c>
      <c r="C31" s="142" t="s">
        <v>178</v>
      </c>
      <c r="D31" s="180">
        <v>60000</v>
      </c>
      <c r="E31" s="180">
        <v>60000</v>
      </c>
      <c r="F31" s="180">
        <v>47500</v>
      </c>
      <c r="G31" s="135">
        <v>55000</v>
      </c>
      <c r="H31" s="135">
        <v>50000</v>
      </c>
      <c r="I31" s="133">
        <f t="shared" si="0"/>
        <v>54500</v>
      </c>
      <c r="K31" s="194"/>
      <c r="L31" s="196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8"/>
      <c r="L32" s="199"/>
    </row>
    <row r="33" spans="1:12" ht="18">
      <c r="A33" s="80"/>
      <c r="B33" s="183" t="s">
        <v>26</v>
      </c>
      <c r="C33" s="143" t="s">
        <v>179</v>
      </c>
      <c r="D33" s="195">
        <v>150000</v>
      </c>
      <c r="E33" s="195">
        <v>200000</v>
      </c>
      <c r="F33" s="195">
        <v>150000</v>
      </c>
      <c r="G33" s="133">
        <v>150000</v>
      </c>
      <c r="H33" s="133">
        <v>150000</v>
      </c>
      <c r="I33" s="133">
        <f t="shared" si="0"/>
        <v>160000</v>
      </c>
      <c r="K33" s="200"/>
      <c r="L33" s="196"/>
    </row>
    <row r="34" spans="1:12" ht="18">
      <c r="A34" s="81"/>
      <c r="B34" s="184" t="s">
        <v>27</v>
      </c>
      <c r="C34" s="141" t="s">
        <v>180</v>
      </c>
      <c r="D34" s="179">
        <v>150000</v>
      </c>
      <c r="E34" s="179">
        <v>200000</v>
      </c>
      <c r="F34" s="179">
        <v>150000</v>
      </c>
      <c r="G34" s="197">
        <v>150000</v>
      </c>
      <c r="H34" s="197">
        <v>150000</v>
      </c>
      <c r="I34" s="133">
        <f t="shared" si="0"/>
        <v>160000</v>
      </c>
      <c r="K34" s="200"/>
      <c r="L34" s="196"/>
    </row>
    <row r="35" spans="1:12" ht="18">
      <c r="A35" s="81"/>
      <c r="B35" s="183" t="s">
        <v>28</v>
      </c>
      <c r="C35" s="141" t="s">
        <v>181</v>
      </c>
      <c r="D35" s="179">
        <v>100000</v>
      </c>
      <c r="E35" s="179">
        <v>65000</v>
      </c>
      <c r="F35" s="179">
        <v>110000</v>
      </c>
      <c r="G35" s="197">
        <v>77500</v>
      </c>
      <c r="H35" s="197">
        <v>100000</v>
      </c>
      <c r="I35" s="133">
        <f t="shared" si="0"/>
        <v>90500</v>
      </c>
      <c r="K35" s="200"/>
      <c r="L35" s="196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70000</v>
      </c>
      <c r="F36" s="179">
        <v>100000</v>
      </c>
      <c r="G36" s="197">
        <v>75000</v>
      </c>
      <c r="H36" s="197">
        <v>100000</v>
      </c>
      <c r="I36" s="133">
        <f t="shared" si="0"/>
        <v>89000</v>
      </c>
      <c r="K36" s="200"/>
      <c r="L36" s="196"/>
    </row>
    <row r="37" spans="1:12" ht="16.5" customHeight="1" thickBot="1">
      <c r="A37" s="82"/>
      <c r="B37" s="183" t="s">
        <v>30</v>
      </c>
      <c r="C37" s="141" t="s">
        <v>183</v>
      </c>
      <c r="D37" s="179">
        <v>150000</v>
      </c>
      <c r="E37" s="179">
        <v>150000</v>
      </c>
      <c r="F37" s="179">
        <v>100000</v>
      </c>
      <c r="G37" s="197">
        <v>110000</v>
      </c>
      <c r="H37" s="197">
        <v>100000</v>
      </c>
      <c r="I37" s="133">
        <f t="shared" si="0"/>
        <v>122000</v>
      </c>
      <c r="K37" s="200"/>
      <c r="L37" s="196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8"/>
      <c r="L38" s="199"/>
    </row>
    <row r="39" spans="1:12" ht="18">
      <c r="A39" s="80"/>
      <c r="B39" s="186" t="s">
        <v>31</v>
      </c>
      <c r="C39" s="144" t="s">
        <v>217</v>
      </c>
      <c r="D39" s="158">
        <v>2152800</v>
      </c>
      <c r="E39" s="158">
        <v>2000000</v>
      </c>
      <c r="F39" s="158">
        <v>1794000</v>
      </c>
      <c r="G39" s="158">
        <v>1524900</v>
      </c>
      <c r="H39" s="158">
        <v>1560779.9999999998</v>
      </c>
      <c r="I39" s="158">
        <f t="shared" si="0"/>
        <v>1806496</v>
      </c>
      <c r="K39" s="200"/>
      <c r="L39" s="196"/>
    </row>
    <row r="40" spans="1:12" ht="18.75" thickBot="1">
      <c r="A40" s="82"/>
      <c r="B40" s="185" t="s">
        <v>32</v>
      </c>
      <c r="C40" s="142" t="s">
        <v>185</v>
      </c>
      <c r="D40" s="180">
        <v>1435200</v>
      </c>
      <c r="E40" s="180">
        <v>1440000</v>
      </c>
      <c r="F40" s="180">
        <v>1166100</v>
      </c>
      <c r="G40" s="135">
        <v>1053975</v>
      </c>
      <c r="H40" s="135">
        <v>1295268</v>
      </c>
      <c r="I40" s="135">
        <f t="shared" si="0"/>
        <v>1278108.6000000001</v>
      </c>
      <c r="K40" s="200"/>
      <c r="L40" s="196"/>
    </row>
    <row r="41" spans="1:12" ht="15.75" thickBot="1">
      <c r="C41" s="201" t="s">
        <v>230</v>
      </c>
      <c r="D41" s="201">
        <f>SUM(D16:D40)</f>
        <v>5293000</v>
      </c>
      <c r="E41" s="201">
        <f t="shared" ref="E41:H41" si="1">SUM(E16:E40)</f>
        <v>5470000</v>
      </c>
      <c r="F41" s="201">
        <f t="shared" si="1"/>
        <v>4450100</v>
      </c>
      <c r="G41" s="201">
        <f t="shared" si="1"/>
        <v>4056375</v>
      </c>
      <c r="H41" s="201">
        <f t="shared" si="1"/>
        <v>4431046</v>
      </c>
      <c r="I41" s="83"/>
    </row>
    <row r="49" spans="11:12" s="117" customFormat="1">
      <c r="K49" s="193"/>
      <c r="L49" s="193"/>
    </row>
    <row r="50" spans="11:12" s="117" customFormat="1">
      <c r="K50" s="193"/>
      <c r="L50" s="193"/>
    </row>
    <row r="51" spans="11:12" s="117" customFormat="1">
      <c r="K51" s="193"/>
      <c r="L51" s="193"/>
    </row>
    <row r="52" spans="11:12" s="117" customFormat="1">
      <c r="K52" s="193"/>
      <c r="L52" s="193"/>
    </row>
    <row r="53" spans="11:12" s="117" customFormat="1">
      <c r="K53" s="193"/>
      <c r="L53" s="193"/>
    </row>
    <row r="54" spans="11:12" s="117" customFormat="1">
      <c r="K54" s="193"/>
      <c r="L54" s="193"/>
    </row>
    <row r="55" spans="11:12" s="117" customFormat="1">
      <c r="K55" s="193"/>
      <c r="L55" s="193"/>
    </row>
    <row r="56" spans="11:12" s="117" customFormat="1">
      <c r="K56" s="193"/>
      <c r="L56" s="193"/>
    </row>
    <row r="57" spans="11:12" s="117" customFormat="1">
      <c r="K57" s="193"/>
      <c r="L57" s="193"/>
    </row>
    <row r="58" spans="11:12" s="117" customFormat="1">
      <c r="K58" s="193"/>
      <c r="L58" s="193"/>
    </row>
    <row r="59" spans="11:12" s="117" customFormat="1">
      <c r="K59" s="193"/>
      <c r="L59" s="193"/>
    </row>
    <row r="60" spans="11:12" s="117" customFormat="1">
      <c r="K60" s="193"/>
      <c r="L60" s="193"/>
    </row>
    <row r="61" spans="11:12" s="117" customFormat="1">
      <c r="K61" s="193"/>
      <c r="L61" s="193"/>
    </row>
    <row r="62" spans="11:12" s="117" customFormat="1">
      <c r="K62" s="193"/>
      <c r="L62" s="193"/>
    </row>
    <row r="63" spans="11:12" s="117" customFormat="1">
      <c r="K63" s="193"/>
      <c r="L63" s="193"/>
    </row>
    <row r="64" spans="11:12" s="117" customFormat="1">
      <c r="K64" s="193"/>
      <c r="L64" s="193"/>
    </row>
    <row r="65" spans="11:12" s="117" customFormat="1">
      <c r="K65" s="193"/>
      <c r="L65" s="193"/>
    </row>
    <row r="66" spans="11:12" s="117" customFormat="1">
      <c r="K66" s="193"/>
      <c r="L66" s="193"/>
    </row>
    <row r="67" spans="11:12" s="117" customFormat="1">
      <c r="K67" s="193"/>
      <c r="L67" s="193"/>
    </row>
    <row r="68" spans="11:12" s="117" customFormat="1">
      <c r="K68" s="193"/>
      <c r="L68" s="193"/>
    </row>
    <row r="69" spans="11:12" s="117" customFormat="1">
      <c r="K69" s="193"/>
      <c r="L69" s="193"/>
    </row>
    <row r="70" spans="11:12" s="117" customFormat="1">
      <c r="K70" s="193"/>
      <c r="L70" s="193"/>
    </row>
    <row r="71" spans="11:12" s="117" customFormat="1">
      <c r="K71" s="193"/>
      <c r="L71" s="193"/>
    </row>
    <row r="72" spans="11:12" s="117" customFormat="1">
      <c r="K72" s="193"/>
      <c r="L72" s="193"/>
    </row>
    <row r="73" spans="11:12" s="117" customFormat="1">
      <c r="K73" s="193"/>
      <c r="L73" s="193"/>
    </row>
    <row r="74" spans="11:12" s="117" customFormat="1">
      <c r="K74" s="193"/>
      <c r="L74" s="193"/>
    </row>
    <row r="75" spans="11:12" s="117" customFormat="1">
      <c r="K75" s="193"/>
      <c r="L75" s="193"/>
    </row>
    <row r="76" spans="11:12" s="117" customFormat="1">
      <c r="K76" s="193"/>
      <c r="L76" s="193"/>
    </row>
    <row r="77" spans="11:12" s="117" customFormat="1">
      <c r="K77" s="193"/>
      <c r="L77" s="193"/>
    </row>
    <row r="78" spans="11:12" s="117" customFormat="1">
      <c r="K78" s="193"/>
      <c r="L78" s="193"/>
    </row>
    <row r="79" spans="11:12" s="117" customFormat="1">
      <c r="K79" s="193"/>
      <c r="L79" s="193"/>
    </row>
    <row r="80" spans="11:12" s="117" customFormat="1">
      <c r="K80" s="193"/>
      <c r="L80" s="193"/>
    </row>
    <row r="81" spans="11:12" s="117" customFormat="1">
      <c r="K81" s="193"/>
      <c r="L81" s="193"/>
    </row>
    <row r="82" spans="11:12" s="117" customFormat="1">
      <c r="K82" s="193"/>
      <c r="L82" s="193"/>
    </row>
    <row r="83" spans="11:12" s="117" customFormat="1">
      <c r="K83" s="193"/>
      <c r="L83" s="193"/>
    </row>
    <row r="84" spans="11:12" s="117" customFormat="1">
      <c r="K84" s="193"/>
      <c r="L84" s="193"/>
    </row>
    <row r="85" spans="11:12" s="117" customFormat="1">
      <c r="K85" s="193"/>
      <c r="L85" s="193"/>
    </row>
    <row r="86" spans="11:12" s="117" customFormat="1">
      <c r="K86" s="193"/>
      <c r="L86" s="193"/>
    </row>
    <row r="87" spans="11:12" s="117" customFormat="1">
      <c r="K87" s="193"/>
      <c r="L87" s="193"/>
    </row>
    <row r="88" spans="11:12" s="117" customFormat="1">
      <c r="K88" s="193"/>
      <c r="L88" s="193"/>
    </row>
    <row r="89" spans="11:12" s="117" customFormat="1">
      <c r="K89" s="193"/>
      <c r="L89" s="193"/>
    </row>
    <row r="90" spans="11:12" s="117" customFormat="1">
      <c r="K90" s="193"/>
      <c r="L90" s="193"/>
    </row>
    <row r="91" spans="11:12" s="117" customFormat="1">
      <c r="K91" s="193"/>
      <c r="L91" s="193"/>
    </row>
    <row r="92" spans="11:12" s="117" customFormat="1">
      <c r="K92" s="193"/>
      <c r="L92" s="193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03-11-2025</vt:lpstr>
      <vt:lpstr>By Order</vt:lpstr>
      <vt:lpstr>All Stores</vt:lpstr>
      <vt:lpstr>'03-11-2025'!Print_Titles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2025-11-06T11:33:41Z</cp:lastPrinted>
  <dcterms:created xsi:type="dcterms:W3CDTF">2010-10-20T06:23:14Z</dcterms:created>
  <dcterms:modified xsi:type="dcterms:W3CDTF">2025-11-06T11:34:42Z</dcterms:modified>
</cp:coreProperties>
</file>