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8-08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'18-08-2025'!$12:$14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7" i="11"/>
  <c r="G87" i="11"/>
  <c r="I88" i="11"/>
  <c r="G88" i="11"/>
  <c r="I83" i="11"/>
  <c r="G83" i="11"/>
  <c r="I82" i="11"/>
  <c r="G82" i="11"/>
  <c r="I85" i="11"/>
  <c r="G85" i="11"/>
  <c r="I86" i="11"/>
  <c r="G86" i="11"/>
  <c r="I78" i="11"/>
  <c r="G78" i="11"/>
  <c r="I77" i="11"/>
  <c r="G77" i="11"/>
  <c r="I76" i="11"/>
  <c r="G76" i="11"/>
  <c r="I75" i="11"/>
  <c r="G75" i="11"/>
  <c r="I79" i="11"/>
  <c r="G79" i="11"/>
  <c r="I72" i="11"/>
  <c r="G72" i="11"/>
  <c r="I71" i="11"/>
  <c r="G71" i="11"/>
  <c r="I67" i="11"/>
  <c r="G67" i="11"/>
  <c r="I70" i="11"/>
  <c r="G70" i="11"/>
  <c r="I69" i="11"/>
  <c r="G69" i="11"/>
  <c r="I68" i="11"/>
  <c r="G68" i="11"/>
  <c r="I62" i="11"/>
  <c r="G62" i="11"/>
  <c r="I56" i="11"/>
  <c r="G56" i="11"/>
  <c r="I61" i="11"/>
  <c r="G61" i="11"/>
  <c r="I60" i="11"/>
  <c r="G60" i="11"/>
  <c r="I63" i="11"/>
  <c r="G63" i="11"/>
  <c r="I59" i="11"/>
  <c r="G59" i="11"/>
  <c r="I58" i="11"/>
  <c r="G58" i="11"/>
  <c r="I57" i="11"/>
  <c r="G57" i="11"/>
  <c r="I64" i="11"/>
  <c r="G64" i="11"/>
  <c r="I49" i="11"/>
  <c r="G49" i="11"/>
  <c r="I48" i="11"/>
  <c r="G48" i="11"/>
  <c r="I52" i="11"/>
  <c r="G52" i="11"/>
  <c r="I51" i="11"/>
  <c r="G51" i="11"/>
  <c r="I50" i="11"/>
  <c r="G50" i="11"/>
  <c r="I53" i="11"/>
  <c r="G53" i="11"/>
  <c r="I43" i="11"/>
  <c r="G43" i="11"/>
  <c r="I41" i="11"/>
  <c r="G41" i="11"/>
  <c r="I40" i="11"/>
  <c r="G40" i="11"/>
  <c r="I45" i="11"/>
  <c r="G45" i="11"/>
  <c r="I42" i="11"/>
  <c r="G42" i="11"/>
  <c r="I44" i="11"/>
  <c r="G44" i="11"/>
  <c r="I34" i="11"/>
  <c r="G34" i="11"/>
  <c r="I37" i="11"/>
  <c r="G37" i="11"/>
  <c r="I33" i="11"/>
  <c r="G33" i="11"/>
  <c r="I35" i="11"/>
  <c r="G35" i="11"/>
  <c r="I36" i="11"/>
  <c r="G36" i="11"/>
  <c r="I19" i="11"/>
  <c r="G19" i="11"/>
  <c r="I17" i="11"/>
  <c r="G17" i="11"/>
  <c r="I16" i="11"/>
  <c r="G16" i="11"/>
  <c r="I20" i="11"/>
  <c r="G20" i="11"/>
  <c r="I21" i="11"/>
  <c r="G21" i="11"/>
  <c r="I23" i="11"/>
  <c r="G23" i="11"/>
  <c r="I15" i="11"/>
  <c r="G15" i="11"/>
  <c r="I24" i="11"/>
  <c r="G24" i="11"/>
  <c r="I30" i="11"/>
  <c r="G30" i="11"/>
  <c r="I25" i="11"/>
  <c r="G25" i="11"/>
  <c r="I29" i="11"/>
  <c r="G29" i="11"/>
  <c r="I22" i="11"/>
  <c r="G22" i="11"/>
  <c r="I28" i="11"/>
  <c r="G28" i="11"/>
  <c r="I27" i="11"/>
  <c r="G27" i="11"/>
  <c r="I26" i="11"/>
  <c r="G26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<sst xmlns="http://schemas.openxmlformats.org/spreadsheetml/2006/main" count="852" uniqueCount="231">
  <si>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</si>
  <si>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</si>
  <si>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</si>
  <si>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</si>
  <si>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</si>
  <si>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</si>
  <si>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</si>
  <si>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</si>
  <si>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</si>
  <si>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</si>
  <si>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</si>
  <si>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</si>
  <si>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</si>
  <si>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</si>
  <si>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</si>
  <si>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</si>
  <si>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</si>
  <si>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</si>
  <si>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</si>
  <si>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</si>
  <si>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</si>
  <si>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</si>
  <si>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</si>
  <si>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</si>
  <si>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</si>
  <si>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</si>
  <si>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</si>
  <si>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</si>
  <si>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</si>
  <si>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</si>
  <si>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</si>
  <si>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</si>
  <si>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</si>
  <si>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</si>
  <si>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</si>
  <si>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</si>
  <si>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</si>
  <si>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</si>
  <si>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</si>
  <si>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</si>
  <si>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</si>
  <si>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</si>
  <si>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</si>
  <si>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</si>
  <si>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</si>
  <si>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</si>
  <si>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</si>
  <si>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</si>
  <si>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</si>
  <si>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</si>
  <si>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</si>
  <si>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</si>
  <si>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</si>
  <si>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</si>
  <si>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</si>
  <si>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</si>
  <si>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</si>
  <si>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</si>
  <si>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</si>
  <si>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</si>
  <si>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</si>
  <si>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</si>
  <si>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</si>
  <si>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</si>
  <si>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</si>
  <si>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</si>
  <si>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</si>
  <si>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</si>
  <si>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</si>
  <si>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</si>
  <si>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</si>
  <si>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</si>
  <si>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</si>
  <si>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</si>
  <si>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</si>
  <si>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</si>
  <si>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</si>
  <si>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</si>
  <si>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</si>
  <si>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</si>
  <si>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</si>
  <si>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</si>
  <si>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</si>
  <si>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</si>
  <si>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</si>
  <si>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</si>
  <si>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</si>
  <si>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</si>
  <si>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</si>
  <si>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</si>
  <si>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</si>
  <si>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</si>
  <si>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</si>
  <si>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</si>
  <si>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</si>
  <si>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</si>
  <si>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</si>
  <si>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</si>
  <si>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</si>
  <si>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</si>
  <si>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</si>
  <si>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</si>
  <si>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</si>
  <si>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</si>
  <si>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</si>
  <si>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</si>
  <si>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</si>
  <si>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</si>
  <si>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</si>
  <si>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</si>
  <si>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</si>
  <si>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</si>
  <si>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</si>
  <si>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</si>
  <si>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</si>
  <si>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</si>
  <si>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</si>
  <si>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</si>
  <si>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</si>
  <si>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</si>
  <si>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</si>
  <si>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</si>
  <si>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</si>
  <si>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</si>
  <si>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</si>
  <si>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</si>
  <si>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</si>
  <si>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</si>
  <si>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</si>
  <si>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</si>
  <si>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</si>
  <si>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</si>
  <si>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</si>
  <si>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</si>
  <si>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</si>
  <si>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</si>
  <si>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</si>
  <si>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</si>
  <si>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</si>
  <si>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</si>
  <si>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</si>
  <si>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</si>
  <si>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</si>
  <si>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</si>
  <si>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</si>
  <si>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</si>
  <si>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</si>
  <si>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</si>
  <si>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</si>
  <si>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</si>
  <si>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</si>
  <si>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</si>
  <si>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</si>
  <si>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</si>
  <si>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</si>
  <si>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</si>
  <si>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</si>
  <si>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</si>
  <si>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</si>
  <si>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</si>
  <si>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</si>
  <si>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</si>
  <si>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</si>
  <si>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</si>
  <si>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</si>
  <si>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</si>
  <si>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</si>
  <si>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</si>
  <si>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</si>
  <si>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</si>
  <si>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</si>
  <si>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</si>
  <si>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</si>
  <si>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</si>
  <si>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</si>
  <si>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</si>
  <si>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</si>
  <si>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</si>
  <si>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</si>
  <si>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</si>
  <si>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</si>
  <si>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</si>
  <si>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</si>
  <si>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</si>
  <si>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</si>
  <si>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</si>
  <si>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</si>
  <si>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</si>
  <si>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</si>
  <si>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</si>
  <si>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</si>
  <si>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</si>
  <si>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</si>
  <si>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</si>
  <si>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</si>
  <si>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</si>
  <si>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</si>
  <si>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</si>
  <si>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</si>
  <si>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</si>
  <si>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</si>
  <si>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</si>
  <si>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</si>
  <si>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</si>
  <si>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</si>
  <si>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</si>
  <si>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</si>
  <si>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</si>
  <si>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</si>
  <si>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</si>
  <si>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</si>
  <si>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</si>
  <si>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</si>
  <si>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</si>
  <si>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</si>
  <si>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</si>
  <si>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</si>
  <si>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</si>
  <si>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</si>
  <si>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آب 2024 (ل.ل.)</t>
  </si>
  <si>
    <t>المجموع</t>
  </si>
  <si>
    <t>معدل أسعار  السوبرماركات في 11-08-2025(ل.ل.)</t>
  </si>
  <si>
    <t>معدل أسعار المحلات والملاحم في 11-08-2025 (ل.ل.)</t>
  </si>
  <si>
    <t>المعدل العام للأسعار في 11-08-2025  (ل.ل.)</t>
  </si>
  <si>
    <t xml:space="preserve"> التاريخ 18 آب 2025</t>
  </si>
  <si>
    <t>معدل أسعار  السوبرماركات في 18-08-2025(ل.ل.)</t>
  </si>
  <si>
    <t>معدل أسعار المحلات والملاحم في 18-08-2025 (ل.ل.)</t>
  </si>
  <si>
    <t>معدل أسعار  السوبرماركات في 18-08-2025 (ل.ل.)</t>
  </si>
  <si>
    <t>المعدل العام للأسعار في 18-08-2025 (ل.ل.)</t>
  </si>
  <si>
    <t>المعدل العام للأسعار في 18-08-2025  (ل.ل.)</t>
  </si>
  <si>
    <t xml:space="preserve"> التاريخ18 آب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</si>
</sst>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219</v>
      </c>
      <c r="F12" s="207" t="s">
        <v>225</v>
      </c>
      <c r="G12" s="207" t="s">
        <v>197</v>
      </c>
      <c r="H12" s="207" t="s">
        <v>221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84939.083249999996</v>
      </c>
      <c r="F15" s="168">
        <v>69333.111111111109</v>
      </c>
      <c r="G15" s="43">
        <f t="shared" ref="G15:G30" si="0">(F15-E15)/E15</f>
        <v>-0.1837313465340337</v>
      </c>
      <c r="H15" s="168">
        <v>69398.8</v>
      </c>
      <c r="I15" s="43">
        <f t="shared" ref="I15:I30" si="1">(F15-H15)/H15</f>
        <v>-9.4654214321996072E-4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74207.780388888888</v>
      </c>
      <c r="F16" s="162">
        <v>104998.66666666667</v>
      </c>
      <c r="G16" s="46">
        <f t="shared" si="0"/>
        <v>0.41492800507462818</v>
      </c>
      <c r="H16" s="162">
        <v>98220.888888888891</v>
      </c>
      <c r="I16" s="42">
        <f t="shared" si="1"/>
        <v>6.9005461612601113E-2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56817.65</v>
      </c>
      <c r="F17" s="162">
        <v>98332</v>
      </c>
      <c r="G17" s="46">
        <f t="shared" si="0"/>
        <v>0.73065939897197429</v>
      </c>
      <c r="H17" s="162">
        <v>88887.555555555562</v>
      </c>
      <c r="I17" s="42">
        <f t="shared" si="1"/>
        <v>0.10625159377390653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38830.75</v>
      </c>
      <c r="F18" s="162">
        <v>66998.8</v>
      </c>
      <c r="G18" s="46">
        <f t="shared" si="0"/>
        <v>0.72540576733645379</v>
      </c>
      <c r="H18" s="162">
        <v>61398.8</v>
      </c>
      <c r="I18" s="42">
        <f t="shared" si="1"/>
        <v>9.1206994273503719E-2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105442.05624999999</v>
      </c>
      <c r="F19" s="162">
        <v>193123.5</v>
      </c>
      <c r="G19" s="46">
        <f t="shared" si="0"/>
        <v>0.83156045005524071</v>
      </c>
      <c r="H19" s="162">
        <v>185554.22222222222</v>
      </c>
      <c r="I19" s="42">
        <f t="shared" si="1"/>
        <v>4.0792808092034213E-2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72828.675000000003</v>
      </c>
      <c r="F20" s="162">
        <v>157998.79999999999</v>
      </c>
      <c r="G20" s="46">
        <f t="shared" si="0"/>
        <v>1.169458664461491</v>
      </c>
      <c r="H20" s="162">
        <v>140498.79999999999</v>
      </c>
      <c r="I20" s="42">
        <f t="shared" si="1"/>
        <v>0.12455622396774921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93397.4</v>
      </c>
      <c r="F21" s="162">
        <v>108998.8</v>
      </c>
      <c r="G21" s="46">
        <f t="shared" si="0"/>
        <v>0.16704319392188657</v>
      </c>
      <c r="H21" s="162">
        <v>107998.8</v>
      </c>
      <c r="I21" s="42">
        <f t="shared" si="1"/>
        <v>9.2593621410608264E-3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27527.241666666669</v>
      </c>
      <c r="F22" s="162">
        <v>40498.800000000003</v>
      </c>
      <c r="G22" s="46">
        <f t="shared" si="0"/>
        <v>0.47122623074293979</v>
      </c>
      <c r="H22" s="162">
        <v>34498.800000000003</v>
      </c>
      <c r="I22" s="42">
        <f t="shared" si="1"/>
        <v>0.17391909283801174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33416.113888888882</v>
      </c>
      <c r="F23" s="162">
        <v>51109.777777777781</v>
      </c>
      <c r="G23" s="46">
        <f t="shared" si="0"/>
        <v>0.52949496005794316</v>
      </c>
      <c r="H23" s="162">
        <v>48887.555555555555</v>
      </c>
      <c r="I23" s="42">
        <f t="shared" si="1"/>
        <v>4.5455785157777116E-2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33943.908333333333</v>
      </c>
      <c r="F24" s="162">
        <v>49998.666666666664</v>
      </c>
      <c r="G24" s="46">
        <f t="shared" si="0"/>
        <v>0.47297907405575224</v>
      </c>
      <c r="H24" s="162">
        <v>48332</v>
      </c>
      <c r="I24" s="42">
        <f t="shared" si="1"/>
        <v>3.4483709895445344E-2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34724.48055555555</v>
      </c>
      <c r="F25" s="162">
        <v>50554.222222222219</v>
      </c>
      <c r="G25" s="46">
        <f t="shared" si="0"/>
        <v>0.45586691041614663</v>
      </c>
      <c r="H25" s="162">
        <v>45887.555555555555</v>
      </c>
      <c r="I25" s="42">
        <f t="shared" si="1"/>
        <v>0.10169787015603354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69814.033333333326</v>
      </c>
      <c r="F26" s="162">
        <v>122498.8</v>
      </c>
      <c r="G26" s="46">
        <f t="shared" si="0"/>
        <v>0.75464436233211973</v>
      </c>
      <c r="H26" s="162">
        <v>127498.8</v>
      </c>
      <c r="I26" s="42">
        <f t="shared" si="1"/>
        <v>-3.9216055366795607E-2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33471.677777777775</v>
      </c>
      <c r="F27" s="162">
        <v>52220.888888888891</v>
      </c>
      <c r="G27" s="46">
        <f t="shared" si="0"/>
        <v>0.56015151781721939</v>
      </c>
      <c r="H27" s="162">
        <v>50554.222222222219</v>
      </c>
      <c r="I27" s="42">
        <f t="shared" si="1"/>
        <v>3.2967902450174606E-2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50567.933416666667</v>
      </c>
      <c r="F28" s="162">
        <v>46098.8</v>
      </c>
      <c r="G28" s="46">
        <f t="shared" si="0"/>
        <v>-8.8378802824354369E-2</v>
      </c>
      <c r="H28" s="162">
        <v>43998.8</v>
      </c>
      <c r="I28" s="42">
        <f t="shared" si="1"/>
        <v>4.7728574415665879E-2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89598.94642857142</v>
      </c>
      <c r="F29" s="162">
        <v>119416.66666666667</v>
      </c>
      <c r="G29" s="46">
        <f t="shared" si="0"/>
        <v>0.33279096938786035</v>
      </c>
      <c r="H29" s="162">
        <v>119416.66666666667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58843.275000000001</v>
      </c>
      <c r="F30" s="165">
        <v>53198.8</v>
      </c>
      <c r="G30" s="48">
        <f t="shared" si="0"/>
        <v>-9.5923875753006579E-2</v>
      </c>
      <c r="H30" s="165">
        <v>49898.8</v>
      </c>
      <c r="I30" s="53">
        <f t="shared" si="1"/>
        <v>6.6133854922362859E-2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135443.34097222221</v>
      </c>
      <c r="F32" s="168">
        <v>180887.55555555556</v>
      </c>
      <c r="G32" s="43">
        <f>(F32-E32)/E32</f>
        <v>0.33552195521117134</v>
      </c>
      <c r="H32" s="168">
        <v>173749.75</v>
      </c>
      <c r="I32" s="42">
        <f>(F32-H32)/H32</f>
        <v>4.1080954393059914E-2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167554.22222222222</v>
      </c>
      <c r="G33" s="46">
        <f>(F33-E33)/E33</f>
        <v>0.2590933073163178</v>
      </c>
      <c r="H33" s="162">
        <v>161874.75</v>
      </c>
      <c r="I33" s="42">
        <f>(F33-H33)/H33</f>
        <v>3.5085596871792663E-2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86674.225000000006</v>
      </c>
      <c r="F34" s="162">
        <v>144166.66666666666</v>
      </c>
      <c r="G34" s="46">
        <f>(F34-E34)/E34</f>
        <v>0.66331647807253713</v>
      </c>
      <c r="H34" s="162">
        <v>169998.33333333334</v>
      </c>
      <c r="I34" s="42">
        <f>(F34-H34)/H34</f>
        <v>-0.15195247012225621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232500</v>
      </c>
      <c r="G35" s="46">
        <f>(F35-E35)/E35</f>
        <v>1.4827586206896548</v>
      </c>
      <c r="H35" s="162">
        <v>187500</v>
      </c>
      <c r="I35" s="42">
        <f>(F35-H35)/H35</f>
        <v>0.24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248498.8</v>
      </c>
      <c r="G36" s="48">
        <f>(F36-E36)/E36</f>
        <v>0.56090666816581414</v>
      </c>
      <c r="H36" s="162">
        <v>235498.8</v>
      </c>
      <c r="I36" s="53">
        <f>(F36-H36)/H36</f>
        <v>5.5201979797773922E-2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1903304.5</v>
      </c>
      <c r="F38" s="162">
        <v>1943051.5</v>
      </c>
      <c r="G38" s="43">
        <f t="shared" ref="G38:G43" si="2">(F38-E38)/E38</f>
        <v>2.0883153483848747E-2</v>
      </c>
      <c r="H38" s="162">
        <v>1911656.5</v>
      </c>
      <c r="I38" s="42">
        <f t="shared" ref="I38:I43" si="3">(F38-H38)/H38</f>
        <v>1.642292953781184E-2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1020530.90625</v>
      </c>
      <c r="F39" s="162">
        <v>1043211</v>
      </c>
      <c r="G39" s="46">
        <f t="shared" si="2"/>
        <v>2.2223818613528637E-2</v>
      </c>
      <c r="H39" s="162">
        <v>1043211</v>
      </c>
      <c r="I39" s="42">
        <f t="shared" si="3"/>
        <v>0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560101.75</v>
      </c>
      <c r="F40" s="162">
        <v>735001.8</v>
      </c>
      <c r="G40" s="46">
        <f t="shared" si="2"/>
        <v>0.31226478046176442</v>
      </c>
      <c r="H40" s="162">
        <v>721546.8</v>
      </c>
      <c r="I40" s="42">
        <f t="shared" si="3"/>
        <v>1.864743908503232E-2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373413.625</v>
      </c>
      <c r="F41" s="162">
        <v>339066</v>
      </c>
      <c r="G41" s="46">
        <f t="shared" si="2"/>
        <v>-9.1982784506055446E-2</v>
      </c>
      <c r="H41" s="162">
        <v>378175.2</v>
      </c>
      <c r="I41" s="42">
        <f t="shared" si="3"/>
        <v>-0.10341555977229604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178503</v>
      </c>
      <c r="G42" s="46">
        <f t="shared" si="2"/>
        <v>-0.16210526315789472</v>
      </c>
      <c r="H42" s="162">
        <v>188370</v>
      </c>
      <c r="I42" s="42">
        <f t="shared" si="3"/>
        <v>-5.2380952380952382E-2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1036035</v>
      </c>
      <c r="F43" s="162">
        <v>994414.2</v>
      </c>
      <c r="G43" s="48">
        <f t="shared" si="2"/>
        <v>-4.0173160173160215E-2</v>
      </c>
      <c r="H43" s="162">
        <v>987238.2</v>
      </c>
      <c r="I43" s="55">
        <f t="shared" si="3"/>
        <v>7.2687624931855356E-3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404964.35416666669</v>
      </c>
      <c r="F45" s="162">
        <v>460048.875</v>
      </c>
      <c r="G45" s="43">
        <f t="shared" ref="G45:G50" si="4">(F45-E45)/E45</f>
        <v>0.13602313454646131</v>
      </c>
      <c r="H45" s="162">
        <v>398155.875</v>
      </c>
      <c r="I45" s="42">
        <f t="shared" ref="I45:I50" si="5">(F45-H45)/H45</f>
        <v>0.15544916924809912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314533.05</v>
      </c>
      <c r="F46" s="162">
        <v>321036.3</v>
      </c>
      <c r="G46" s="46">
        <f t="shared" si="4"/>
        <v>2.0675887637245118E-2</v>
      </c>
      <c r="H46" s="162">
        <v>318345.3</v>
      </c>
      <c r="I46" s="78">
        <f t="shared" si="5"/>
        <v>8.4530853761623E-3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990175.875</v>
      </c>
      <c r="F47" s="162">
        <v>1107795</v>
      </c>
      <c r="G47" s="46">
        <f t="shared" si="4"/>
        <v>0.11878609444004076</v>
      </c>
      <c r="H47" s="162">
        <v>1091200.5</v>
      </c>
      <c r="I47" s="78">
        <f t="shared" si="5"/>
        <v>1.5207562679819153E-2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1297389.03125</v>
      </c>
      <c r="F48" s="162">
        <v>1431051.375</v>
      </c>
      <c r="G48" s="46">
        <f t="shared" si="4"/>
        <v>0.1030241049758374</v>
      </c>
      <c r="H48" s="162">
        <v>1289549.625</v>
      </c>
      <c r="I48" s="78">
        <f t="shared" si="5"/>
        <v>0.10972958873141465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144884.1875</v>
      </c>
      <c r="F49" s="162">
        <v>166169.25</v>
      </c>
      <c r="G49" s="46">
        <f t="shared" si="4"/>
        <v>0.14691087321037019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1767538.5</v>
      </c>
      <c r="F50" s="162">
        <v>1759465.5</v>
      </c>
      <c r="G50" s="53">
        <f t="shared" si="4"/>
        <v>-4.5673686881502161E-3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153611.25</v>
      </c>
      <c r="F52" s="159">
        <v>165048</v>
      </c>
      <c r="G52" s="161">
        <f t="shared" ref="G52:G60" si="6">(F52-E52)/E52</f>
        <v>7.4452554744525543E-2</v>
      </c>
      <c r="H52" s="159">
        <v>151817.25</v>
      </c>
      <c r="I52" s="109">
        <f t="shared" ref="I52:I60" si="7">(F52-H52)/H52</f>
        <v>8.7149187592319058E-2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189042.75</v>
      </c>
      <c r="F53" s="162">
        <v>209898</v>
      </c>
      <c r="G53" s="164">
        <f t="shared" si="6"/>
        <v>0.1103202846975089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189536.09999999998</v>
      </c>
      <c r="F55" s="162">
        <v>182629.2</v>
      </c>
      <c r="G55" s="164">
        <f t="shared" si="6"/>
        <v>-3.6441079034547859E-2</v>
      </c>
      <c r="H55" s="162">
        <v>182629.2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110256.25</v>
      </c>
      <c r="F56" s="162">
        <v>108649.125</v>
      </c>
      <c r="G56" s="169">
        <f t="shared" si="6"/>
        <v>-1.4576271186440677E-2</v>
      </c>
      <c r="H56" s="162">
        <v>107415.75</v>
      </c>
      <c r="I56" s="79">
        <f t="shared" si="7"/>
        <v>1.1482254697286013E-2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148005</v>
      </c>
      <c r="F57" s="165">
        <v>171999.75</v>
      </c>
      <c r="G57" s="167">
        <f t="shared" si="6"/>
        <v>0.16212121212121211</v>
      </c>
      <c r="H57" s="165">
        <v>171999.75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186127.5</v>
      </c>
      <c r="F58" s="168">
        <v>228017.4</v>
      </c>
      <c r="G58" s="42">
        <f t="shared" si="6"/>
        <v>0.22506024096385538</v>
      </c>
      <c r="H58" s="168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180717.46875</v>
      </c>
      <c r="F59" s="162">
        <v>220790.14285714287</v>
      </c>
      <c r="G59" s="46">
        <f t="shared" si="6"/>
        <v>0.22174211704225671</v>
      </c>
      <c r="H59" s="162">
        <v>220918.28571428571</v>
      </c>
      <c r="I59" s="42">
        <f t="shared" si="7"/>
        <v>-5.8004640371222172E-4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944840</v>
      </c>
      <c r="F60" s="162">
        <v>1444170</v>
      </c>
      <c r="G60" s="48">
        <f t="shared" si="6"/>
        <v>0.52848101265822789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449319.13541666669</v>
      </c>
      <c r="F62" s="162">
        <v>495592.5</v>
      </c>
      <c r="G62" s="43">
        <f t="shared" ref="G62:G67" si="8">(F62-E62)/E62</f>
        <v>0.1029855195025751</v>
      </c>
      <c r="H62" s="162">
        <v>495656.57142857142</v>
      </c>
      <c r="I62" s="42">
        <f t="shared" ref="I62:I67" si="9">(F62-H62)/H62</f>
        <v>-1.2926577042397496E-4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2941150.875</v>
      </c>
      <c r="F63" s="162">
        <v>3145779</v>
      </c>
      <c r="G63" s="46">
        <f t="shared" si="8"/>
        <v>6.9574167969196757E-2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829240.45982142864</v>
      </c>
      <c r="F64" s="162">
        <v>824741.66666666663</v>
      </c>
      <c r="G64" s="46">
        <f t="shared" si="8"/>
        <v>-5.42519736160823E-3</v>
      </c>
      <c r="H64" s="162">
        <v>824741.66666666663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574977</v>
      </c>
      <c r="G65" s="46">
        <f t="shared" si="8"/>
        <v>-4.3045533714854443E-2</v>
      </c>
      <c r="H65" s="162">
        <v>585292.5</v>
      </c>
      <c r="I65" s="78">
        <f t="shared" si="9"/>
        <v>-1.7624521072796936E-2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292141.6875</v>
      </c>
      <c r="F66" s="162">
        <v>287712.75</v>
      </c>
      <c r="G66" s="46">
        <f t="shared" si="8"/>
        <v>-1.5160237958165419E-2</v>
      </c>
      <c r="H66" s="162">
        <v>287712.75</v>
      </c>
      <c r="I66" s="78">
        <f t="shared" si="9"/>
        <v>0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219989.25</v>
      </c>
      <c r="F67" s="162">
        <v>224250</v>
      </c>
      <c r="G67" s="48">
        <f t="shared" si="8"/>
        <v>1.9367991845056064E-2</v>
      </c>
      <c r="H67" s="162">
        <v>224250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312791.37500000006</v>
      </c>
      <c r="F69" s="168">
        <v>324714</v>
      </c>
      <c r="G69" s="43">
        <f>(F69-E69)/E69</f>
        <v>3.8116859839885095E-2</v>
      </c>
      <c r="H69" s="168">
        <v>317089.5</v>
      </c>
      <c r="I69" s="42">
        <f>(F69-H69)/H69</f>
        <v>2.4045261669024046E-2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205028.57142857142</v>
      </c>
      <c r="F70" s="162">
        <v>207975.85714285719</v>
      </c>
      <c r="G70" s="46">
        <f>(F70-E70)/E70</f>
        <v>1.4375000000000264E-2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97829.0625</v>
      </c>
      <c r="F71" s="162">
        <v>98311.200000000012</v>
      </c>
      <c r="G71" s="46">
        <f>(F71-E71)/E71</f>
        <v>4.9283667621777697E-3</v>
      </c>
      <c r="H71" s="162">
        <v>98311.200000000012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134026.75</v>
      </c>
      <c r="F72" s="162">
        <v>149350.5</v>
      </c>
      <c r="G72" s="46">
        <f>(F72-E72)/E72</f>
        <v>0.11433351924149471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129706.2</v>
      </c>
      <c r="F73" s="171">
        <v>132217.79999999999</v>
      </c>
      <c r="G73" s="46">
        <f>(F73-E73)/E73</f>
        <v>1.9363762102351249E-2</v>
      </c>
      <c r="H73" s="171">
        <v>132217.79999999999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69966</v>
      </c>
      <c r="F75" s="159">
        <v>70606.71428571429</v>
      </c>
      <c r="G75" s="42">
        <f t="shared" ref="G75:G81" si="10">(F75-E75)/E75</f>
        <v>9.1575091575092169E-3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93820.59375</v>
      </c>
      <c r="F76" s="162">
        <v>89587.875</v>
      </c>
      <c r="G76" s="46">
        <f t="shared" si="10"/>
        <v>-4.5115028383627132E-2</v>
      </c>
      <c r="H76" s="162">
        <v>89700</v>
      </c>
      <c r="I76" s="42">
        <f t="shared" si="11"/>
        <v>-1.25E-3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50103.857142857145</v>
      </c>
      <c r="F77" s="162">
        <v>58176.857142857145</v>
      </c>
      <c r="G77" s="46">
        <f t="shared" si="10"/>
        <v>0.16112531969309463</v>
      </c>
      <c r="H77" s="162">
        <v>59330.142857142855</v>
      </c>
      <c r="I77" s="42">
        <f t="shared" si="11"/>
        <v>-1.9438444924405978E-2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96776.333333333343</v>
      </c>
      <c r="F78" s="162">
        <v>89700</v>
      </c>
      <c r="G78" s="46">
        <f t="shared" si="10"/>
        <v>-7.3120494335736447E-2</v>
      </c>
      <c r="H78" s="162">
        <v>90933.375</v>
      </c>
      <c r="I78" s="42">
        <f t="shared" si="11"/>
        <v>-1.3563501849568433E-2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140791.625</v>
      </c>
      <c r="F79" s="162">
        <v>142802.4</v>
      </c>
      <c r="G79" s="46">
        <f t="shared" si="10"/>
        <v>1.4281921953809356E-2</v>
      </c>
      <c r="H79" s="162">
        <v>142722.66666666666</v>
      </c>
      <c r="I79" s="42">
        <f t="shared" si="11"/>
        <v>5.5865921787712225E-4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561110.14583333337</v>
      </c>
      <c r="F80" s="162">
        <v>586339</v>
      </c>
      <c r="G80" s="46">
        <f t="shared" si="10"/>
        <v>4.4962391705104472E-2</v>
      </c>
      <c r="H80" s="162">
        <v>586339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246176.66666666669</v>
      </c>
      <c r="F81" s="165">
        <v>299710.125</v>
      </c>
      <c r="G81" s="48">
        <f t="shared" si="10"/>
        <v>0.21745951417004039</v>
      </c>
      <c r="H81" s="165">
        <v>301392</v>
      </c>
      <c r="I81" s="53">
        <f t="shared" si="11"/>
        <v>-5.580357142857143E-3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15" t="s">
        <v>226</v>
      </c>
      <c r="G12" s="207" t="s">
        <v>197</v>
      </c>
      <c r="H12" s="215" t="s">
        <v>222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84939.083249999996</v>
      </c>
      <c r="F15" s="168">
        <v>55000</v>
      </c>
      <c r="G15" s="42">
        <f>(F15-E15)/E15</f>
        <v>-0.35247711777016383</v>
      </c>
      <c r="H15" s="168">
        <v>50833.2</v>
      </c>
      <c r="I15" s="111">
        <f>(F15-H15)/H15</f>
        <v>8.1970051068986471E-2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74207.780388888888</v>
      </c>
      <c r="F16" s="162">
        <v>76500</v>
      </c>
      <c r="G16" s="46">
        <f t="shared" ref="G16:G39" si="0">(F16-E16)/E16</f>
        <v>3.0889208639560996E-2</v>
      </c>
      <c r="H16" s="162">
        <v>67000</v>
      </c>
      <c r="I16" s="46">
        <f>(F16-H16)/H16</f>
        <v>0.1417910447761194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56817.65</v>
      </c>
      <c r="F17" s="162">
        <v>69833.2</v>
      </c>
      <c r="G17" s="46">
        <f t="shared" si="0"/>
        <v>0.22907582414971395</v>
      </c>
      <c r="H17" s="162">
        <v>57000</v>
      </c>
      <c r="I17" s="46">
        <f t="shared" ref="I17:I29" si="1">(F17-H17)/H17</f>
        <v>0.22514385964912276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38830.75</v>
      </c>
      <c r="F18" s="162">
        <v>61500</v>
      </c>
      <c r="G18" s="46">
        <f t="shared" si="0"/>
        <v>0.58379634696728755</v>
      </c>
      <c r="H18" s="162">
        <v>49000</v>
      </c>
      <c r="I18" s="46">
        <f t="shared" si="1"/>
        <v>0.25510204081632654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105442.05624999999</v>
      </c>
      <c r="F19" s="162">
        <v>157333.20000000001</v>
      </c>
      <c r="G19" s="46">
        <f t="shared" si="0"/>
        <v>0.49212947466585488</v>
      </c>
      <c r="H19" s="162">
        <v>142333.20000000001</v>
      </c>
      <c r="I19" s="46">
        <f t="shared" si="1"/>
        <v>0.10538651558455792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72828.675000000003</v>
      </c>
      <c r="F20" s="162">
        <v>108833.2</v>
      </c>
      <c r="G20" s="46">
        <f t="shared" si="0"/>
        <v>0.49437292385176573</v>
      </c>
      <c r="H20" s="162">
        <v>85500</v>
      </c>
      <c r="I20" s="46">
        <f t="shared" si="1"/>
        <v>0.27290292397660815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93397.4</v>
      </c>
      <c r="F21" s="162">
        <v>74000</v>
      </c>
      <c r="G21" s="46">
        <f t="shared" si="0"/>
        <v>-0.2076867236132911</v>
      </c>
      <c r="H21" s="162">
        <v>59000</v>
      </c>
      <c r="I21" s="46">
        <f t="shared" si="1"/>
        <v>0.25423728813559321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27527.241666666669</v>
      </c>
      <c r="F22" s="162">
        <v>35833.199999999997</v>
      </c>
      <c r="G22" s="46">
        <f t="shared" si="0"/>
        <v>0.30173594702702061</v>
      </c>
      <c r="H22" s="162">
        <v>25500</v>
      </c>
      <c r="I22" s="46">
        <f t="shared" si="1"/>
        <v>0.40522352941176459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33416.113888888882</v>
      </c>
      <c r="F23" s="162">
        <v>33500</v>
      </c>
      <c r="G23" s="46">
        <f t="shared" si="0"/>
        <v>2.5103490905628921E-3</v>
      </c>
      <c r="H23" s="162">
        <v>28500</v>
      </c>
      <c r="I23" s="46">
        <f t="shared" si="1"/>
        <v>0.17543859649122806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33943.908333333333</v>
      </c>
      <c r="F24" s="162">
        <v>30500</v>
      </c>
      <c r="G24" s="46">
        <f t="shared" si="0"/>
        <v>-0.10145880372742383</v>
      </c>
      <c r="H24" s="162">
        <v>34500</v>
      </c>
      <c r="I24" s="46">
        <f t="shared" si="1"/>
        <v>-0.11594202898550725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34724.48055555555</v>
      </c>
      <c r="F25" s="162">
        <v>32000</v>
      </c>
      <c r="G25" s="46">
        <f t="shared" si="0"/>
        <v>-7.8459936965699612E-2</v>
      </c>
      <c r="H25" s="162">
        <v>30000</v>
      </c>
      <c r="I25" s="46">
        <f t="shared" si="1"/>
        <v>6.6666666666666666E-2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69814.033333333326</v>
      </c>
      <c r="F26" s="162">
        <v>79000</v>
      </c>
      <c r="G26" s="46">
        <f t="shared" si="0"/>
        <v>0.13157765320343917</v>
      </c>
      <c r="H26" s="162">
        <v>63500</v>
      </c>
      <c r="I26" s="46">
        <f t="shared" si="1"/>
        <v>0.24409448818897639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33471.677777777775</v>
      </c>
      <c r="F27" s="162">
        <v>32333.200000000001</v>
      </c>
      <c r="G27" s="46">
        <f t="shared" si="0"/>
        <v>-3.4013167351103706E-2</v>
      </c>
      <c r="H27" s="162">
        <v>30666.6</v>
      </c>
      <c r="I27" s="46">
        <f t="shared" si="1"/>
        <v>5.434577031689207E-2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50567.933416666667</v>
      </c>
      <c r="F28" s="162">
        <v>36000</v>
      </c>
      <c r="G28" s="46">
        <f t="shared" si="0"/>
        <v>-0.28808639057148472</v>
      </c>
      <c r="H28" s="162">
        <v>36000</v>
      </c>
      <c r="I28" s="46">
        <f t="shared" si="1"/>
        <v>0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89598.94642857142</v>
      </c>
      <c r="F29" s="162">
        <v>93000</v>
      </c>
      <c r="G29" s="46">
        <f t="shared" si="0"/>
        <v>3.7958633521878643E-2</v>
      </c>
      <c r="H29" s="162">
        <v>87000</v>
      </c>
      <c r="I29" s="46">
        <f t="shared" si="1"/>
        <v>6.8965517241379309E-2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58843.275000000001</v>
      </c>
      <c r="F30" s="165">
        <v>44000</v>
      </c>
      <c r="G30" s="48">
        <f t="shared" si="0"/>
        <v>-0.25225100064535838</v>
      </c>
      <c r="H30" s="165">
        <v>43500</v>
      </c>
      <c r="I30" s="48">
        <f>(F30-H30)/H30</f>
        <v>1.1494252873563218E-2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135443.34097222221</v>
      </c>
      <c r="F32" s="168">
        <v>155500</v>
      </c>
      <c r="G32" s="42">
        <f t="shared" si="0"/>
        <v>0.14808154379395561</v>
      </c>
      <c r="H32" s="168">
        <v>140333.20000000001</v>
      </c>
      <c r="I32" s="43">
        <f>(F32-H32)/H32</f>
        <v>0.10807706230599735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149500</v>
      </c>
      <c r="G33" s="46">
        <f t="shared" si="0"/>
        <v>0.1234240889145707</v>
      </c>
      <c r="H33" s="162">
        <v>140333.20000000001</v>
      </c>
      <c r="I33" s="46">
        <f>(F33-H33)/H33</f>
        <v>6.5321677265251468E-2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86674.225000000006</v>
      </c>
      <c r="F34" s="162">
        <v>125000</v>
      </c>
      <c r="G34" s="46">
        <f>(F34-E34)/E34</f>
        <v>0.44218191740393398</v>
      </c>
      <c r="H34" s="162">
        <v>117833.2</v>
      </c>
      <c r="I34" s="46">
        <f>(F34-H34)/H34</f>
        <v>6.0821568114928587E-2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81000</v>
      </c>
      <c r="G35" s="46">
        <f t="shared" si="0"/>
        <v>-0.13503893214682991</v>
      </c>
      <c r="H35" s="162">
        <v>67000</v>
      </c>
      <c r="I35" s="46">
        <f>(F35-H35)/H35</f>
        <v>0.20895522388059701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230000</v>
      </c>
      <c r="G36" s="52">
        <f t="shared" si="0"/>
        <v>0.44470932526892387</v>
      </c>
      <c r="H36" s="162">
        <v>223666.6</v>
      </c>
      <c r="I36" s="46">
        <f>(F36-H36)/H36</f>
        <v>2.8316252851342105E-2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1903304.5</v>
      </c>
      <c r="F38" s="189">
        <v>1852775</v>
      </c>
      <c r="G38" s="161">
        <f t="shared" si="0"/>
        <v>-2.6548300600350599E-2</v>
      </c>
      <c r="H38" s="189">
        <v>1854934</v>
      </c>
      <c r="I38" s="161">
        <f>(F38-H38)/H38</f>
        <v>-1.1639228134262458E-3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1020530.90625</v>
      </c>
      <c r="F39" s="135">
        <v>1232481</v>
      </c>
      <c r="G39" s="167">
        <f t="shared" si="0"/>
        <v>0.20768610970227536</v>
      </c>
      <c r="H39" s="135">
        <v>1276135.2</v>
      </c>
      <c r="I39" s="167">
        <f>(F39-H39)/H39</f>
        <v>-3.420813092531258E-2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227</v>
      </c>
      <c r="E12" s="215" t="s">
        <v>226</v>
      </c>
      <c r="F12" s="222" t="s">
        <v>186</v>
      </c>
      <c r="G12" s="207" t="s">
        <v>219</v>
      </c>
      <c r="H12" s="224" t="s">
        <v>228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69333.111111111109</v>
      </c>
      <c r="E15" s="190">
        <v>55000</v>
      </c>
      <c r="F15" s="62">
        <f t="shared" ref="F15:F30" si="0">D15-E15</f>
        <v>14333.111111111109</v>
      </c>
      <c r="G15" s="159">
        <v>84939.083249999996</v>
      </c>
      <c r="H15" s="124">
        <f>AVERAGE(D15:E15)</f>
        <v>62166.555555555555</v>
      </c>
      <c r="I15" s="64">
        <f t="shared" ref="I15:I30" si="1">(H15-G15)/G15</f>
        <v>-0.26810423215209878</v>
      </c>
    </row>
    <row r="16" spans="1:9" ht="16.5" customHeight="1">
      <c r="A16" s="122"/>
      <c r="B16" s="155" t="s">
        <v>5</v>
      </c>
      <c r="C16" s="142" t="s">
        <v>164</v>
      </c>
      <c r="D16" s="134">
        <v>104998.66666666667</v>
      </c>
      <c r="E16" s="134">
        <v>76500</v>
      </c>
      <c r="F16" s="65">
        <f t="shared" si="0"/>
        <v>28498.666666666672</v>
      </c>
      <c r="G16" s="162">
        <v>74207.780388888888</v>
      </c>
      <c r="H16" s="173">
        <f t="shared" ref="H16:H30" si="2">AVERAGE(D16:E16)</f>
        <v>90749.333333333343</v>
      </c>
      <c r="I16" s="66">
        <f t="shared" si="1"/>
        <v>0.22290860685709468</v>
      </c>
    </row>
    <row r="17" spans="1:9" ht="16.5">
      <c r="A17" s="122"/>
      <c r="B17" s="155" t="s">
        <v>6</v>
      </c>
      <c r="C17" s="142" t="s">
        <v>165</v>
      </c>
      <c r="D17" s="134">
        <v>98332</v>
      </c>
      <c r="E17" s="134">
        <v>69833.2</v>
      </c>
      <c r="F17" s="65">
        <f t="shared" si="0"/>
        <v>28498.800000000003</v>
      </c>
      <c r="G17" s="162">
        <v>56817.65</v>
      </c>
      <c r="H17" s="173">
        <f t="shared" si="2"/>
        <v>84082.6</v>
      </c>
      <c r="I17" s="66">
        <f t="shared" si="1"/>
        <v>0.47986761156084429</v>
      </c>
    </row>
    <row r="18" spans="1:9" ht="16.5">
      <c r="A18" s="122"/>
      <c r="B18" s="155" t="s">
        <v>7</v>
      </c>
      <c r="C18" s="142" t="s">
        <v>166</v>
      </c>
      <c r="D18" s="134">
        <v>66998.8</v>
      </c>
      <c r="E18" s="134">
        <v>61500</v>
      </c>
      <c r="F18" s="65">
        <f t="shared" si="0"/>
        <v>5498.8000000000029</v>
      </c>
      <c r="G18" s="162">
        <v>38830.75</v>
      </c>
      <c r="H18" s="173">
        <f t="shared" si="2"/>
        <v>64249.4</v>
      </c>
      <c r="I18" s="66">
        <f t="shared" si="1"/>
        <v>0.65460105715187067</v>
      </c>
    </row>
    <row r="19" spans="1:9" ht="16.5">
      <c r="A19" s="122"/>
      <c r="B19" s="155" t="s">
        <v>8</v>
      </c>
      <c r="C19" s="142" t="s">
        <v>167</v>
      </c>
      <c r="D19" s="134">
        <v>193123.5</v>
      </c>
      <c r="E19" s="134">
        <v>157333.20000000001</v>
      </c>
      <c r="F19" s="65">
        <f t="shared" si="0"/>
        <v>35790.299999999988</v>
      </c>
      <c r="G19" s="162">
        <v>105442.05624999999</v>
      </c>
      <c r="H19" s="173">
        <f t="shared" si="2"/>
        <v>175228.35</v>
      </c>
      <c r="I19" s="66">
        <f t="shared" si="1"/>
        <v>0.66184496236054779</v>
      </c>
    </row>
    <row r="20" spans="1:9" ht="16.5">
      <c r="A20" s="122"/>
      <c r="B20" s="155" t="s">
        <v>9</v>
      </c>
      <c r="C20" s="142" t="s">
        <v>168</v>
      </c>
      <c r="D20" s="134">
        <v>157998.79999999999</v>
      </c>
      <c r="E20" s="134">
        <v>108833.2</v>
      </c>
      <c r="F20" s="65">
        <f t="shared" si="0"/>
        <v>49165.599999999991</v>
      </c>
      <c r="G20" s="162">
        <v>72828.675000000003</v>
      </c>
      <c r="H20" s="173">
        <f t="shared" si="2"/>
        <v>133416</v>
      </c>
      <c r="I20" s="66">
        <f t="shared" si="1"/>
        <v>0.83191579415662853</v>
      </c>
    </row>
    <row r="21" spans="1:9" ht="16.5">
      <c r="A21" s="122"/>
      <c r="B21" s="155" t="s">
        <v>10</v>
      </c>
      <c r="C21" s="142" t="s">
        <v>169</v>
      </c>
      <c r="D21" s="134">
        <v>108998.8</v>
      </c>
      <c r="E21" s="134">
        <v>74000</v>
      </c>
      <c r="F21" s="65">
        <f t="shared" si="0"/>
        <v>34998.800000000003</v>
      </c>
      <c r="G21" s="162">
        <v>93397.4</v>
      </c>
      <c r="H21" s="173">
        <f t="shared" si="2"/>
        <v>91499.4</v>
      </c>
      <c r="I21" s="66">
        <f t="shared" si="1"/>
        <v>-2.0321764845702344E-2</v>
      </c>
    </row>
    <row r="22" spans="1:9" ht="16.5">
      <c r="A22" s="122"/>
      <c r="B22" s="155" t="s">
        <v>11</v>
      </c>
      <c r="C22" s="142" t="s">
        <v>170</v>
      </c>
      <c r="D22" s="134">
        <v>40498.800000000003</v>
      </c>
      <c r="E22" s="134">
        <v>35833.199999999997</v>
      </c>
      <c r="F22" s="65">
        <f t="shared" si="0"/>
        <v>4665.6000000000058</v>
      </c>
      <c r="G22" s="162">
        <v>27527.241666666669</v>
      </c>
      <c r="H22" s="173">
        <f t="shared" si="2"/>
        <v>38166</v>
      </c>
      <c r="I22" s="66">
        <f t="shared" si="1"/>
        <v>0.38648108888498023</v>
      </c>
    </row>
    <row r="23" spans="1:9" ht="16.5">
      <c r="A23" s="122"/>
      <c r="B23" s="155" t="s">
        <v>12</v>
      </c>
      <c r="C23" s="142" t="s">
        <v>171</v>
      </c>
      <c r="D23" s="134">
        <v>51109.777777777781</v>
      </c>
      <c r="E23" s="134">
        <v>33500</v>
      </c>
      <c r="F23" s="65">
        <f t="shared" si="0"/>
        <v>17609.777777777781</v>
      </c>
      <c r="G23" s="162">
        <v>33416.113888888882</v>
      </c>
      <c r="H23" s="173">
        <f t="shared" si="2"/>
        <v>42304.888888888891</v>
      </c>
      <c r="I23" s="66">
        <f t="shared" si="1"/>
        <v>0.26600265457425304</v>
      </c>
    </row>
    <row r="24" spans="1:9" ht="16.5">
      <c r="A24" s="122"/>
      <c r="B24" s="155" t="s">
        <v>13</v>
      </c>
      <c r="C24" s="142" t="s">
        <v>172</v>
      </c>
      <c r="D24" s="134">
        <v>49998.666666666664</v>
      </c>
      <c r="E24" s="134">
        <v>30500</v>
      </c>
      <c r="F24" s="65">
        <f t="shared" si="0"/>
        <v>19498.666666666664</v>
      </c>
      <c r="G24" s="162">
        <v>33943.908333333333</v>
      </c>
      <c r="H24" s="173">
        <f t="shared" si="2"/>
        <v>40249.333333333328</v>
      </c>
      <c r="I24" s="66">
        <f t="shared" si="1"/>
        <v>0.18576013516416409</v>
      </c>
    </row>
    <row r="25" spans="1:9" ht="16.5">
      <c r="A25" s="122"/>
      <c r="B25" s="155" t="s">
        <v>14</v>
      </c>
      <c r="C25" s="142" t="s">
        <v>173</v>
      </c>
      <c r="D25" s="134">
        <v>50554.222222222219</v>
      </c>
      <c r="E25" s="134">
        <v>32000</v>
      </c>
      <c r="F25" s="65">
        <f t="shared" si="0"/>
        <v>18554.222222222219</v>
      </c>
      <c r="G25" s="162">
        <v>34724.48055555555</v>
      </c>
      <c r="H25" s="173">
        <f t="shared" si="2"/>
        <v>41277.111111111109</v>
      </c>
      <c r="I25" s="66">
        <f t="shared" si="1"/>
        <v>0.18870348672522352</v>
      </c>
    </row>
    <row r="26" spans="1:9" ht="16.5">
      <c r="A26" s="122"/>
      <c r="B26" s="155" t="s">
        <v>15</v>
      </c>
      <c r="C26" s="142" t="s">
        <v>174</v>
      </c>
      <c r="D26" s="134">
        <v>122498.8</v>
      </c>
      <c r="E26" s="134">
        <v>79000</v>
      </c>
      <c r="F26" s="65">
        <f t="shared" si="0"/>
        <v>43498.8</v>
      </c>
      <c r="G26" s="162">
        <v>69814.033333333326</v>
      </c>
      <c r="H26" s="173">
        <f t="shared" si="2"/>
        <v>100749.4</v>
      </c>
      <c r="I26" s="66">
        <f t="shared" si="1"/>
        <v>0.44311100776777934</v>
      </c>
    </row>
    <row r="27" spans="1:9" ht="16.5">
      <c r="A27" s="122"/>
      <c r="B27" s="155" t="s">
        <v>16</v>
      </c>
      <c r="C27" s="142" t="s">
        <v>175</v>
      </c>
      <c r="D27" s="134">
        <v>52220.888888888891</v>
      </c>
      <c r="E27" s="134">
        <v>32333.200000000001</v>
      </c>
      <c r="F27" s="65">
        <f t="shared" si="0"/>
        <v>19887.68888888889</v>
      </c>
      <c r="G27" s="162">
        <v>33471.677777777775</v>
      </c>
      <c r="H27" s="173">
        <f t="shared" si="2"/>
        <v>42277.044444444444</v>
      </c>
      <c r="I27" s="66">
        <f t="shared" si="1"/>
        <v>0.26306917523305778</v>
      </c>
    </row>
    <row r="28" spans="1:9" ht="16.5">
      <c r="A28" s="122"/>
      <c r="B28" s="155" t="s">
        <v>17</v>
      </c>
      <c r="C28" s="142" t="s">
        <v>176</v>
      </c>
      <c r="D28" s="134">
        <v>46098.8</v>
      </c>
      <c r="E28" s="134">
        <v>36000</v>
      </c>
      <c r="F28" s="65">
        <f t="shared" si="0"/>
        <v>10098.800000000003</v>
      </c>
      <c r="G28" s="162">
        <v>50567.933416666667</v>
      </c>
      <c r="H28" s="173">
        <f t="shared" si="2"/>
        <v>41049.4</v>
      </c>
      <c r="I28" s="66">
        <f t="shared" si="1"/>
        <v>-0.18823259669791953</v>
      </c>
    </row>
    <row r="29" spans="1:9" ht="16.5">
      <c r="A29" s="122"/>
      <c r="B29" s="155" t="s">
        <v>18</v>
      </c>
      <c r="C29" s="142" t="s">
        <v>177</v>
      </c>
      <c r="D29" s="134">
        <v>119416.66666666667</v>
      </c>
      <c r="E29" s="134">
        <v>93000</v>
      </c>
      <c r="F29" s="65">
        <f t="shared" si="0"/>
        <v>26416.666666666672</v>
      </c>
      <c r="G29" s="162">
        <v>89598.94642857142</v>
      </c>
      <c r="H29" s="173">
        <f t="shared" si="2"/>
        <v>106208.33333333334</v>
      </c>
      <c r="I29" s="66">
        <f t="shared" si="1"/>
        <v>0.18537480145486959</v>
      </c>
    </row>
    <row r="30" spans="1:9" ht="17.25" thickBot="1">
      <c r="A30" s="36"/>
      <c r="B30" s="156" t="s">
        <v>19</v>
      </c>
      <c r="C30" s="143" t="s">
        <v>178</v>
      </c>
      <c r="D30" s="191">
        <v>53198.8</v>
      </c>
      <c r="E30" s="136">
        <v>44000</v>
      </c>
      <c r="F30" s="68">
        <f t="shared" si="0"/>
        <v>9198.8000000000029</v>
      </c>
      <c r="G30" s="165">
        <v>58843.275000000001</v>
      </c>
      <c r="H30" s="93">
        <f t="shared" si="2"/>
        <v>48599.4</v>
      </c>
      <c r="I30" s="69">
        <f t="shared" si="1"/>
        <v>-0.17408743819918249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180887.55555555556</v>
      </c>
      <c r="E32" s="125">
        <v>155500</v>
      </c>
      <c r="F32" s="62">
        <f>D32-E32</f>
        <v>25387.555555555562</v>
      </c>
      <c r="G32" s="168">
        <v>135443.34097222221</v>
      </c>
      <c r="H32" s="63">
        <f>AVERAGE(D32:E32)</f>
        <v>168193.77777777778</v>
      </c>
      <c r="I32" s="72">
        <f>(H32-G32)/G32</f>
        <v>0.24180174950256347</v>
      </c>
    </row>
    <row r="33" spans="1:9" ht="16.5">
      <c r="A33" s="35"/>
      <c r="B33" s="32" t="s">
        <v>27</v>
      </c>
      <c r="C33" s="15" t="s">
        <v>180</v>
      </c>
      <c r="D33" s="45">
        <v>167554.22222222222</v>
      </c>
      <c r="E33" s="125">
        <v>149500</v>
      </c>
      <c r="F33" s="73">
        <f>D33-E33</f>
        <v>18054.222222222219</v>
      </c>
      <c r="G33" s="162">
        <v>133075.30208333331</v>
      </c>
      <c r="H33" s="63">
        <f>AVERAGE(D33:E33)</f>
        <v>158527.11111111112</v>
      </c>
      <c r="I33" s="66">
        <f>(H33-G33)/G33</f>
        <v>0.19125869811544435</v>
      </c>
    </row>
    <row r="34" spans="1:9" ht="16.5">
      <c r="A34" s="35"/>
      <c r="B34" s="37" t="s">
        <v>28</v>
      </c>
      <c r="C34" s="15" t="s">
        <v>181</v>
      </c>
      <c r="D34" s="45">
        <v>144166.66666666666</v>
      </c>
      <c r="E34" s="125">
        <v>125000</v>
      </c>
      <c r="F34" s="65">
        <f>D34-E34</f>
        <v>19166.666666666657</v>
      </c>
      <c r="G34" s="162">
        <v>86674.225000000006</v>
      </c>
      <c r="H34" s="63">
        <f>AVERAGE(D34:E34)</f>
        <v>134583.33333333331</v>
      </c>
      <c r="I34" s="66">
        <f>(H34-G34)/G34</f>
        <v>0.55274919773823539</v>
      </c>
    </row>
    <row r="35" spans="1:9" ht="16.5">
      <c r="A35" s="35"/>
      <c r="B35" s="32" t="s">
        <v>29</v>
      </c>
      <c r="C35" s="15" t="s">
        <v>182</v>
      </c>
      <c r="D35" s="45">
        <v>232500</v>
      </c>
      <c r="E35" s="125">
        <v>81000</v>
      </c>
      <c r="F35" s="73">
        <f>D35-E35</f>
        <v>151500</v>
      </c>
      <c r="G35" s="162">
        <v>93645.833333333343</v>
      </c>
      <c r="H35" s="63">
        <f>AVERAGE(D35:E35)</f>
        <v>156750</v>
      </c>
      <c r="I35" s="66">
        <f>(H35-G35)/G35</f>
        <v>0.67385984427141254</v>
      </c>
    </row>
    <row r="36" spans="1:9" ht="17.25" thickBot="1">
      <c r="A36" s="36"/>
      <c r="B36" s="37" t="s">
        <v>30</v>
      </c>
      <c r="C36" s="15" t="s">
        <v>183</v>
      </c>
      <c r="D36" s="47">
        <v>248498.8</v>
      </c>
      <c r="E36" s="125">
        <v>230000</v>
      </c>
      <c r="F36" s="65">
        <f>D36-E36</f>
        <v>18498.799999999988</v>
      </c>
      <c r="G36" s="165">
        <v>159201.57500000001</v>
      </c>
      <c r="H36" s="63">
        <f>AVERAGE(D36:E36)</f>
        <v>239249.4</v>
      </c>
      <c r="I36" s="74">
        <f>(H36-G36)/G36</f>
        <v>0.50280799671736898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1943051.5</v>
      </c>
      <c r="E38" s="126">
        <v>1852775</v>
      </c>
      <c r="F38" s="62">
        <f>D38-E38</f>
        <v>90276.5</v>
      </c>
      <c r="G38" s="162">
        <v>1903304.5</v>
      </c>
      <c r="H38" s="62">
        <f>AVERAGE(D38:E38)</f>
        <v>1897913.25</v>
      </c>
      <c r="I38" s="72">
        <f>(H38-G38)/G38</f>
        <v>-2.8325735582509261E-3</v>
      </c>
    </row>
    <row r="39" spans="1:9" ht="17.25" thickBot="1">
      <c r="A39" s="36"/>
      <c r="B39" s="34" t="s">
        <v>32</v>
      </c>
      <c r="C39" s="16" t="s">
        <v>185</v>
      </c>
      <c r="D39" s="54">
        <v>1043211</v>
      </c>
      <c r="E39" s="127">
        <v>1232481</v>
      </c>
      <c r="F39" s="68">
        <f>D39-E39</f>
        <v>-189270</v>
      </c>
      <c r="G39" s="162">
        <v>1020530.90625</v>
      </c>
      <c r="H39" s="75">
        <f>AVERAGE(D39:E39)</f>
        <v>1137846</v>
      </c>
      <c r="I39" s="69">
        <f>(H39-G39)/G39</f>
        <v>0.114954964157902</v>
      </c>
    </row>
    <row r="40" spans="1:9" ht="15.75" customHeight="1" thickBot="1">
      <c r="A40" s="217"/>
      <c r="B40" s="218"/>
      <c r="C40" s="219"/>
      <c r="D40" s="77">
        <f>SUM(D15:D39)</f>
        <v>5345248.8444444444</v>
      </c>
      <c r="E40" s="77">
        <f>SUM(E15:E39)</f>
        <v>4845422</v>
      </c>
      <c r="F40" s="77">
        <f>SUM(F15:F39)</f>
        <v>499826.8444444444</v>
      </c>
      <c r="G40" s="77">
        <f>SUM(G15:G39)</f>
        <v>4490246.6879285714</v>
      </c>
      <c r="H40" s="77">
        <f>AVERAGE(D40:E40)</f>
        <v>5095335.4222222222</v>
      </c>
      <c r="I40" s="69">
        <f>(H40-G40)/G40</f>
        <v>0.13475623419986058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219</v>
      </c>
      <c r="F13" s="224" t="s">
        <v>229</v>
      </c>
      <c r="G13" s="207" t="s">
        <v>197</v>
      </c>
      <c r="H13" s="224" t="s">
        <v>223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84939.083249999996</v>
      </c>
      <c r="F16" s="40">
        <v>62166.555555555555</v>
      </c>
      <c r="G16" s="21">
        <f t="shared" ref="G16:G31" si="0">(F16-E16)/E16</f>
        <v>-0.26810423215209878</v>
      </c>
      <c r="H16" s="159">
        <v>60116</v>
      </c>
      <c r="I16" s="21">
        <f t="shared" ref="I16:I31" si="1">(F16-H16)/H16</f>
        <v>3.4109979964660898E-2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74207.780388888888</v>
      </c>
      <c r="F17" s="44">
        <v>90749.333333333343</v>
      </c>
      <c r="G17" s="21">
        <f t="shared" si="0"/>
        <v>0.22290860685709468</v>
      </c>
      <c r="H17" s="162">
        <v>82610.444444444438</v>
      </c>
      <c r="I17" s="21">
        <f t="shared" si="1"/>
        <v>9.8521306157144717E-2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56817.65</v>
      </c>
      <c r="F18" s="44">
        <v>84082.6</v>
      </c>
      <c r="G18" s="21">
        <f t="shared" si="0"/>
        <v>0.47986761156084429</v>
      </c>
      <c r="H18" s="162">
        <v>72943.777777777781</v>
      </c>
      <c r="I18" s="21">
        <f t="shared" si="1"/>
        <v>0.15270421359524994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38830.75</v>
      </c>
      <c r="F19" s="44">
        <v>64249.4</v>
      </c>
      <c r="G19" s="21">
        <f t="shared" si="0"/>
        <v>0.65460105715187067</v>
      </c>
      <c r="H19" s="162">
        <v>55199.4</v>
      </c>
      <c r="I19" s="21">
        <f t="shared" si="1"/>
        <v>0.16395105743903013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105442.05624999999</v>
      </c>
      <c r="F20" s="44">
        <v>175228.35</v>
      </c>
      <c r="G20" s="21">
        <f t="shared" si="0"/>
        <v>0.66184496236054779</v>
      </c>
      <c r="H20" s="162">
        <v>163943.7111111111</v>
      </c>
      <c r="I20" s="21">
        <f t="shared" si="1"/>
        <v>6.8832398708120385E-2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72828.675000000003</v>
      </c>
      <c r="F21" s="44">
        <v>133416</v>
      </c>
      <c r="G21" s="21">
        <f t="shared" si="0"/>
        <v>0.83191579415662853</v>
      </c>
      <c r="H21" s="162">
        <v>112999.4</v>
      </c>
      <c r="I21" s="21">
        <f t="shared" si="1"/>
        <v>0.18067883546284322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93397.4</v>
      </c>
      <c r="F22" s="44">
        <v>91499.4</v>
      </c>
      <c r="G22" s="21">
        <f t="shared" si="0"/>
        <v>-2.0321764845702344E-2</v>
      </c>
      <c r="H22" s="162">
        <v>83499.399999999994</v>
      </c>
      <c r="I22" s="21">
        <f t="shared" si="1"/>
        <v>9.5809071681952213E-2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27527.241666666669</v>
      </c>
      <c r="F23" s="162">
        <v>38166</v>
      </c>
      <c r="G23" s="21">
        <f t="shared" si="0"/>
        <v>0.38648108888498023</v>
      </c>
      <c r="H23" s="162">
        <v>29999.4</v>
      </c>
      <c r="I23" s="21">
        <f t="shared" si="1"/>
        <v>0.27222544450889014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33416.113888888882</v>
      </c>
      <c r="F24" s="162">
        <v>42304.888888888891</v>
      </c>
      <c r="G24" s="21">
        <f t="shared" si="0"/>
        <v>0.26600265457425304</v>
      </c>
      <c r="H24" s="162">
        <v>38693.777777777781</v>
      </c>
      <c r="I24" s="21">
        <f t="shared" si="1"/>
        <v>9.3325369568463448E-2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33943.908333333333</v>
      </c>
      <c r="F25" s="44">
        <v>40249.333333333328</v>
      </c>
      <c r="G25" s="21">
        <f t="shared" si="0"/>
        <v>0.18576013516416409</v>
      </c>
      <c r="H25" s="162">
        <v>41416</v>
      </c>
      <c r="I25" s="21">
        <f t="shared" si="1"/>
        <v>-2.8169467516579862E-2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34724.48055555555</v>
      </c>
      <c r="F26" s="162">
        <v>41277.111111111109</v>
      </c>
      <c r="G26" s="21">
        <f t="shared" si="0"/>
        <v>0.18870348672522352</v>
      </c>
      <c r="H26" s="162">
        <v>37943.777777777781</v>
      </c>
      <c r="I26" s="21">
        <f t="shared" si="1"/>
        <v>8.7849274072165112E-2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69814.033333333326</v>
      </c>
      <c r="F27" s="44">
        <v>100749.4</v>
      </c>
      <c r="G27" s="21">
        <f t="shared" si="0"/>
        <v>0.44311100776777934</v>
      </c>
      <c r="H27" s="162">
        <v>95499.4</v>
      </c>
      <c r="I27" s="21">
        <f t="shared" si="1"/>
        <v>5.4974167376967815E-2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33471.677777777775</v>
      </c>
      <c r="F28" s="162">
        <v>42277.044444444444</v>
      </c>
      <c r="G28" s="21">
        <f t="shared" si="0"/>
        <v>0.26306917523305778</v>
      </c>
      <c r="H28" s="162">
        <v>40610.411111111112</v>
      </c>
      <c r="I28" s="21">
        <f t="shared" si="1"/>
        <v>4.1039558274191819E-2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50567.933416666667</v>
      </c>
      <c r="F29" s="44">
        <v>41049.4</v>
      </c>
      <c r="G29" s="21">
        <f t="shared" si="0"/>
        <v>-0.18823259669791953</v>
      </c>
      <c r="H29" s="162">
        <v>39999.4</v>
      </c>
      <c r="I29" s="21">
        <f t="shared" si="1"/>
        <v>2.6250393755906338E-2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89598.94642857142</v>
      </c>
      <c r="F30" s="44">
        <v>106208.33333333334</v>
      </c>
      <c r="G30" s="21">
        <f t="shared" si="0"/>
        <v>0.18537480145486959</v>
      </c>
      <c r="H30" s="162">
        <v>103208.33333333334</v>
      </c>
      <c r="I30" s="21">
        <f t="shared" si="1"/>
        <v>2.9067420266451351E-2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58843.275000000001</v>
      </c>
      <c r="F31" s="165">
        <v>48599.4</v>
      </c>
      <c r="G31" s="149">
        <f t="shared" si="0"/>
        <v>-0.17408743819918249</v>
      </c>
      <c r="H31" s="165">
        <v>46699.4</v>
      </c>
      <c r="I31" s="149">
        <f t="shared" si="1"/>
        <v>4.0685747568491241E-2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135443.34097222221</v>
      </c>
      <c r="F33" s="51">
        <v>168193.77777777778</v>
      </c>
      <c r="G33" s="21">
        <f>(F33-E33)/E33</f>
        <v>0.24180174950256347</v>
      </c>
      <c r="H33" s="168">
        <v>157041.47500000001</v>
      </c>
      <c r="I33" s="21">
        <f>(F33-H33)/H33</f>
        <v>7.1015015477776014E-2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133075.30208333331</v>
      </c>
      <c r="F34" s="44">
        <v>158527.11111111112</v>
      </c>
      <c r="G34" s="21">
        <f>(F34-E34)/E34</f>
        <v>0.19125869811544435</v>
      </c>
      <c r="H34" s="162">
        <v>151103.97500000001</v>
      </c>
      <c r="I34" s="21">
        <f>(F34-H34)/H34</f>
        <v>4.9126014792867746E-2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86674.225000000006</v>
      </c>
      <c r="F35" s="44">
        <v>134583.33333333331</v>
      </c>
      <c r="G35" s="21">
        <f>(F35-E35)/E35</f>
        <v>0.55274919773823539</v>
      </c>
      <c r="H35" s="162">
        <v>143915.76666666666</v>
      </c>
      <c r="I35" s="21">
        <f>(F35-H35)/H35</f>
        <v>-6.4846497013415133E-2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93645.833333333343</v>
      </c>
      <c r="F36" s="44">
        <v>156750</v>
      </c>
      <c r="G36" s="21">
        <f>(F36-E36)/E36</f>
        <v>0.67385984427141254</v>
      </c>
      <c r="H36" s="162">
        <v>127250</v>
      </c>
      <c r="I36" s="21">
        <f>(F36-H36)/H36</f>
        <v>0.23182711198428291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159201.57500000001</v>
      </c>
      <c r="F37" s="165">
        <v>239249.4</v>
      </c>
      <c r="G37" s="149">
        <f>(F37-E37)/E37</f>
        <v>0.50280799671736898</v>
      </c>
      <c r="H37" s="165">
        <v>229582.7</v>
      </c>
      <c r="I37" s="149">
        <f>(F37-H37)/H37</f>
        <v>4.2105524501628314E-2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1903304.5</v>
      </c>
      <c r="F39" s="44">
        <v>1897913.25</v>
      </c>
      <c r="G39" s="21">
        <f t="shared" ref="G39:G44" si="2">(F39-E39)/E39</f>
        <v>-2.8325735582509261E-3</v>
      </c>
      <c r="H39" s="162">
        <v>1883295.25</v>
      </c>
      <c r="I39" s="21">
        <f t="shared" ref="I39:I44" si="3">(F39-H39)/H39</f>
        <v>7.7619268672822275E-3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1020530.90625</v>
      </c>
      <c r="F40" s="44">
        <v>1137846</v>
      </c>
      <c r="G40" s="21">
        <f t="shared" si="2"/>
        <v>0.114954964157902</v>
      </c>
      <c r="H40" s="162">
        <v>1159673.1000000001</v>
      </c>
      <c r="I40" s="21">
        <f t="shared" si="3"/>
        <v>-1.8821769686647116E-2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560101.75</v>
      </c>
      <c r="F41" s="170">
        <v>735001.8</v>
      </c>
      <c r="G41" s="21">
        <f t="shared" si="2"/>
        <v>0.31226478046176442</v>
      </c>
      <c r="H41" s="170">
        <v>721546.8</v>
      </c>
      <c r="I41" s="21">
        <f t="shared" si="3"/>
        <v>1.864743908503232E-2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373413.625</v>
      </c>
      <c r="F42" s="163">
        <v>339066</v>
      </c>
      <c r="G42" s="21">
        <f t="shared" si="2"/>
        <v>-9.1982784506055446E-2</v>
      </c>
      <c r="H42" s="163">
        <v>378175.2</v>
      </c>
      <c r="I42" s="21">
        <f t="shared" si="3"/>
        <v>-0.10341555977229604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178503</v>
      </c>
      <c r="G43" s="21">
        <f t="shared" si="2"/>
        <v>-0.16210526315789472</v>
      </c>
      <c r="H43" s="163">
        <v>188370</v>
      </c>
      <c r="I43" s="21">
        <f t="shared" si="3"/>
        <v>-5.2380952380952382E-2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1036035</v>
      </c>
      <c r="F44" s="166">
        <v>994414.2</v>
      </c>
      <c r="G44" s="153">
        <f t="shared" si="2"/>
        <v>-4.0173160173160215E-2</v>
      </c>
      <c r="H44" s="166">
        <v>987238.2</v>
      </c>
      <c r="I44" s="153">
        <f t="shared" si="3"/>
        <v>7.2687624931855356E-3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404964.35416666669</v>
      </c>
      <c r="F46" s="41">
        <v>460048.875</v>
      </c>
      <c r="G46" s="21">
        <f t="shared" ref="G46:G51" si="4">(F46-E46)/E46</f>
        <v>0.13602313454646131</v>
      </c>
      <c r="H46" s="160">
        <v>398155.875</v>
      </c>
      <c r="I46" s="21">
        <f t="shared" ref="I46:I51" si="5">(F46-H46)/H46</f>
        <v>0.15544916924809912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314533.05</v>
      </c>
      <c r="F47" s="45">
        <v>321036.3</v>
      </c>
      <c r="G47" s="21">
        <f t="shared" si="4"/>
        <v>2.0675887637245118E-2</v>
      </c>
      <c r="H47" s="163">
        <v>318345.3</v>
      </c>
      <c r="I47" s="21">
        <f t="shared" si="5"/>
        <v>8.4530853761623E-3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990175.875</v>
      </c>
      <c r="F48" s="45">
        <v>1107795</v>
      </c>
      <c r="G48" s="21">
        <f t="shared" si="4"/>
        <v>0.11878609444004076</v>
      </c>
      <c r="H48" s="163">
        <v>1091200.5</v>
      </c>
      <c r="I48" s="21">
        <f t="shared" si="5"/>
        <v>1.5207562679819153E-2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1297389.03125</v>
      </c>
      <c r="F49" s="163">
        <v>1431051.375</v>
      </c>
      <c r="G49" s="21">
        <f t="shared" si="4"/>
        <v>0.1030241049758374</v>
      </c>
      <c r="H49" s="163">
        <v>1289549.625</v>
      </c>
      <c r="I49" s="21">
        <f t="shared" si="5"/>
        <v>0.10972958873141465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144884.1875</v>
      </c>
      <c r="F50" s="45">
        <v>166169.25</v>
      </c>
      <c r="G50" s="21">
        <f t="shared" si="4"/>
        <v>0.14691087321037019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1767538.5</v>
      </c>
      <c r="F51" s="166">
        <v>1759465.5</v>
      </c>
      <c r="G51" s="153">
        <f t="shared" si="4"/>
        <v>-4.5673686881502161E-3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153611.25</v>
      </c>
      <c r="F53" s="124">
        <v>165048</v>
      </c>
      <c r="G53" s="22">
        <f t="shared" ref="G53:G61" si="6">(F53-E53)/E53</f>
        <v>7.4452554744525543E-2</v>
      </c>
      <c r="H53" s="124">
        <v>151817.25</v>
      </c>
      <c r="I53" s="22">
        <f t="shared" ref="I53:I61" si="7">(F53-H53)/H53</f>
        <v>8.7149187592319058E-2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189042.75</v>
      </c>
      <c r="F54" s="174">
        <v>209898</v>
      </c>
      <c r="G54" s="147">
        <f t="shared" si="6"/>
        <v>0.1103202846975089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189536.09999999998</v>
      </c>
      <c r="F56" s="174">
        <v>182629.2</v>
      </c>
      <c r="G56" s="147">
        <f t="shared" si="6"/>
        <v>-3.6441079034547859E-2</v>
      </c>
      <c r="H56" s="174">
        <v>182629.2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110256.25</v>
      </c>
      <c r="F57" s="179">
        <v>108649.125</v>
      </c>
      <c r="G57" s="147">
        <f t="shared" si="6"/>
        <v>-1.4576271186440677E-2</v>
      </c>
      <c r="H57" s="179">
        <v>107415.75</v>
      </c>
      <c r="I57" s="147">
        <f t="shared" si="7"/>
        <v>1.1482254697286013E-2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148005</v>
      </c>
      <c r="F58" s="166">
        <v>171999.75</v>
      </c>
      <c r="G58" s="152">
        <f t="shared" si="6"/>
        <v>0.16212121212121211</v>
      </c>
      <c r="H58" s="166">
        <v>171999.75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186127.5</v>
      </c>
      <c r="F59" s="173">
        <v>228017.4</v>
      </c>
      <c r="G59" s="147">
        <f t="shared" si="6"/>
        <v>0.22506024096385538</v>
      </c>
      <c r="H59" s="173">
        <v>228017.4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180717.46875</v>
      </c>
      <c r="F60" s="174">
        <v>220790.14285714287</v>
      </c>
      <c r="G60" s="147">
        <f t="shared" si="6"/>
        <v>0.22174211704225671</v>
      </c>
      <c r="H60" s="174">
        <v>220918.28571428571</v>
      </c>
      <c r="I60" s="147">
        <f t="shared" si="7"/>
        <v>-5.8004640371222172E-4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944840</v>
      </c>
      <c r="F61" s="67">
        <v>1444170</v>
      </c>
      <c r="G61" s="28">
        <f t="shared" si="6"/>
        <v>0.52848101265822789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449319.13541666669</v>
      </c>
      <c r="F63" s="51">
        <v>495592.5</v>
      </c>
      <c r="G63" s="21">
        <f t="shared" ref="G63:G68" si="8">(F63-E63)/E63</f>
        <v>0.1029855195025751</v>
      </c>
      <c r="H63" s="168">
        <v>495656.57142857142</v>
      </c>
      <c r="I63" s="21">
        <f t="shared" ref="I63:I68" si="9">(F63-H63)/H63</f>
        <v>-1.2926577042397496E-4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2941150.875</v>
      </c>
      <c r="F64" s="44">
        <v>3145779</v>
      </c>
      <c r="G64" s="21">
        <f t="shared" si="8"/>
        <v>6.9574167969196757E-2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829240.45982142864</v>
      </c>
      <c r="F65" s="44">
        <v>824741.66666666663</v>
      </c>
      <c r="G65" s="21">
        <f t="shared" si="8"/>
        <v>-5.42519736160823E-3</v>
      </c>
      <c r="H65" s="162">
        <v>824741.66666666663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574977</v>
      </c>
      <c r="G66" s="21">
        <f t="shared" si="8"/>
        <v>-4.3045533714854443E-2</v>
      </c>
      <c r="H66" s="162">
        <v>585292.5</v>
      </c>
      <c r="I66" s="21">
        <f t="shared" si="9"/>
        <v>-1.7624521072796936E-2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292141.6875</v>
      </c>
      <c r="F67" s="44">
        <v>287712.75</v>
      </c>
      <c r="G67" s="21">
        <f t="shared" si="8"/>
        <v>-1.5160237958165419E-2</v>
      </c>
      <c r="H67" s="162">
        <v>287712.75</v>
      </c>
      <c r="I67" s="21">
        <f t="shared" si="9"/>
        <v>0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219989.25</v>
      </c>
      <c r="F68" s="171">
        <v>224250</v>
      </c>
      <c r="G68" s="153">
        <f t="shared" si="8"/>
        <v>1.9367991845056064E-2</v>
      </c>
      <c r="H68" s="171">
        <v>224250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312791.37500000006</v>
      </c>
      <c r="F70" s="41">
        <v>324714</v>
      </c>
      <c r="G70" s="21">
        <f>(F70-E70)/E70</f>
        <v>3.8116859839885095E-2</v>
      </c>
      <c r="H70" s="160">
        <v>317089.5</v>
      </c>
      <c r="I70" s="21">
        <f>(F70-H70)/H70</f>
        <v>2.4045261669024046E-2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205028.57142857142</v>
      </c>
      <c r="F71" s="163">
        <v>207975.85714285719</v>
      </c>
      <c r="G71" s="21">
        <f>(F71-E71)/E71</f>
        <v>1.4375000000000264E-2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97829.0625</v>
      </c>
      <c r="F72" s="163">
        <v>98311.200000000012</v>
      </c>
      <c r="G72" s="21">
        <f>(F72-E72)/E72</f>
        <v>4.9283667621777697E-3</v>
      </c>
      <c r="H72" s="163">
        <v>98311.200000000012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134026.75</v>
      </c>
      <c r="F73" s="45">
        <v>149350.5</v>
      </c>
      <c r="G73" s="21">
        <f>(F73-E73)/E73</f>
        <v>0.11433351924149471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129706.2</v>
      </c>
      <c r="F74" s="47">
        <v>132217.79999999999</v>
      </c>
      <c r="G74" s="21">
        <f>(F74-E74)/E74</f>
        <v>1.9363762102351249E-2</v>
      </c>
      <c r="H74" s="166">
        <v>132217.79999999999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69966</v>
      </c>
      <c r="F76" s="41">
        <v>70606.71428571429</v>
      </c>
      <c r="G76" s="22">
        <f t="shared" ref="G76:G82" si="10">(F76-E76)/E76</f>
        <v>9.1575091575092169E-3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93820.59375</v>
      </c>
      <c r="F77" s="30">
        <v>89587.875</v>
      </c>
      <c r="G77" s="21">
        <f t="shared" si="10"/>
        <v>-4.5115028383627132E-2</v>
      </c>
      <c r="H77" s="154">
        <v>89700</v>
      </c>
      <c r="I77" s="21">
        <f t="shared" si="11"/>
        <v>-1.25E-3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50103.857142857145</v>
      </c>
      <c r="F78" s="45">
        <v>58176.857142857145</v>
      </c>
      <c r="G78" s="21">
        <f t="shared" si="10"/>
        <v>0.16112531969309463</v>
      </c>
      <c r="H78" s="163">
        <v>59330.142857142855</v>
      </c>
      <c r="I78" s="21">
        <f t="shared" si="11"/>
        <v>-1.9438444924405978E-2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96776.333333333343</v>
      </c>
      <c r="F79" s="45">
        <v>89700</v>
      </c>
      <c r="G79" s="21">
        <f t="shared" si="10"/>
        <v>-7.3120494335736447E-2</v>
      </c>
      <c r="H79" s="163">
        <v>90933.375</v>
      </c>
      <c r="I79" s="21">
        <f t="shared" si="11"/>
        <v>-1.3563501849568433E-2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140791.625</v>
      </c>
      <c r="F80" s="57">
        <v>142802.4</v>
      </c>
      <c r="G80" s="21">
        <f t="shared" si="10"/>
        <v>1.4281921953809356E-2</v>
      </c>
      <c r="H80" s="172">
        <v>142722.66666666666</v>
      </c>
      <c r="I80" s="21">
        <f t="shared" si="11"/>
        <v>5.5865921787712225E-4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561110.14583333337</v>
      </c>
      <c r="F81" s="57">
        <v>586339</v>
      </c>
      <c r="G81" s="21">
        <f t="shared" si="10"/>
        <v>4.4962391705104472E-2</v>
      </c>
      <c r="H81" s="172">
        <v>586339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246176.66666666669</v>
      </c>
      <c r="F82" s="166">
        <v>299710.125</v>
      </c>
      <c r="G82" s="149">
        <f t="shared" si="10"/>
        <v>0.21745951417004039</v>
      </c>
      <c r="H82" s="166">
        <v>301392</v>
      </c>
      <c r="I82" s="149">
        <f t="shared" si="11"/>
        <v>-5.580357142857143E-3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I85" sqref="I85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8" t="s">
        <v>208</v>
      </c>
      <c r="E11" s="228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24" t="s">
        <v>229</v>
      </c>
      <c r="G12" s="207" t="s">
        <v>197</v>
      </c>
      <c r="H12" s="224" t="s">
        <v>223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13</v>
      </c>
      <c r="C15" s="141" t="s">
        <v>93</v>
      </c>
      <c r="D15" s="138" t="s">
        <v>81</v>
      </c>
      <c r="E15" s="159">
        <v>33943.908333333333</v>
      </c>
      <c r="F15" s="159">
        <v>40249.333333333328</v>
      </c>
      <c r="G15" s="147">
        <f>(F15-E15)/E15</f>
        <v>0.18576013516416409</v>
      </c>
      <c r="H15" s="159">
        <v>41416</v>
      </c>
      <c r="I15" s="147">
        <f>(F15-H15)/H15</f>
        <v>-2.8169467516579862E-2</v>
      </c>
    </row>
    <row r="16" spans="1:9" ht="16.5">
      <c r="A16" s="122"/>
      <c r="B16" s="155" t="s">
        <v>17</v>
      </c>
      <c r="C16" s="142" t="s">
        <v>97</v>
      </c>
      <c r="D16" s="138" t="s">
        <v>161</v>
      </c>
      <c r="E16" s="162">
        <v>50567.933416666667</v>
      </c>
      <c r="F16" s="162">
        <v>41049.4</v>
      </c>
      <c r="G16" s="147">
        <f>(F16-E16)/E16</f>
        <v>-0.18823259669791953</v>
      </c>
      <c r="H16" s="162">
        <v>39999.4</v>
      </c>
      <c r="I16" s="147">
        <f>(F16-H16)/H16</f>
        <v>2.6250393755906338E-2</v>
      </c>
    </row>
    <row r="17" spans="1:9" ht="16.5">
      <c r="A17" s="122"/>
      <c r="B17" s="155" t="s">
        <v>18</v>
      </c>
      <c r="C17" s="142" t="s">
        <v>98</v>
      </c>
      <c r="D17" s="138" t="s">
        <v>83</v>
      </c>
      <c r="E17" s="162">
        <v>89598.94642857142</v>
      </c>
      <c r="F17" s="162">
        <v>106208.33333333334</v>
      </c>
      <c r="G17" s="147">
        <f>(F17-E17)/E17</f>
        <v>0.18537480145486959</v>
      </c>
      <c r="H17" s="162">
        <v>103208.33333333334</v>
      </c>
      <c r="I17" s="147">
        <f>(F17-H17)/H17</f>
        <v>2.9067420266451351E-2</v>
      </c>
    </row>
    <row r="18" spans="1:9" ht="16.5">
      <c r="A18" s="122"/>
      <c r="B18" s="155" t="s">
        <v>4</v>
      </c>
      <c r="C18" s="142" t="s">
        <v>84</v>
      </c>
      <c r="D18" s="138" t="s">
        <v>161</v>
      </c>
      <c r="E18" s="162">
        <v>84939.083249999996</v>
      </c>
      <c r="F18" s="162">
        <v>62166.555555555555</v>
      </c>
      <c r="G18" s="147">
        <f>(F18-E18)/E18</f>
        <v>-0.26810423215209878</v>
      </c>
      <c r="H18" s="162">
        <v>60116</v>
      </c>
      <c r="I18" s="147">
        <f>(F18-H18)/H18</f>
        <v>3.4109979964660898E-2</v>
      </c>
    </row>
    <row r="19" spans="1:9" ht="16.5">
      <c r="A19" s="122"/>
      <c r="B19" s="155" t="s">
        <v>19</v>
      </c>
      <c r="C19" s="142" t="s">
        <v>99</v>
      </c>
      <c r="D19" s="138" t="s">
        <v>161</v>
      </c>
      <c r="E19" s="162">
        <v>58843.275000000001</v>
      </c>
      <c r="F19" s="162">
        <v>48599.4</v>
      </c>
      <c r="G19" s="147">
        <f>(F19-E19)/E19</f>
        <v>-0.17408743819918249</v>
      </c>
      <c r="H19" s="162">
        <v>46699.4</v>
      </c>
      <c r="I19" s="147">
        <f>(F19-H19)/H19</f>
        <v>4.0685747568491241E-2</v>
      </c>
    </row>
    <row r="20" spans="1:9" ht="16.5" customHeight="1">
      <c r="A20" s="122"/>
      <c r="B20" s="155" t="s">
        <v>16</v>
      </c>
      <c r="C20" s="142" t="s">
        <v>96</v>
      </c>
      <c r="D20" s="138" t="s">
        <v>81</v>
      </c>
      <c r="E20" s="162">
        <v>33471.677777777775</v>
      </c>
      <c r="F20" s="162">
        <v>42277.044444444444</v>
      </c>
      <c r="G20" s="147">
        <f>(F20-E20)/E20</f>
        <v>0.26306917523305778</v>
      </c>
      <c r="H20" s="162">
        <v>40610.411111111112</v>
      </c>
      <c r="I20" s="147">
        <f>(F20-H20)/H20</f>
        <v>4.1039558274191819E-2</v>
      </c>
    </row>
    <row r="21" spans="1:9" ht="16.5">
      <c r="A21" s="122"/>
      <c r="B21" s="155" t="s">
        <v>15</v>
      </c>
      <c r="C21" s="142" t="s">
        <v>95</v>
      </c>
      <c r="D21" s="138" t="s">
        <v>82</v>
      </c>
      <c r="E21" s="162">
        <v>69814.033333333326</v>
      </c>
      <c r="F21" s="162">
        <v>100749.4</v>
      </c>
      <c r="G21" s="147">
        <f>(F21-E21)/E21</f>
        <v>0.44311100776777934</v>
      </c>
      <c r="H21" s="162">
        <v>95499.4</v>
      </c>
      <c r="I21" s="147">
        <f>(F21-H21)/H21</f>
        <v>5.4974167376967815E-2</v>
      </c>
    </row>
    <row r="22" spans="1:9" ht="16.5">
      <c r="A22" s="122"/>
      <c r="B22" s="155" t="s">
        <v>8</v>
      </c>
      <c r="C22" s="142" t="s">
        <v>89</v>
      </c>
      <c r="D22" s="140" t="s">
        <v>161</v>
      </c>
      <c r="E22" s="162">
        <v>105442.05624999999</v>
      </c>
      <c r="F22" s="162">
        <v>175228.35</v>
      </c>
      <c r="G22" s="147">
        <f>(F22-E22)/E22</f>
        <v>0.66184496236054779</v>
      </c>
      <c r="H22" s="162">
        <v>163943.7111111111</v>
      </c>
      <c r="I22" s="147">
        <f>(F22-H22)/H22</f>
        <v>6.8832398708120385E-2</v>
      </c>
    </row>
    <row r="23" spans="1:9" ht="16.5">
      <c r="A23" s="122"/>
      <c r="B23" s="155" t="s">
        <v>14</v>
      </c>
      <c r="C23" s="142" t="s">
        <v>94</v>
      </c>
      <c r="D23" s="140" t="s">
        <v>81</v>
      </c>
      <c r="E23" s="162">
        <v>34724.48055555555</v>
      </c>
      <c r="F23" s="162">
        <v>41277.111111111109</v>
      </c>
      <c r="G23" s="147">
        <f>(F23-E23)/E23</f>
        <v>0.18870348672522352</v>
      </c>
      <c r="H23" s="162">
        <v>37943.777777777781</v>
      </c>
      <c r="I23" s="147">
        <f>(F23-H23)/H23</f>
        <v>8.7849274072165112E-2</v>
      </c>
    </row>
    <row r="24" spans="1:9" ht="16.5">
      <c r="A24" s="122"/>
      <c r="B24" s="155" t="s">
        <v>12</v>
      </c>
      <c r="C24" s="142" t="s">
        <v>92</v>
      </c>
      <c r="D24" s="140" t="s">
        <v>81</v>
      </c>
      <c r="E24" s="162">
        <v>33416.113888888882</v>
      </c>
      <c r="F24" s="162">
        <v>42304.888888888891</v>
      </c>
      <c r="G24" s="147">
        <f>(F24-E24)/E24</f>
        <v>0.26600265457425304</v>
      </c>
      <c r="H24" s="162">
        <v>38693.777777777781</v>
      </c>
      <c r="I24" s="147">
        <f>(F24-H24)/H24</f>
        <v>9.3325369568463448E-2</v>
      </c>
    </row>
    <row r="25" spans="1:9" ht="16.5">
      <c r="A25" s="122"/>
      <c r="B25" s="155" t="s">
        <v>10</v>
      </c>
      <c r="C25" s="142" t="s">
        <v>90</v>
      </c>
      <c r="D25" s="140" t="s">
        <v>161</v>
      </c>
      <c r="E25" s="162">
        <v>93397.4</v>
      </c>
      <c r="F25" s="162">
        <v>91499.4</v>
      </c>
      <c r="G25" s="147">
        <f>(F25-E25)/E25</f>
        <v>-2.0321764845702344E-2</v>
      </c>
      <c r="H25" s="162">
        <v>83499.399999999994</v>
      </c>
      <c r="I25" s="147">
        <f>(F25-H25)/H25</f>
        <v>9.5809071681952213E-2</v>
      </c>
    </row>
    <row r="26" spans="1:9" ht="16.5">
      <c r="A26" s="122"/>
      <c r="B26" s="155" t="s">
        <v>5</v>
      </c>
      <c r="C26" s="142" t="s">
        <v>85</v>
      </c>
      <c r="D26" s="140" t="s">
        <v>161</v>
      </c>
      <c r="E26" s="162">
        <v>74207.780388888888</v>
      </c>
      <c r="F26" s="162">
        <v>90749.333333333343</v>
      </c>
      <c r="G26" s="147">
        <f>(F26-E26)/E26</f>
        <v>0.22290860685709468</v>
      </c>
      <c r="H26" s="162">
        <v>82610.444444444438</v>
      </c>
      <c r="I26" s="147">
        <f>(F26-H26)/H26</f>
        <v>9.8521306157144717E-2</v>
      </c>
    </row>
    <row r="27" spans="1:9" ht="16.5">
      <c r="A27" s="122"/>
      <c r="B27" s="155" t="s">
        <v>6</v>
      </c>
      <c r="C27" s="142" t="s">
        <v>86</v>
      </c>
      <c r="D27" s="140" t="s">
        <v>161</v>
      </c>
      <c r="E27" s="162">
        <v>56817.65</v>
      </c>
      <c r="F27" s="162">
        <v>84082.6</v>
      </c>
      <c r="G27" s="147">
        <f>(F27-E27)/E27</f>
        <v>0.47986761156084429</v>
      </c>
      <c r="H27" s="162">
        <v>72943.777777777781</v>
      </c>
      <c r="I27" s="147">
        <f>(F27-H27)/H27</f>
        <v>0.15270421359524994</v>
      </c>
    </row>
    <row r="28" spans="1:9" ht="17.25" thickBot="1">
      <c r="A28" s="36"/>
      <c r="B28" s="155" t="s">
        <v>7</v>
      </c>
      <c r="C28" s="142" t="s">
        <v>87</v>
      </c>
      <c r="D28" s="140" t="s">
        <v>161</v>
      </c>
      <c r="E28" s="162">
        <v>38830.75</v>
      </c>
      <c r="F28" s="162">
        <v>64249.4</v>
      </c>
      <c r="G28" s="147">
        <f>(F28-E28)/E28</f>
        <v>0.65460105715187067</v>
      </c>
      <c r="H28" s="162">
        <v>55199.4</v>
      </c>
      <c r="I28" s="147">
        <f>(F28-H28)/H28</f>
        <v>0.16395105743903013</v>
      </c>
    </row>
    <row r="29" spans="1:9" ht="16.5">
      <c r="A29" s="122"/>
      <c r="B29" s="155" t="s">
        <v>9</v>
      </c>
      <c r="C29" s="142" t="s">
        <v>88</v>
      </c>
      <c r="D29" s="140" t="s">
        <v>161</v>
      </c>
      <c r="E29" s="162">
        <v>72828.675000000003</v>
      </c>
      <c r="F29" s="162">
        <v>133416</v>
      </c>
      <c r="G29" s="147">
        <f>(F29-E29)/E29</f>
        <v>0.83191579415662853</v>
      </c>
      <c r="H29" s="162">
        <v>112999.4</v>
      </c>
      <c r="I29" s="147">
        <f>(F29-H29)/H29</f>
        <v>0.18067883546284322</v>
      </c>
    </row>
    <row r="30" spans="1:9" ht="17.25" thickBot="1">
      <c r="A30" s="36"/>
      <c r="B30" s="156" t="s">
        <v>11</v>
      </c>
      <c r="C30" s="143" t="s">
        <v>91</v>
      </c>
      <c r="D30" s="139" t="s">
        <v>81</v>
      </c>
      <c r="E30" s="165">
        <v>27527.241666666669</v>
      </c>
      <c r="F30" s="165">
        <v>38166</v>
      </c>
      <c r="G30" s="149">
        <f>(F30-E30)/E30</f>
        <v>0.38648108888498023</v>
      </c>
      <c r="H30" s="165">
        <v>29999.4</v>
      </c>
      <c r="I30" s="149">
        <f>(F30-H30)/H30</f>
        <v>0.27222544450889014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958371.00528968265</v>
      </c>
      <c r="F31" s="93">
        <f>SUM(F15:F30)</f>
        <v>1202272.55</v>
      </c>
      <c r="G31" s="94">
        <f t="shared" ref="G31" si="0">(F31-E31)/E31</f>
        <v>0.25449595549543397</v>
      </c>
      <c r="H31" s="93">
        <f>SUM(H15:H30)</f>
        <v>1105382.0333333332</v>
      </c>
      <c r="I31" s="97">
        <f t="shared" ref="I31" si="1">(F31-H31)/H31</f>
        <v>8.7653420939445503E-2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28</v>
      </c>
      <c r="C33" s="144" t="s">
        <v>102</v>
      </c>
      <c r="D33" s="146" t="s">
        <v>161</v>
      </c>
      <c r="E33" s="168">
        <v>86674.225000000006</v>
      </c>
      <c r="F33" s="168">
        <v>134583.33333333331</v>
      </c>
      <c r="G33" s="147">
        <f>(F33-E33)/E33</f>
        <v>0.55274919773823539</v>
      </c>
      <c r="H33" s="168">
        <v>143915.76666666666</v>
      </c>
      <c r="I33" s="147">
        <f>(F33-H33)/H33</f>
        <v>-6.4846497013415133E-2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159201.57500000001</v>
      </c>
      <c r="F34" s="162">
        <v>239249.4</v>
      </c>
      <c r="G34" s="147">
        <f>(F34-E34)/E34</f>
        <v>0.50280799671736898</v>
      </c>
      <c r="H34" s="162">
        <v>229582.7</v>
      </c>
      <c r="I34" s="147">
        <f>(F34-H34)/H34</f>
        <v>4.2105524501628314E-2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133075.30208333331</v>
      </c>
      <c r="F35" s="162">
        <v>158527.11111111112</v>
      </c>
      <c r="G35" s="147">
        <f>(F35-E35)/E35</f>
        <v>0.19125869811544435</v>
      </c>
      <c r="H35" s="162">
        <v>151103.97500000001</v>
      </c>
      <c r="I35" s="147">
        <f>(F35-H35)/H35</f>
        <v>4.9126014792867746E-2</v>
      </c>
    </row>
    <row r="36" spans="1:9" ht="16.5">
      <c r="A36" s="35"/>
      <c r="B36" s="155" t="s">
        <v>26</v>
      </c>
      <c r="C36" s="142" t="s">
        <v>100</v>
      </c>
      <c r="D36" s="138" t="s">
        <v>161</v>
      </c>
      <c r="E36" s="162">
        <v>135443.34097222221</v>
      </c>
      <c r="F36" s="162">
        <v>168193.77777777778</v>
      </c>
      <c r="G36" s="147">
        <f>(F36-E36)/E36</f>
        <v>0.24180174950256347</v>
      </c>
      <c r="H36" s="162">
        <v>157041.47500000001</v>
      </c>
      <c r="I36" s="147">
        <f>(F36-H36)/H36</f>
        <v>7.1015015477776014E-2</v>
      </c>
    </row>
    <row r="37" spans="1:9" ht="17.25" thickBot="1">
      <c r="A37" s="36"/>
      <c r="B37" s="157" t="s">
        <v>29</v>
      </c>
      <c r="C37" s="142" t="s">
        <v>103</v>
      </c>
      <c r="D37" s="150" t="s">
        <v>161</v>
      </c>
      <c r="E37" s="165">
        <v>93645.833333333343</v>
      </c>
      <c r="F37" s="165">
        <v>156750</v>
      </c>
      <c r="G37" s="149">
        <f>(F37-E37)/E37</f>
        <v>0.67385984427141254</v>
      </c>
      <c r="H37" s="165">
        <v>127250</v>
      </c>
      <c r="I37" s="149">
        <f>(F37-H37)/H37</f>
        <v>0.23182711198428291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608040.27638888883</v>
      </c>
      <c r="F38" s="95">
        <f>SUM(F33:F37)</f>
        <v>857303.62222222215</v>
      </c>
      <c r="G38" s="96">
        <f t="shared" ref="G38" si="2">(F38-E38)/E38</f>
        <v>0.40994545182712555</v>
      </c>
      <c r="H38" s="95">
        <f>SUM(H33:H37)</f>
        <v>808893.91666666663</v>
      </c>
      <c r="I38" s="97">
        <f t="shared" ref="I38" si="3">(F38-H38)/H38</f>
        <v>5.9846791474269995E-2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34</v>
      </c>
      <c r="C40" s="142" t="s">
        <v>154</v>
      </c>
      <c r="D40" s="146" t="s">
        <v>161</v>
      </c>
      <c r="E40" s="162">
        <v>373413.625</v>
      </c>
      <c r="F40" s="162">
        <v>339066</v>
      </c>
      <c r="G40" s="147">
        <f>(F40-E40)/E40</f>
        <v>-9.1982784506055446E-2</v>
      </c>
      <c r="H40" s="162">
        <v>378175.2</v>
      </c>
      <c r="I40" s="147">
        <f>(F40-H40)/H40</f>
        <v>-0.10341555977229604</v>
      </c>
    </row>
    <row r="41" spans="1:9" ht="16.5">
      <c r="A41" s="35"/>
      <c r="B41" s="155" t="s">
        <v>35</v>
      </c>
      <c r="C41" s="142" t="s">
        <v>152</v>
      </c>
      <c r="D41" s="138" t="s">
        <v>161</v>
      </c>
      <c r="E41" s="162">
        <v>213037.5</v>
      </c>
      <c r="F41" s="162">
        <v>178503</v>
      </c>
      <c r="G41" s="147">
        <f>(F41-E41)/E41</f>
        <v>-0.16210526315789472</v>
      </c>
      <c r="H41" s="162">
        <v>188370</v>
      </c>
      <c r="I41" s="147">
        <f>(F41-H41)/H41</f>
        <v>-5.2380952380952382E-2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1020530.90625</v>
      </c>
      <c r="F42" s="170">
        <v>1137846</v>
      </c>
      <c r="G42" s="147">
        <f>(F42-E42)/E42</f>
        <v>0.114954964157902</v>
      </c>
      <c r="H42" s="170">
        <v>1159673.1000000001</v>
      </c>
      <c r="I42" s="147">
        <f>(F42-H42)/H42</f>
        <v>-1.8821769686647116E-2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1036035</v>
      </c>
      <c r="F43" s="163">
        <v>994414.2</v>
      </c>
      <c r="G43" s="147">
        <f>(F43-E43)/E43</f>
        <v>-4.0173160173160215E-2</v>
      </c>
      <c r="H43" s="163">
        <v>987238.2</v>
      </c>
      <c r="I43" s="147">
        <f>(F43-H43)/H43</f>
        <v>7.2687624931855356E-3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1903304.5</v>
      </c>
      <c r="F44" s="163">
        <v>1897913.25</v>
      </c>
      <c r="G44" s="147">
        <f>(F44-E44)/E44</f>
        <v>-2.8325735582509261E-3</v>
      </c>
      <c r="H44" s="163">
        <v>1883295.25</v>
      </c>
      <c r="I44" s="147">
        <f>(F44-H44)/H44</f>
        <v>7.7619268672822275E-3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560101.75</v>
      </c>
      <c r="F45" s="166">
        <v>735001.8</v>
      </c>
      <c r="G45" s="153">
        <f>(F45-E45)/E45</f>
        <v>0.31226478046176442</v>
      </c>
      <c r="H45" s="166">
        <v>721546.8</v>
      </c>
      <c r="I45" s="153">
        <f>(F45-H45)/H45</f>
        <v>1.864743908503232E-2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5106423.28125</v>
      </c>
      <c r="F46" s="77">
        <f>SUM(F40:F45)</f>
        <v>5282744.25</v>
      </c>
      <c r="G46" s="96">
        <f t="shared" ref="G46" si="4">(F46-E46)/E46</f>
        <v>3.4529250522067657E-2</v>
      </c>
      <c r="H46" s="95">
        <f>SUM(H40:H45)</f>
        <v>5318298.55</v>
      </c>
      <c r="I46" s="97">
        <f t="shared" ref="I46" si="5">(F46-H46)/H46</f>
        <v>-6.6852771926464742E-3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49</v>
      </c>
      <c r="C48" s="142" t="s">
        <v>158</v>
      </c>
      <c r="D48" s="146" t="s">
        <v>199</v>
      </c>
      <c r="E48" s="160">
        <v>144884.1875</v>
      </c>
      <c r="F48" s="160">
        <v>166169.25</v>
      </c>
      <c r="G48" s="147">
        <f>(F48-E48)/E48</f>
        <v>0.14691087321037019</v>
      </c>
      <c r="H48" s="160">
        <v>166169.25</v>
      </c>
      <c r="I48" s="147">
        <f>(F48-H48)/H48</f>
        <v>0</v>
      </c>
    </row>
    <row r="49" spans="1:9" ht="16.5">
      <c r="A49" s="35"/>
      <c r="B49" s="155" t="s">
        <v>50</v>
      </c>
      <c r="C49" s="142" t="s">
        <v>159</v>
      </c>
      <c r="D49" s="140" t="s">
        <v>112</v>
      </c>
      <c r="E49" s="163">
        <v>1767538.5</v>
      </c>
      <c r="F49" s="163">
        <v>1759465.5</v>
      </c>
      <c r="G49" s="147">
        <f>(F49-E49)/E49</f>
        <v>-4.5673686881502161E-3</v>
      </c>
      <c r="H49" s="163">
        <v>1759465.5</v>
      </c>
      <c r="I49" s="147">
        <f>(F49-H49)/H49</f>
        <v>0</v>
      </c>
    </row>
    <row r="50" spans="1:9" ht="16.5">
      <c r="A50" s="35"/>
      <c r="B50" s="155" t="s">
        <v>46</v>
      </c>
      <c r="C50" s="142" t="s">
        <v>111</v>
      </c>
      <c r="D50" s="138" t="s">
        <v>110</v>
      </c>
      <c r="E50" s="163">
        <v>314533.05</v>
      </c>
      <c r="F50" s="163">
        <v>321036.3</v>
      </c>
      <c r="G50" s="147">
        <f>(F50-E50)/E50</f>
        <v>2.0675887637245118E-2</v>
      </c>
      <c r="H50" s="163">
        <v>318345.3</v>
      </c>
      <c r="I50" s="147">
        <f>(F50-H50)/H50</f>
        <v>8.4530853761623E-3</v>
      </c>
    </row>
    <row r="51" spans="1:9" ht="16.5">
      <c r="A51" s="35"/>
      <c r="B51" s="155" t="s">
        <v>47</v>
      </c>
      <c r="C51" s="142" t="s">
        <v>113</v>
      </c>
      <c r="D51" s="138" t="s">
        <v>114</v>
      </c>
      <c r="E51" s="163">
        <v>990175.875</v>
      </c>
      <c r="F51" s="163">
        <v>1107795</v>
      </c>
      <c r="G51" s="147">
        <f>(F51-E51)/E51</f>
        <v>0.11878609444004076</v>
      </c>
      <c r="H51" s="163">
        <v>1091200.5</v>
      </c>
      <c r="I51" s="147">
        <f>(F51-H51)/H51</f>
        <v>1.5207562679819153E-2</v>
      </c>
    </row>
    <row r="52" spans="1:9" ht="16.5">
      <c r="A52" s="35"/>
      <c r="B52" s="155" t="s">
        <v>48</v>
      </c>
      <c r="C52" s="142" t="s">
        <v>157</v>
      </c>
      <c r="D52" s="140" t="s">
        <v>114</v>
      </c>
      <c r="E52" s="163">
        <v>1297389.03125</v>
      </c>
      <c r="F52" s="163">
        <v>1431051.375</v>
      </c>
      <c r="G52" s="147">
        <f>(F52-E52)/E52</f>
        <v>0.1030241049758374</v>
      </c>
      <c r="H52" s="163">
        <v>1289549.625</v>
      </c>
      <c r="I52" s="147">
        <f>(F52-H52)/H52</f>
        <v>0.10972958873141465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404964.35416666669</v>
      </c>
      <c r="F53" s="166">
        <v>460048.875</v>
      </c>
      <c r="G53" s="153">
        <f>(F53-E53)/E53</f>
        <v>0.13602313454646131</v>
      </c>
      <c r="H53" s="166">
        <v>398155.875</v>
      </c>
      <c r="I53" s="153">
        <f>(F53-H53)/H53</f>
        <v>0.15544916924809912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4919484.9979166668</v>
      </c>
      <c r="F54" s="77">
        <f>SUM(F48:F53)</f>
        <v>5245566.3</v>
      </c>
      <c r="G54" s="96">
        <f t="shared" ref="G54" si="6">(F54-E54)/E54</f>
        <v>6.6283625668423399E-2</v>
      </c>
      <c r="H54" s="77">
        <f>SUM(H48:H53)</f>
        <v>5022886.05</v>
      </c>
      <c r="I54" s="97">
        <f t="shared" ref="I54" si="7">(F54-H54)/H54</f>
        <v>4.4333127963354854E-2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55</v>
      </c>
      <c r="C56" s="145" t="s">
        <v>122</v>
      </c>
      <c r="D56" s="146" t="s">
        <v>120</v>
      </c>
      <c r="E56" s="160">
        <v>180717.46875</v>
      </c>
      <c r="F56" s="124">
        <v>220790.14285714287</v>
      </c>
      <c r="G56" s="148">
        <f>(F56-E56)/E56</f>
        <v>0.22174211704225671</v>
      </c>
      <c r="H56" s="124">
        <v>220918.28571428571</v>
      </c>
      <c r="I56" s="148">
        <f>(F56-H56)/H56</f>
        <v>-5.8004640371222172E-4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189042.75</v>
      </c>
      <c r="F57" s="174">
        <v>209898</v>
      </c>
      <c r="G57" s="147">
        <f>(F57-E57)/E57</f>
        <v>0.1103202846975089</v>
      </c>
      <c r="H57" s="174">
        <v>209898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189536.09999999998</v>
      </c>
      <c r="F59" s="174">
        <v>182629.2</v>
      </c>
      <c r="G59" s="147">
        <f>(F59-E59)/E59</f>
        <v>-3.6441079034547859E-2</v>
      </c>
      <c r="H59" s="174">
        <v>182629.2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148005</v>
      </c>
      <c r="F60" s="172">
        <v>171999.75</v>
      </c>
      <c r="G60" s="147">
        <f>(F60-E60)/E60</f>
        <v>0.16212121212121211</v>
      </c>
      <c r="H60" s="172">
        <v>171999.75</v>
      </c>
      <c r="I60" s="147">
        <f>(F60-H60)/H60</f>
        <v>0</v>
      </c>
    </row>
    <row r="61" spans="1:9" s="118" customFormat="1" ht="17.25" thickBot="1">
      <c r="A61" s="128"/>
      <c r="B61" s="178" t="s">
        <v>54</v>
      </c>
      <c r="C61" s="143" t="s">
        <v>121</v>
      </c>
      <c r="D61" s="139" t="s">
        <v>120</v>
      </c>
      <c r="E61" s="166">
        <v>186127.5</v>
      </c>
      <c r="F61" s="175">
        <v>228017.4</v>
      </c>
      <c r="G61" s="152">
        <f>(F61-E61)/E61</f>
        <v>0.22506024096385538</v>
      </c>
      <c r="H61" s="175">
        <v>228017.4</v>
      </c>
      <c r="I61" s="152">
        <f>(F61-H61)/H61</f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944840</v>
      </c>
      <c r="F62" s="173">
        <v>1444170</v>
      </c>
      <c r="G62" s="147">
        <f>(F62-E62)/E62</f>
        <v>0.52848101265822789</v>
      </c>
      <c r="H62" s="173">
        <v>1444170</v>
      </c>
      <c r="I62" s="147">
        <f>(F62-H62)/H62</f>
        <v>0</v>
      </c>
    </row>
    <row r="63" spans="1:9" s="118" customFormat="1" ht="16.5">
      <c r="A63" s="128"/>
      <c r="B63" s="177" t="s">
        <v>42</v>
      </c>
      <c r="C63" s="142" t="s">
        <v>198</v>
      </c>
      <c r="D63" s="140" t="s">
        <v>114</v>
      </c>
      <c r="E63" s="163">
        <v>110256.25</v>
      </c>
      <c r="F63" s="174">
        <v>108649.125</v>
      </c>
      <c r="G63" s="147">
        <f>(F63-E63)/E63</f>
        <v>-1.4576271186440677E-2</v>
      </c>
      <c r="H63" s="174">
        <v>107415.75</v>
      </c>
      <c r="I63" s="147">
        <f>(F63-H63)/H63</f>
        <v>1.1482254697286013E-2</v>
      </c>
    </row>
    <row r="64" spans="1:9" ht="16.5" customHeight="1" thickBot="1">
      <c r="A64" s="103"/>
      <c r="B64" s="178" t="s">
        <v>38</v>
      </c>
      <c r="C64" s="143" t="s">
        <v>115</v>
      </c>
      <c r="D64" s="139" t="s">
        <v>114</v>
      </c>
      <c r="E64" s="166">
        <v>153611.25</v>
      </c>
      <c r="F64" s="175">
        <v>165048</v>
      </c>
      <c r="G64" s="152">
        <f>(F64-E64)/E64</f>
        <v>7.4452554744525543E-2</v>
      </c>
      <c r="H64" s="175">
        <v>151817.25</v>
      </c>
      <c r="I64" s="152">
        <f>(F64-H64)/H64</f>
        <v>8.7149187592319058E-2</v>
      </c>
    </row>
    <row r="65" spans="1:9" ht="15.75" customHeight="1" thickBot="1">
      <c r="A65" s="217" t="s">
        <v>192</v>
      </c>
      <c r="B65" s="229"/>
      <c r="C65" s="229"/>
      <c r="D65" s="230"/>
      <c r="E65" s="92">
        <f>SUM(E56:E64)</f>
        <v>2242427.1187499999</v>
      </c>
      <c r="F65" s="92">
        <f>SUM(F56:F64)</f>
        <v>2877412.6178571428</v>
      </c>
      <c r="G65" s="94">
        <f t="shared" ref="G65" si="8">(F65-E65)/E65</f>
        <v>0.28316884584463287</v>
      </c>
      <c r="H65" s="92">
        <f>SUM(H56:H64)</f>
        <v>2863076.6357142855</v>
      </c>
      <c r="I65" s="131">
        <f t="shared" ref="I65" si="9">(F65-H65)/H65</f>
        <v>5.0071946953947699E-3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62</v>
      </c>
      <c r="C67" s="142" t="s">
        <v>131</v>
      </c>
      <c r="D67" s="146" t="s">
        <v>125</v>
      </c>
      <c r="E67" s="160">
        <v>600840.5</v>
      </c>
      <c r="F67" s="168">
        <v>574977</v>
      </c>
      <c r="G67" s="147">
        <f>(F67-E67)/E67</f>
        <v>-4.3045533714854443E-2</v>
      </c>
      <c r="H67" s="168">
        <v>585292.5</v>
      </c>
      <c r="I67" s="147">
        <f>(F67-H67)/H67</f>
        <v>-1.7624521072796936E-2</v>
      </c>
    </row>
    <row r="68" spans="1:9" ht="16.5">
      <c r="A68" s="35"/>
      <c r="B68" s="155" t="s">
        <v>59</v>
      </c>
      <c r="C68" s="142" t="s">
        <v>128</v>
      </c>
      <c r="D68" s="140" t="s">
        <v>124</v>
      </c>
      <c r="E68" s="163">
        <v>449319.13541666669</v>
      </c>
      <c r="F68" s="162">
        <v>495592.5</v>
      </c>
      <c r="G68" s="147">
        <f>(F68-E68)/E68</f>
        <v>0.1029855195025751</v>
      </c>
      <c r="H68" s="162">
        <v>495656.57142857142</v>
      </c>
      <c r="I68" s="147">
        <f>(F68-H68)/H68</f>
        <v>-1.2926577042397496E-4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2941150.875</v>
      </c>
      <c r="F69" s="162">
        <v>3145779</v>
      </c>
      <c r="G69" s="147">
        <f>(F69-E69)/E69</f>
        <v>6.9574167969196757E-2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829240.45982142864</v>
      </c>
      <c r="F70" s="162">
        <v>824741.66666666663</v>
      </c>
      <c r="G70" s="147">
        <f>(F70-E70)/E70</f>
        <v>-5.42519736160823E-3</v>
      </c>
      <c r="H70" s="162">
        <v>824741.66666666663</v>
      </c>
      <c r="I70" s="147">
        <f>(F70-H70)/H70</f>
        <v>0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292141.6875</v>
      </c>
      <c r="F71" s="162">
        <v>287712.75</v>
      </c>
      <c r="G71" s="147">
        <f>(F71-E71)/E71</f>
        <v>-1.5160237958165419E-2</v>
      </c>
      <c r="H71" s="162">
        <v>287712.75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219989.25</v>
      </c>
      <c r="F72" s="171">
        <v>224250</v>
      </c>
      <c r="G72" s="153">
        <f>(F72-E72)/E72</f>
        <v>1.9367991845056064E-2</v>
      </c>
      <c r="H72" s="171">
        <v>224250</v>
      </c>
      <c r="I72" s="153">
        <f>(F72-H72)/H72</f>
        <v>0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5332681.9077380951</v>
      </c>
      <c r="F73" s="77">
        <f>SUM(F67:F72)</f>
        <v>5553052.916666667</v>
      </c>
      <c r="G73" s="96">
        <f t="shared" ref="G73" si="10">(F73-E73)/E73</f>
        <v>4.1324611657184734E-2</v>
      </c>
      <c r="H73" s="77">
        <f>SUM(H67:H72)</f>
        <v>5563432.4880952379</v>
      </c>
      <c r="I73" s="97">
        <f t="shared" ref="I73" si="11">(F73-H73)/H73</f>
        <v>-1.8656776101411035E-3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67</v>
      </c>
      <c r="C75" s="144" t="s">
        <v>139</v>
      </c>
      <c r="D75" s="146" t="s">
        <v>135</v>
      </c>
      <c r="E75" s="160">
        <v>205028.57142857142</v>
      </c>
      <c r="F75" s="160">
        <v>207975.85714285719</v>
      </c>
      <c r="G75" s="147">
        <f>(F75-E75)/E75</f>
        <v>1.4375000000000264E-2</v>
      </c>
      <c r="H75" s="160">
        <v>207975.85714285719</v>
      </c>
      <c r="I75" s="147">
        <f>(F75-H75)/H75</f>
        <v>0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97829.0625</v>
      </c>
      <c r="F76" s="163">
        <v>98311.200000000012</v>
      </c>
      <c r="G76" s="147">
        <f>(F76-E76)/E76</f>
        <v>4.9283667621777697E-3</v>
      </c>
      <c r="H76" s="163">
        <v>98311.200000000012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134026.75</v>
      </c>
      <c r="F77" s="163">
        <v>149350.5</v>
      </c>
      <c r="G77" s="147">
        <f>(F77-E77)/E77</f>
        <v>0.11433351924149471</v>
      </c>
      <c r="H77" s="163">
        <v>149350.5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129706.2</v>
      </c>
      <c r="F78" s="163">
        <v>132217.79999999999</v>
      </c>
      <c r="G78" s="147">
        <f>(F78-E78)/E78</f>
        <v>1.9363762102351249E-2</v>
      </c>
      <c r="H78" s="163">
        <v>132217.79999999999</v>
      </c>
      <c r="I78" s="147">
        <f>(F78-H78)/H78</f>
        <v>0</v>
      </c>
    </row>
    <row r="79" spans="1:9" ht="16.5" customHeight="1" thickBot="1">
      <c r="A79" s="36"/>
      <c r="B79" s="155" t="s">
        <v>68</v>
      </c>
      <c r="C79" s="142" t="s">
        <v>138</v>
      </c>
      <c r="D79" s="139" t="s">
        <v>134</v>
      </c>
      <c r="E79" s="166">
        <v>312791.37500000006</v>
      </c>
      <c r="F79" s="166">
        <v>324714</v>
      </c>
      <c r="G79" s="147">
        <f>(F79-E79)/E79</f>
        <v>3.8116859839885095E-2</v>
      </c>
      <c r="H79" s="166">
        <v>317089.5</v>
      </c>
      <c r="I79" s="147">
        <f>(F79-H79)/H79</f>
        <v>2.4045261669024046E-2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879381.95892857155</v>
      </c>
      <c r="F80" s="77">
        <f>SUM(F75:F79)</f>
        <v>912569.35714285728</v>
      </c>
      <c r="G80" s="96">
        <f t="shared" ref="G80" si="12">(F80-E80)/E80</f>
        <v>3.773945766947602E-2</v>
      </c>
      <c r="H80" s="77">
        <f>SUM(H75:H79)</f>
        <v>904944.85714285728</v>
      </c>
      <c r="I80" s="97">
        <f t="shared" ref="I80" si="13">(F80-H80)/H80</f>
        <v>8.4253752478051537E-3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75</v>
      </c>
      <c r="C82" s="142" t="s">
        <v>148</v>
      </c>
      <c r="D82" s="146" t="s">
        <v>145</v>
      </c>
      <c r="E82" s="160">
        <v>50103.857142857145</v>
      </c>
      <c r="F82" s="160">
        <v>58176.857142857145</v>
      </c>
      <c r="G82" s="148">
        <f>(F82-E82)/E82</f>
        <v>0.16112531969309463</v>
      </c>
      <c r="H82" s="160">
        <v>59330.142857142855</v>
      </c>
      <c r="I82" s="148">
        <f>(F82-H82)/H82</f>
        <v>-1.9438444924405978E-2</v>
      </c>
    </row>
    <row r="83" spans="1:11" ht="16.5">
      <c r="A83" s="35"/>
      <c r="B83" s="155" t="s">
        <v>77</v>
      </c>
      <c r="C83" s="142" t="s">
        <v>146</v>
      </c>
      <c r="D83" s="138" t="s">
        <v>162</v>
      </c>
      <c r="E83" s="163">
        <v>96776.333333333343</v>
      </c>
      <c r="F83" s="163">
        <v>89700</v>
      </c>
      <c r="G83" s="147">
        <f>(F83-E83)/E83</f>
        <v>-7.3120494335736447E-2</v>
      </c>
      <c r="H83" s="163">
        <v>90933.375</v>
      </c>
      <c r="I83" s="147">
        <f>(F83-H83)/H83</f>
        <v>-1.3563501849568433E-2</v>
      </c>
    </row>
    <row r="84" spans="1:11" ht="16.5">
      <c r="A84" s="35"/>
      <c r="B84" s="155" t="s">
        <v>80</v>
      </c>
      <c r="C84" s="142" t="s">
        <v>151</v>
      </c>
      <c r="D84" s="140" t="s">
        <v>150</v>
      </c>
      <c r="E84" s="163">
        <v>246176.66666666669</v>
      </c>
      <c r="F84" s="163">
        <v>299710.125</v>
      </c>
      <c r="G84" s="147">
        <f>(F84-E84)/E84</f>
        <v>0.21745951417004039</v>
      </c>
      <c r="H84" s="163">
        <v>301392</v>
      </c>
      <c r="I84" s="147">
        <f>(F84-H84)/H84</f>
        <v>-5.580357142857143E-3</v>
      </c>
    </row>
    <row r="85" spans="1:11" ht="16.5">
      <c r="A85" s="35"/>
      <c r="B85" s="155" t="s">
        <v>76</v>
      </c>
      <c r="C85" s="142" t="s">
        <v>143</v>
      </c>
      <c r="D85" s="140" t="s">
        <v>161</v>
      </c>
      <c r="E85" s="163">
        <v>93820.59375</v>
      </c>
      <c r="F85" s="154">
        <v>89587.875</v>
      </c>
      <c r="G85" s="147">
        <f>(F85-E85)/E85</f>
        <v>-4.5115028383627132E-2</v>
      </c>
      <c r="H85" s="154">
        <v>89700</v>
      </c>
      <c r="I85" s="147">
        <f>(F85-H85)/H85</f>
        <v>-1.25E-3</v>
      </c>
    </row>
    <row r="86" spans="1:11" ht="16.5">
      <c r="A86" s="35"/>
      <c r="B86" s="155" t="s">
        <v>74</v>
      </c>
      <c r="C86" s="142" t="s">
        <v>144</v>
      </c>
      <c r="D86" s="151" t="s">
        <v>142</v>
      </c>
      <c r="E86" s="172">
        <v>69966</v>
      </c>
      <c r="F86" s="172">
        <v>70606.71428571429</v>
      </c>
      <c r="G86" s="147">
        <f>(F86-E86)/E86</f>
        <v>9.1575091575092169E-3</v>
      </c>
      <c r="H86" s="172">
        <v>70606.71428571429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561110.14583333337</v>
      </c>
      <c r="F87" s="172">
        <v>586339</v>
      </c>
      <c r="G87" s="147">
        <f>(F87-E87)/E87</f>
        <v>4.4962391705104472E-2</v>
      </c>
      <c r="H87" s="172">
        <v>586339</v>
      </c>
      <c r="I87" s="147">
        <f>(F87-H87)/H87</f>
        <v>0</v>
      </c>
    </row>
    <row r="88" spans="1:11" ht="16.5" customHeight="1" thickBot="1">
      <c r="A88" s="33"/>
      <c r="B88" s="156" t="s">
        <v>78</v>
      </c>
      <c r="C88" s="143" t="s">
        <v>149</v>
      </c>
      <c r="D88" s="139" t="s">
        <v>147</v>
      </c>
      <c r="E88" s="166">
        <v>140791.625</v>
      </c>
      <c r="F88" s="166">
        <v>142802.4</v>
      </c>
      <c r="G88" s="149">
        <f>(F88-E88)/E88</f>
        <v>1.4281921953809356E-2</v>
      </c>
      <c r="H88" s="166">
        <v>142722.66666666666</v>
      </c>
      <c r="I88" s="149">
        <f>(F88-H88)/H88</f>
        <v>5.5865921787712225E-4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1258745.2217261905</v>
      </c>
      <c r="F89" s="77">
        <f>SUM(F82:F88)</f>
        <v>1336922.9714285713</v>
      </c>
      <c r="G89" s="104">
        <f t="shared" ref="G89:G90" si="14">(F89-E89)/E89</f>
        <v>6.2107683392172916E-2</v>
      </c>
      <c r="H89" s="77">
        <f>SUM(H82:H88)</f>
        <v>1341023.898809524</v>
      </c>
      <c r="I89" s="97">
        <f t="shared" ref="I89:I90" si="15">(F89-H89)/H89</f>
        <v>-3.0580568956252714E-3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21305555.767988093</v>
      </c>
      <c r="F90" s="92">
        <f>SUM(F31,F38,F46,F54,F65,F73,F80,F89)</f>
        <v>23267844.585317463</v>
      </c>
      <c r="G90" s="94">
        <f t="shared" si="14"/>
        <v>9.2102212150585477E-2</v>
      </c>
      <c r="H90" s="92">
        <f>SUM(H31,H38,H46,H54,H65,H73,H80,H89)</f>
        <v>22927938.429761905</v>
      </c>
      <c r="I90" s="105">
        <f t="shared" si="15"/>
        <v>1.4824976811449297E-2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60000</v>
      </c>
      <c r="E16" s="194">
        <v>50000</v>
      </c>
      <c r="F16" s="194">
        <v>47500</v>
      </c>
      <c r="G16" s="134">
        <v>42500</v>
      </c>
      <c r="H16" s="134">
        <v>75000</v>
      </c>
      <c r="I16" s="134">
        <f>AVERAGE(D16:H16)</f>
        <v>55000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70000</v>
      </c>
      <c r="E17" s="180">
        <v>65000</v>
      </c>
      <c r="F17" s="180">
        <v>67500</v>
      </c>
      <c r="G17" s="196">
        <v>105000</v>
      </c>
      <c r="H17" s="196">
        <v>75000</v>
      </c>
      <c r="I17" s="134">
        <f t="shared" ref="I17:I40" si="0">AVERAGE(D17:H17)</f>
        <v>76500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70000</v>
      </c>
      <c r="E18" s="180">
        <v>65000</v>
      </c>
      <c r="F18" s="180">
        <v>67500</v>
      </c>
      <c r="G18" s="196">
        <v>70000</v>
      </c>
      <c r="H18" s="196">
        <v>76666</v>
      </c>
      <c r="I18" s="134">
        <f t="shared" si="0"/>
        <v>69833.2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70000</v>
      </c>
      <c r="E19" s="180">
        <v>50000</v>
      </c>
      <c r="F19" s="180">
        <v>50000</v>
      </c>
      <c r="G19" s="196">
        <v>77500</v>
      </c>
      <c r="H19" s="196">
        <v>60000</v>
      </c>
      <c r="I19" s="134">
        <f t="shared" si="0"/>
        <v>61500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180000</v>
      </c>
      <c r="E20" s="180">
        <v>120000</v>
      </c>
      <c r="F20" s="180">
        <v>95000</v>
      </c>
      <c r="G20" s="196">
        <v>225000</v>
      </c>
      <c r="H20" s="196">
        <v>166666</v>
      </c>
      <c r="I20" s="134">
        <f t="shared" si="0"/>
        <v>157333.20000000001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120000</v>
      </c>
      <c r="E21" s="180">
        <v>100000</v>
      </c>
      <c r="F21" s="180">
        <v>85000</v>
      </c>
      <c r="G21" s="196">
        <v>97500</v>
      </c>
      <c r="H21" s="196">
        <v>141666</v>
      </c>
      <c r="I21" s="134">
        <f t="shared" si="0"/>
        <v>108833.2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80000</v>
      </c>
      <c r="E22" s="180">
        <v>75000</v>
      </c>
      <c r="F22" s="180">
        <v>80000</v>
      </c>
      <c r="G22" s="196">
        <v>60000</v>
      </c>
      <c r="H22" s="196">
        <v>75000</v>
      </c>
      <c r="I22" s="134">
        <f t="shared" si="0"/>
        <v>74000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35000</v>
      </c>
      <c r="E23" s="180">
        <v>30000</v>
      </c>
      <c r="F23" s="180">
        <v>32500</v>
      </c>
      <c r="G23" s="196">
        <v>40000</v>
      </c>
      <c r="H23" s="196">
        <v>41666</v>
      </c>
      <c r="I23" s="134">
        <f t="shared" si="0"/>
        <v>35833.199999999997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35000</v>
      </c>
      <c r="E24" s="180">
        <v>30000</v>
      </c>
      <c r="F24" s="180">
        <v>32500</v>
      </c>
      <c r="G24" s="196">
        <v>35000</v>
      </c>
      <c r="H24" s="196">
        <v>35000</v>
      </c>
      <c r="I24" s="134">
        <f t="shared" si="0"/>
        <v>33500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25000</v>
      </c>
      <c r="E25" s="180">
        <v>30000</v>
      </c>
      <c r="F25" s="180">
        <v>32500</v>
      </c>
      <c r="G25" s="196">
        <v>40000</v>
      </c>
      <c r="H25" s="196">
        <v>25000</v>
      </c>
      <c r="I25" s="134">
        <f t="shared" si="0"/>
        <v>30500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30000</v>
      </c>
      <c r="F26" s="180">
        <v>35000</v>
      </c>
      <c r="G26" s="196">
        <v>35000</v>
      </c>
      <c r="H26" s="196">
        <v>35000</v>
      </c>
      <c r="I26" s="134">
        <f t="shared" si="0"/>
        <v>32000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70000</v>
      </c>
      <c r="E27" s="180">
        <v>80000</v>
      </c>
      <c r="F27" s="180">
        <v>65000</v>
      </c>
      <c r="G27" s="196">
        <v>80000</v>
      </c>
      <c r="H27" s="196">
        <v>100000</v>
      </c>
      <c r="I27" s="134">
        <f t="shared" si="0"/>
        <v>79000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25000</v>
      </c>
      <c r="E28" s="180">
        <v>30000</v>
      </c>
      <c r="F28" s="180">
        <v>30000</v>
      </c>
      <c r="G28" s="196">
        <v>40000</v>
      </c>
      <c r="H28" s="196">
        <v>36666</v>
      </c>
      <c r="I28" s="134">
        <f t="shared" si="0"/>
        <v>32333.200000000001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30000</v>
      </c>
      <c r="E29" s="180">
        <v>25000</v>
      </c>
      <c r="F29" s="180">
        <v>25000</v>
      </c>
      <c r="G29" s="196">
        <v>50000</v>
      </c>
      <c r="H29" s="196">
        <v>50000</v>
      </c>
      <c r="I29" s="134">
        <f t="shared" si="0"/>
        <v>36000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50000</v>
      </c>
      <c r="E30" s="180">
        <v>150000</v>
      </c>
      <c r="F30" s="180">
        <v>160000</v>
      </c>
      <c r="G30" s="196">
        <v>55000</v>
      </c>
      <c r="H30" s="196">
        <v>50000</v>
      </c>
      <c r="I30" s="134">
        <f t="shared" si="0"/>
        <v>93000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45000</v>
      </c>
      <c r="F31" s="181">
        <v>30000</v>
      </c>
      <c r="G31" s="136">
        <v>45000</v>
      </c>
      <c r="H31" s="136">
        <v>50000</v>
      </c>
      <c r="I31" s="134">
        <f t="shared" si="0"/>
        <v>44000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150000</v>
      </c>
      <c r="E33" s="194">
        <v>175000</v>
      </c>
      <c r="F33" s="194">
        <v>152500</v>
      </c>
      <c r="G33" s="134">
        <v>150000</v>
      </c>
      <c r="H33" s="134">
        <v>150000</v>
      </c>
      <c r="I33" s="134">
        <f t="shared" si="0"/>
        <v>155500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120000</v>
      </c>
      <c r="E34" s="180">
        <v>175000</v>
      </c>
      <c r="F34" s="180">
        <v>152500</v>
      </c>
      <c r="G34" s="196">
        <v>150000</v>
      </c>
      <c r="H34" s="196">
        <v>150000</v>
      </c>
      <c r="I34" s="134">
        <f t="shared" si="0"/>
        <v>149500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120000</v>
      </c>
      <c r="E35" s="180">
        <v>180000</v>
      </c>
      <c r="F35" s="180">
        <v>100000</v>
      </c>
      <c r="G35" s="196">
        <v>125000</v>
      </c>
      <c r="H35" s="196">
        <v>100000</v>
      </c>
      <c r="I35" s="134">
        <f t="shared" si="0"/>
        <v>125000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80000</v>
      </c>
      <c r="F36" s="180">
        <v>50000</v>
      </c>
      <c r="G36" s="196">
        <v>125000</v>
      </c>
      <c r="H36" s="196">
        <v>75000</v>
      </c>
      <c r="I36" s="134">
        <f t="shared" si="0"/>
        <v>81000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225000</v>
      </c>
      <c r="E37" s="180">
        <v>250000</v>
      </c>
      <c r="F37" s="180">
        <v>250000</v>
      </c>
      <c r="G37" s="196">
        <v>225000</v>
      </c>
      <c r="H37" s="196">
        <v>200000</v>
      </c>
      <c r="I37" s="134">
        <f t="shared" si="0"/>
        <v>230000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1794000</v>
      </c>
      <c r="E39" s="159">
        <v>2200000</v>
      </c>
      <c r="F39" s="159">
        <v>1973400</v>
      </c>
      <c r="G39" s="159">
        <v>1569750</v>
      </c>
      <c r="H39" s="159">
        <v>1726725</v>
      </c>
      <c r="I39" s="159">
        <f t="shared" si="0"/>
        <v>1852775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1166100</v>
      </c>
      <c r="E40" s="181">
        <v>1350000</v>
      </c>
      <c r="F40" s="181">
        <v>1255800</v>
      </c>
      <c r="G40" s="136">
        <v>1098825</v>
      </c>
      <c r="H40" s="136">
        <v>1291680</v>
      </c>
      <c r="I40" s="136">
        <f t="shared" si="0"/>
        <v>1232481</v>
      </c>
      <c r="K40" s="199"/>
      <c r="L40" s="195"/>
    </row>
    <row r="41" spans="1:12" ht="15.75" thickBot="1">
      <c r="C41" s="200" t="s">
        <v>220</v>
      </c>
      <c r="D41" s="200">
        <f>SUM(D16:D40)</f>
        <v>4645100</v>
      </c>
      <c r="E41" s="200">
        <f t="shared" ref="E41:H41" si="1">SUM(E16:E40)</f>
        <v>5385000</v>
      </c>
      <c r="F41" s="200">
        <f t="shared" si="1"/>
        <v>4869200</v>
      </c>
      <c r="G41" s="200">
        <f t="shared" si="1"/>
        <v>4541075</v>
      </c>
      <c r="H41" s="201">
        <f t="shared" si="1"/>
        <v>4786735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18-08-2025</vt:lpstr>
      <vt:lpstr>By Order</vt:lpstr>
      <vt:lpstr>All Stores</vt:lpstr>
      <vt:lpstr>'18-08-2025'!Print_Titles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2025-08-21T07:38:21Z</cp:lastPrinted>
  <dcterms:created xsi:type="dcterms:W3CDTF">2010-10-20T06:23:14Z</dcterms:created>
  <dcterms:modified xsi:type="dcterms:W3CDTF">2025-08-21T07:39:38Z</dcterms:modified>
</cp:coreProperties>
</file>