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3-06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'23-06-2025'!$12:$14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3" i="11"/>
  <c r="G83" i="11"/>
  <c r="I88" i="11"/>
  <c r="G88" i="11"/>
  <c r="I82" i="11"/>
  <c r="G82" i="11"/>
  <c r="I78" i="11"/>
  <c r="G78" i="11"/>
  <c r="I77" i="11"/>
  <c r="G77" i="11"/>
  <c r="I76" i="11"/>
  <c r="G76" i="11"/>
  <c r="I79" i="11"/>
  <c r="G79" i="11"/>
  <c r="I75" i="11"/>
  <c r="G75" i="11"/>
  <c r="I70" i="11"/>
  <c r="G70" i="11"/>
  <c r="I71" i="11"/>
  <c r="G71" i="11"/>
  <c r="I69" i="11"/>
  <c r="G69" i="11"/>
  <c r="I72" i="11"/>
  <c r="G72" i="11"/>
  <c r="I68" i="11"/>
  <c r="G68" i="11"/>
  <c r="I67" i="11"/>
  <c r="G67" i="11"/>
  <c r="I56" i="11"/>
  <c r="G56" i="11"/>
  <c r="I61" i="11"/>
  <c r="G61" i="11"/>
  <c r="I64" i="11"/>
  <c r="G64" i="11"/>
  <c r="I60" i="11"/>
  <c r="G60" i="11"/>
  <c r="I62" i="11"/>
  <c r="G62" i="11"/>
  <c r="I59" i="11"/>
  <c r="G59" i="11"/>
  <c r="I58" i="11"/>
  <c r="G58" i="11"/>
  <c r="I63" i="11"/>
  <c r="G63" i="11"/>
  <c r="I57" i="11"/>
  <c r="G57" i="11"/>
  <c r="I53" i="11"/>
  <c r="G53" i="11"/>
  <c r="I50" i="11"/>
  <c r="G50" i="11"/>
  <c r="I51" i="11"/>
  <c r="G51" i="11"/>
  <c r="I49" i="11"/>
  <c r="G49" i="11"/>
  <c r="I48" i="11"/>
  <c r="G48" i="11"/>
  <c r="I52" i="11"/>
  <c r="G52" i="11"/>
  <c r="I43" i="11"/>
  <c r="G43" i="11"/>
  <c r="I40" i="11"/>
  <c r="G40" i="11"/>
  <c r="I42" i="11"/>
  <c r="G42" i="11"/>
  <c r="I45" i="11"/>
  <c r="G45" i="11"/>
  <c r="I41" i="11"/>
  <c r="G41" i="11"/>
  <c r="I44" i="11"/>
  <c r="G44" i="11"/>
  <c r="I37" i="11"/>
  <c r="G37" i="11"/>
  <c r="I36" i="11"/>
  <c r="G36" i="11"/>
  <c r="I35" i="11"/>
  <c r="G35" i="11"/>
  <c r="I34" i="11"/>
  <c r="G34" i="11"/>
  <c r="I33" i="11"/>
  <c r="G33" i="11"/>
  <c r="I17" i="11"/>
  <c r="G17" i="11"/>
  <c r="I30" i="11"/>
  <c r="G30" i="11"/>
  <c r="I28" i="11"/>
  <c r="G28" i="11"/>
  <c r="I18" i="11"/>
  <c r="G18" i="11"/>
  <c r="I23" i="11"/>
  <c r="G23" i="11"/>
  <c r="I27" i="11"/>
  <c r="G27" i="11"/>
  <c r="I24" i="11"/>
  <c r="G24" i="11"/>
  <c r="I26" i="11"/>
  <c r="G26" i="11"/>
  <c r="I22" i="11"/>
  <c r="G22" i="11"/>
  <c r="I19" i="11"/>
  <c r="G19" i="11"/>
  <c r="I21" i="11"/>
  <c r="G21" i="11"/>
  <c r="I25" i="11"/>
  <c r="G25" i="11"/>
  <c r="I15" i="11"/>
  <c r="G15" i="11"/>
  <c r="I20" i="11"/>
  <c r="G20" i="11"/>
  <c r="I29" i="11"/>
  <c r="G29" i="11"/>
  <c r="I16" i="11"/>
  <c r="G1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<sst xmlns="http://schemas.openxmlformats.org/spreadsheetml/2006/main" count="852" uniqueCount="232">
  <si>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</si>
  <si>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</si>
  <si>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</si>
  <si>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</si>
  <si>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</si>
  <si>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</si>
  <si>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</si>
  <si>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</si>
  <si>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</si>
  <si>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</si>
  <si>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</si>
  <si>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</si>
  <si>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</si>
  <si>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</si>
  <si>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</si>
  <si>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</si>
  <si>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</si>
  <si>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</si>
  <si>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</si>
  <si>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</si>
  <si>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</si>
  <si>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</si>
  <si>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</si>
  <si>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</si>
  <si>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</si>
  <si>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</si>
  <si>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</si>
  <si>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</si>
  <si>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</si>
  <si>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</si>
  <si>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</si>
  <si>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</si>
  <si>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</si>
  <si>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</si>
  <si>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</si>
  <si>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</si>
  <si>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</si>
  <si>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</si>
  <si>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</si>
  <si>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</si>
  <si>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</si>
  <si>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</si>
  <si>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</si>
  <si>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</si>
  <si>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</si>
  <si>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</si>
  <si>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</si>
  <si>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</si>
  <si>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</si>
  <si>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</si>
  <si>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</si>
  <si>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</si>
  <si>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</si>
  <si>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</si>
  <si>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</si>
  <si>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</si>
  <si>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</si>
  <si>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</si>
  <si>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</si>
  <si>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</si>
  <si>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</si>
  <si>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</si>
  <si>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</si>
  <si>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</si>
  <si>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</si>
  <si>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</si>
  <si>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</si>
  <si>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</si>
  <si>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</si>
  <si>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</si>
  <si>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</si>
  <si>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</si>
  <si>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</si>
  <si>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</si>
  <si>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</si>
  <si>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</si>
  <si>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</si>
  <si>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</si>
  <si>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</si>
  <si>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</si>
  <si>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</si>
  <si>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</si>
  <si>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</si>
  <si>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</si>
  <si>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</si>
  <si>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</si>
  <si>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</si>
  <si>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</si>
  <si>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</si>
  <si>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</si>
  <si>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</si>
  <si>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</si>
  <si>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</si>
  <si>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</si>
  <si>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</si>
  <si>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</si>
  <si>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</si>
  <si>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</si>
  <si>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</si>
  <si>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</si>
  <si>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</si>
  <si>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</si>
  <si>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</si>
  <si>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</si>
  <si>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</si>
  <si>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</si>
  <si>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</si>
  <si>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</si>
  <si>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</si>
  <si>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</si>
  <si>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</si>
  <si>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</si>
  <si>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</si>
  <si>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</si>
  <si>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</si>
  <si>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</si>
  <si>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</si>
  <si>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</si>
  <si>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</si>
  <si>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</si>
  <si>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</si>
  <si>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</si>
  <si>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</si>
  <si>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</si>
  <si>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</si>
  <si>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</si>
  <si>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</si>
  <si>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</si>
  <si>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</si>
  <si>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</si>
  <si>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</si>
  <si>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</si>
  <si>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</si>
  <si>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</si>
  <si>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</si>
  <si>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</si>
  <si>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</si>
  <si>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</si>
  <si>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</si>
  <si>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</si>
  <si>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</si>
  <si>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</si>
  <si>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</si>
  <si>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</si>
  <si>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</si>
  <si>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</si>
  <si>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</si>
  <si>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</si>
  <si>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</si>
  <si>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</si>
  <si>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</si>
  <si>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</si>
  <si>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</si>
  <si>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</si>
  <si>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</si>
  <si>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</si>
  <si>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</si>
  <si>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</si>
  <si>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</si>
  <si>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</si>
  <si>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</si>
  <si>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</si>
  <si>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</si>
  <si>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</si>
  <si>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</si>
  <si>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</si>
  <si>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</si>
  <si>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</si>
  <si>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</si>
  <si>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</si>
  <si>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</si>
  <si>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</si>
  <si>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</si>
  <si>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</si>
  <si>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</si>
  <si>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</si>
  <si>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</si>
  <si>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</si>
  <si>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</si>
  <si>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</si>
  <si>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</si>
  <si>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</si>
  <si>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</si>
  <si>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</si>
  <si>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</si>
  <si>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</si>
  <si>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</si>
  <si>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</si>
  <si>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</si>
  <si>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</si>
  <si>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</si>
  <si>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</si>
  <si>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</si>
  <si>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</si>
  <si>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</si>
  <si>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</si>
  <si>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</si>
  <si>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</si>
  <si>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</si>
  <si>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</si>
  <si>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</si>
  <si>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</si>
  <si>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</si>
  <si>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</si>
  <si>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</si>
  <si>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</si>
  <si>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</si>
  <si>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</si>
  <si>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</si>
  <si>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</si>
  <si>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</si>
  <si>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</si>
  <si>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</si>
  <si>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</si>
  <si>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</si>
  <si>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</si>
  <si>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</si>
  <si>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</si>
  <si>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</si>
  <si>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حزيران 2024 (ل.ل.)</t>
  </si>
  <si>
    <t>المجموع</t>
  </si>
  <si>
    <t>معدل أسعار  السوبرماركات في 16-06-2025(ل.ل.)</t>
  </si>
  <si>
    <t>معدل أسعار المحلات والملاحم في 16-06-2025 (ل.ل.)</t>
  </si>
  <si>
    <t>المعدل العام للأسعار في 16-06-2025  (ل.ل.)</t>
  </si>
  <si>
    <t xml:space="preserve"> التاريخ 23حزيران 2025 </t>
  </si>
  <si>
    <t xml:space="preserve"> التاريخ 23حزيران 2025</t>
  </si>
  <si>
    <t>معدل أسعار  السوبرماركات في 23-06-2025(ل.ل.)</t>
  </si>
  <si>
    <t xml:space="preserve"> التاريخ 23 حزيران 2025</t>
  </si>
  <si>
    <t>معدل أسعار المحلات والملاحم في 23-06-2025 (ل.ل.)</t>
  </si>
  <si>
    <t>معدل أسعار  السوبرماركات في23-06-2025 (ل.ل.)</t>
  </si>
  <si>
    <t>المعدل العام للأسعار في 23-06-2025 (ل.ل.)</t>
  </si>
  <si>
    <t>المعدل العام للأسعار في 23-06-2025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</si>
</sst>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226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70748.800000000003</v>
      </c>
      <c r="G15" s="43">
        <f t="shared" ref="G15:G30" si="0">(F15-E15)/E15</f>
        <v>5.9763829684451042E-2</v>
      </c>
      <c r="H15" s="168">
        <v>72948.800000000003</v>
      </c>
      <c r="I15" s="43">
        <f t="shared" ref="I15:I30" si="1">(F15-H15)/H15</f>
        <v>-3.0158138310705591E-2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86665.333333333328</v>
      </c>
      <c r="G16" s="46">
        <f t="shared" si="0"/>
        <v>0.3857614638769733</v>
      </c>
      <c r="H16" s="162">
        <v>82776.444444444438</v>
      </c>
      <c r="I16" s="42">
        <f t="shared" si="1"/>
        <v>4.6980622506671274E-2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77498.8</v>
      </c>
      <c r="G17" s="46">
        <f t="shared" si="0"/>
        <v>0.18358125926596217</v>
      </c>
      <c r="H17" s="162">
        <v>81498.8</v>
      </c>
      <c r="I17" s="42">
        <f t="shared" si="1"/>
        <v>-4.9080477258560858E-2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41398.800000000003</v>
      </c>
      <c r="G18" s="46">
        <f t="shared" si="0"/>
        <v>0.21279980313403588</v>
      </c>
      <c r="H18" s="162">
        <v>47398.8</v>
      </c>
      <c r="I18" s="42">
        <f t="shared" si="1"/>
        <v>-0.12658548317678928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148123.5</v>
      </c>
      <c r="G19" s="46">
        <f t="shared" si="0"/>
        <v>0.34135228097648168</v>
      </c>
      <c r="H19" s="162">
        <v>139373.5</v>
      </c>
      <c r="I19" s="42">
        <f t="shared" si="1"/>
        <v>6.278094472765626E-2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85998.8</v>
      </c>
      <c r="G20" s="46">
        <f t="shared" si="0"/>
        <v>0.5047974838035163</v>
      </c>
      <c r="H20" s="162">
        <v>70998.8</v>
      </c>
      <c r="I20" s="42">
        <f t="shared" si="1"/>
        <v>0.21127117641424925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107498.8</v>
      </c>
      <c r="G21" s="46">
        <f t="shared" si="0"/>
        <v>0.40282155149445659</v>
      </c>
      <c r="H21" s="162">
        <v>109498.8</v>
      </c>
      <c r="I21" s="42">
        <f t="shared" si="1"/>
        <v>-1.8265040347474126E-2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22559.447222222225</v>
      </c>
      <c r="F22" s="162">
        <v>30498.799999999999</v>
      </c>
      <c r="G22" s="46">
        <f t="shared" si="0"/>
        <v>0.35193028887503502</v>
      </c>
      <c r="H22" s="162">
        <v>28998.799999999999</v>
      </c>
      <c r="I22" s="42">
        <f t="shared" si="1"/>
        <v>5.1726278328758431E-2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37776.444444444445</v>
      </c>
      <c r="G23" s="46">
        <f t="shared" si="0"/>
        <v>0.26620723912038796</v>
      </c>
      <c r="H23" s="162">
        <v>34443.111111111109</v>
      </c>
      <c r="I23" s="42">
        <f t="shared" si="1"/>
        <v>9.6777939791217793E-2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41109.777777777781</v>
      </c>
      <c r="G24" s="46">
        <f t="shared" si="0"/>
        <v>0.37872481751391329</v>
      </c>
      <c r="H24" s="162">
        <v>37776.444444444445</v>
      </c>
      <c r="I24" s="42">
        <f t="shared" si="1"/>
        <v>8.8238408414414687E-2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41109.777777777781</v>
      </c>
      <c r="G25" s="46">
        <f t="shared" si="0"/>
        <v>0.40970300999690462</v>
      </c>
      <c r="H25" s="162">
        <v>35498.800000000003</v>
      </c>
      <c r="I25" s="42">
        <f t="shared" si="1"/>
        <v>0.15806105495897826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86998.8</v>
      </c>
      <c r="G26" s="46">
        <f t="shared" si="0"/>
        <v>0.3339774591116374</v>
      </c>
      <c r="H26" s="162">
        <v>83498.8</v>
      </c>
      <c r="I26" s="42">
        <f t="shared" si="1"/>
        <v>4.1916770061366147E-2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38887.555555555555</v>
      </c>
      <c r="G27" s="46">
        <f t="shared" si="0"/>
        <v>0.28868037734591595</v>
      </c>
      <c r="H27" s="162">
        <v>35554.222222222219</v>
      </c>
      <c r="I27" s="42">
        <f t="shared" si="1"/>
        <v>9.3753515756840961E-2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42498.8</v>
      </c>
      <c r="G28" s="46">
        <f t="shared" si="0"/>
        <v>-8.7067189754146207E-2</v>
      </c>
      <c r="H28" s="162">
        <v>42898.8</v>
      </c>
      <c r="I28" s="42">
        <f t="shared" si="1"/>
        <v>-9.3242701427545746E-3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117083.33333333333</v>
      </c>
      <c r="G29" s="46">
        <f t="shared" si="0"/>
        <v>-1.594780895351609E-2</v>
      </c>
      <c r="H29" s="162">
        <v>87999.571428571435</v>
      </c>
      <c r="I29" s="42">
        <f t="shared" si="1"/>
        <v>0.33049890394487835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40798.800000000003</v>
      </c>
      <c r="G30" s="48">
        <f t="shared" si="0"/>
        <v>-0.40153841909979821</v>
      </c>
      <c r="H30" s="165">
        <v>42498.8</v>
      </c>
      <c r="I30" s="53">
        <f t="shared" si="1"/>
        <v>-4.000112944365488E-2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243571.14285714287</v>
      </c>
      <c r="G32" s="43">
        <f>(F32-E32)/E32</f>
        <v>0.56024455603841095</v>
      </c>
      <c r="H32" s="168">
        <v>268124.75</v>
      </c>
      <c r="I32" s="42">
        <f>(F32-H32)/H32</f>
        <v>-9.1575310160129306E-2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240714</v>
      </c>
      <c r="G33" s="46">
        <f>(F33-E33)/E33</f>
        <v>0.54433332563457071</v>
      </c>
      <c r="H33" s="162">
        <v>265624.75</v>
      </c>
      <c r="I33" s="42">
        <f>(F33-H33)/H33</f>
        <v>-9.378173532398619E-2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148570</v>
      </c>
      <c r="G34" s="46">
        <f>(F34-E34)/E34</f>
        <v>0.79178484592009701</v>
      </c>
      <c r="H34" s="162">
        <v>149373.75</v>
      </c>
      <c r="I34" s="42">
        <f>(F34-H34)/H34</f>
        <v>-5.3807981656750267E-3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220000</v>
      </c>
      <c r="G35" s="46">
        <f>(F35-E35)/E35</f>
        <v>2.1683168316831685</v>
      </c>
      <c r="H35" s="162">
        <v>176666.66666666666</v>
      </c>
      <c r="I35" s="42">
        <f>(F35-H35)/H35</f>
        <v>0.24528301886792458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154998.79999999999</v>
      </c>
      <c r="G36" s="48">
        <f>(F36-E36)/E36</f>
        <v>1.4183977522769196</v>
      </c>
      <c r="H36" s="162">
        <v>126998.8</v>
      </c>
      <c r="I36" s="53">
        <f>(F36-H36)/H36</f>
        <v>0.22047452416873217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1881906</v>
      </c>
      <c r="G38" s="43">
        <f t="shared" ref="G38:G43" si="2">(F38-E38)/E38</f>
        <v>-1.5227839361090609E-2</v>
      </c>
      <c r="H38" s="162">
        <v>1881756.5</v>
      </c>
      <c r="I38" s="42">
        <f t="shared" ref="I38:I43" si="3">(F38-H38)/H38</f>
        <v>7.9447048542146661E-5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990387.66666666663</v>
      </c>
      <c r="G39" s="46">
        <f t="shared" si="2"/>
        <v>-2.1973777908931302E-2</v>
      </c>
      <c r="H39" s="162">
        <v>1035810.75</v>
      </c>
      <c r="I39" s="42">
        <f t="shared" si="3"/>
        <v>-4.3852685766519968E-2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750789</v>
      </c>
      <c r="G40" s="46">
        <f t="shared" si="2"/>
        <v>0.29014026614602073</v>
      </c>
      <c r="H40" s="162">
        <v>735001.8</v>
      </c>
      <c r="I40" s="42">
        <f t="shared" si="3"/>
        <v>2.1479131071515677E-2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334581</v>
      </c>
      <c r="G41" s="46">
        <f t="shared" si="2"/>
        <v>-2.6737967914438501E-3</v>
      </c>
      <c r="H41" s="162">
        <v>341757</v>
      </c>
      <c r="I41" s="42">
        <f t="shared" si="3"/>
        <v>-2.0997375328083989E-2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170430</v>
      </c>
      <c r="G42" s="46">
        <f t="shared" si="2"/>
        <v>-0.2</v>
      </c>
      <c r="H42" s="162">
        <v>183884.99999999997</v>
      </c>
      <c r="I42" s="42">
        <f t="shared" si="3"/>
        <v>-7.317073170731693E-2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933418.2</v>
      </c>
      <c r="G43" s="48">
        <f t="shared" si="2"/>
        <v>2.3708804722085537E-2</v>
      </c>
      <c r="H43" s="162">
        <v>933418.2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344846.66666666669</v>
      </c>
      <c r="G45" s="43">
        <f t="shared" ref="G45:G50" si="4">(F45-E45)/E45</f>
        <v>3.9509461607000772E-2</v>
      </c>
      <c r="H45" s="162">
        <v>340062.66666666669</v>
      </c>
      <c r="I45" s="42">
        <f t="shared" ref="I45:I50" si="5">(F45-H45)/H45</f>
        <v>1.4067995310668229E-2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996695.14285714284</v>
      </c>
      <c r="G47" s="46">
        <f t="shared" si="4"/>
        <v>1.0736739844384715E-2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1355815.5</v>
      </c>
      <c r="G48" s="46">
        <f t="shared" si="4"/>
        <v>4.6338189809996683E-2</v>
      </c>
      <c r="H48" s="162">
        <v>1342696.875</v>
      </c>
      <c r="I48" s="78">
        <f t="shared" si="5"/>
        <v>9.7703549060542804E-3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166393.5</v>
      </c>
      <c r="G49" s="46">
        <f t="shared" si="4"/>
        <v>0.17315458008203238</v>
      </c>
      <c r="H49" s="162">
        <v>166169.25</v>
      </c>
      <c r="I49" s="42">
        <f t="shared" si="5"/>
        <v>1.3495276653171389E-3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1672008</v>
      </c>
      <c r="I50" s="55">
        <f t="shared" si="5"/>
        <v>5.2306866952789702E-2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155480.00000000003</v>
      </c>
      <c r="G52" s="161">
        <f t="shared" ref="G52:G60" si="6">(F52-E52)/E52</f>
        <v>5.7734744848194887E-2</v>
      </c>
      <c r="H52" s="159">
        <v>155853.75</v>
      </c>
      <c r="I52" s="109">
        <f t="shared" ref="I52:I60" si="7">(F52-H52)/H52</f>
        <v>-2.3980815347719956E-3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213785</v>
      </c>
      <c r="G53" s="164">
        <f t="shared" si="6"/>
        <v>0.10170059263076527</v>
      </c>
      <c r="H53" s="162">
        <v>209673.75</v>
      </c>
      <c r="I53" s="78">
        <f t="shared" si="7"/>
        <v>1.9607843137254902E-2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185140.8</v>
      </c>
      <c r="G55" s="164">
        <f t="shared" si="6"/>
        <v>-0.15582822085889575</v>
      </c>
      <c r="H55" s="162">
        <v>185140.8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109690.28571428571</v>
      </c>
      <c r="G56" s="169">
        <f t="shared" si="6"/>
        <v>6.9759710293613456E-2</v>
      </c>
      <c r="H56" s="162">
        <v>108537</v>
      </c>
      <c r="I56" s="79">
        <f t="shared" si="7"/>
        <v>1.0625737898465134E-2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215100.6</v>
      </c>
      <c r="G58" s="42">
        <f t="shared" si="6"/>
        <v>0.15392481203007521</v>
      </c>
      <c r="H58" s="168">
        <v>210795</v>
      </c>
      <c r="I58" s="42">
        <f t="shared" si="7"/>
        <v>2.0425531914893644E-2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216433.28571428571</v>
      </c>
      <c r="G59" s="46">
        <f t="shared" si="6"/>
        <v>0.18189680124257951</v>
      </c>
      <c r="H59" s="162">
        <v>216433.28571428571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1354470</v>
      </c>
      <c r="G60" s="48">
        <f t="shared" si="6"/>
        <v>0.42947301988008835</v>
      </c>
      <c r="H60" s="162">
        <v>1377792</v>
      </c>
      <c r="I60" s="48">
        <f t="shared" si="7"/>
        <v>-1.6927083333333332E-2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491668.125</v>
      </c>
      <c r="G62" s="43">
        <f t="shared" ref="G62:G67" si="8">(F62-E62)/E62</f>
        <v>0.17377803950960968</v>
      </c>
      <c r="H62" s="162">
        <v>500526</v>
      </c>
      <c r="I62" s="42">
        <f t="shared" ref="I62:I67" si="9">(F62-H62)/H62</f>
        <v>-1.7697132616487456E-2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820256.66666666663</v>
      </c>
      <c r="G64" s="46">
        <f t="shared" si="8"/>
        <v>-3.891279199191313E-2</v>
      </c>
      <c r="H64" s="162">
        <v>811224.375</v>
      </c>
      <c r="I64" s="78">
        <f t="shared" si="9"/>
        <v>1.1134147277892911E-2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288049.125</v>
      </c>
      <c r="G66" s="46">
        <f t="shared" si="8"/>
        <v>-2.6893939393939394E-2</v>
      </c>
      <c r="H66" s="162">
        <v>284989.71428571426</v>
      </c>
      <c r="I66" s="78">
        <f t="shared" si="9"/>
        <v>1.0735161870503685E-2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225505.8</v>
      </c>
      <c r="G67" s="48">
        <f t="shared" si="8"/>
        <v>1.276749721216955E-2</v>
      </c>
      <c r="H67" s="162">
        <v>223993.71428571429</v>
      </c>
      <c r="I67" s="79">
        <f t="shared" si="9"/>
        <v>6.750572082379792E-3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309285.59999999998</v>
      </c>
      <c r="G69" s="43">
        <f>(F69-E69)/E69</f>
        <v>-6.1308056595874546E-3</v>
      </c>
      <c r="H69" s="168">
        <v>313053</v>
      </c>
      <c r="I69" s="42">
        <f>(F69-H69)/H69</f>
        <v>-1.2034383954154803E-2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209748.50000000003</v>
      </c>
      <c r="G70" s="46">
        <f>(F70-E70)/E70</f>
        <v>-1.565613435809683E-3</v>
      </c>
      <c r="H70" s="162">
        <v>207975.85714285719</v>
      </c>
      <c r="I70" s="42">
        <f>(F70-H70)/H70</f>
        <v>8.5233107414252624E-3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132397.20000000001</v>
      </c>
      <c r="G73" s="46">
        <f>(F73-E73)/E73</f>
        <v>1.3736263736263849E-2</v>
      </c>
      <c r="H73" s="171">
        <v>132397.20000000001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70606.71428571429</v>
      </c>
      <c r="G75" s="42">
        <f t="shared" ref="G75:G81" si="10">(F75-E75)/E75</f>
        <v>2.2691173133668682E-4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91558.071428571435</v>
      </c>
      <c r="G76" s="46">
        <f t="shared" si="10"/>
        <v>-0.12134336631708721</v>
      </c>
      <c r="H76" s="162">
        <v>89587.875</v>
      </c>
      <c r="I76" s="42">
        <f t="shared" si="11"/>
        <v>2.1991775433577755E-2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143520</v>
      </c>
      <c r="G79" s="46">
        <f t="shared" si="10"/>
        <v>8.8749710650190702E-2</v>
      </c>
      <c r="H79" s="162">
        <v>143520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227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228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42000</v>
      </c>
      <c r="G15" s="42">
        <f>(F15-E15)/E15</f>
        <v>-0.37087157878653854</v>
      </c>
      <c r="H15" s="168">
        <v>50000</v>
      </c>
      <c r="I15" s="111">
        <f>(F15-H15)/H15</f>
        <v>-0.16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57666.6</v>
      </c>
      <c r="G16" s="46">
        <f t="shared" ref="G16:G39" si="0">(F16-E16)/E16</f>
        <v>-7.792252150639388E-2</v>
      </c>
      <c r="H16" s="162">
        <v>45000</v>
      </c>
      <c r="I16" s="46">
        <f>(F16-H16)/H16</f>
        <v>0.28147999999999995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47333.2</v>
      </c>
      <c r="G17" s="46">
        <f t="shared" si="0"/>
        <v>-0.27711540745033941</v>
      </c>
      <c r="H17" s="162">
        <v>45000</v>
      </c>
      <c r="I17" s="46">
        <f t="shared" ref="I17:I29" si="1">(F17-H17)/H17</f>
        <v>5.1848888888888826E-2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33833.199999999997</v>
      </c>
      <c r="G18" s="46">
        <f t="shared" si="0"/>
        <v>-8.8384615159266423E-3</v>
      </c>
      <c r="H18" s="162">
        <v>39000</v>
      </c>
      <c r="I18" s="46">
        <f t="shared" si="1"/>
        <v>-0.13248205128205134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113666.6</v>
      </c>
      <c r="G19" s="46">
        <f t="shared" si="0"/>
        <v>2.9323187616018778E-2</v>
      </c>
      <c r="H19" s="162">
        <v>101000</v>
      </c>
      <c r="I19" s="46">
        <f t="shared" si="1"/>
        <v>0.12541188118811886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54000</v>
      </c>
      <c r="G20" s="46">
        <f t="shared" si="0"/>
        <v>-5.5113976876539267E-2</v>
      </c>
      <c r="H20" s="162">
        <v>66000</v>
      </c>
      <c r="I20" s="46">
        <f t="shared" si="1"/>
        <v>-0.18181818181818182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60000</v>
      </c>
      <c r="G21" s="46">
        <f t="shared" si="0"/>
        <v>-0.21702109149434792</v>
      </c>
      <c r="H21" s="162">
        <v>63000</v>
      </c>
      <c r="I21" s="46">
        <f t="shared" si="1"/>
        <v>-4.7619047619047616E-2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20500</v>
      </c>
      <c r="G22" s="46">
        <f t="shared" si="0"/>
        <v>-9.1289791010196492E-2</v>
      </c>
      <c r="H22" s="162">
        <v>20500</v>
      </c>
      <c r="I22" s="46">
        <f t="shared" si="1"/>
        <v>0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24000</v>
      </c>
      <c r="G23" s="46">
        <f t="shared" si="0"/>
        <v>-0.19555759717988933</v>
      </c>
      <c r="H23" s="162">
        <v>21500</v>
      </c>
      <c r="I23" s="46">
        <f t="shared" si="1"/>
        <v>0.11627906976744186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23000</v>
      </c>
      <c r="G24" s="46">
        <f t="shared" si="0"/>
        <v>-0.22863434158572701</v>
      </c>
      <c r="H24" s="162">
        <v>22500</v>
      </c>
      <c r="I24" s="46">
        <f t="shared" si="1"/>
        <v>2.2222222222222223E-2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24000</v>
      </c>
      <c r="G25" s="46">
        <f t="shared" si="0"/>
        <v>-0.17701155129536261</v>
      </c>
      <c r="H25" s="162">
        <v>22500</v>
      </c>
      <c r="I25" s="46">
        <f t="shared" si="1"/>
        <v>6.6666666666666666E-2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61666.6</v>
      </c>
      <c r="G26" s="46">
        <f t="shared" si="0"/>
        <v>-5.4448401816419384E-2</v>
      </c>
      <c r="H26" s="162">
        <v>57000</v>
      </c>
      <c r="I26" s="46">
        <f t="shared" si="1"/>
        <v>8.1870175438596468E-2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21500</v>
      </c>
      <c r="G27" s="46">
        <f t="shared" si="0"/>
        <v>-0.28751942061889341</v>
      </c>
      <c r="H27" s="162">
        <v>27000</v>
      </c>
      <c r="I27" s="46">
        <f t="shared" si="1"/>
        <v>-0.20370370370370369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46500</v>
      </c>
      <c r="G28" s="46">
        <f t="shared" si="0"/>
        <v>-1.1158979445961194E-3</v>
      </c>
      <c r="H28" s="162">
        <v>36166.6</v>
      </c>
      <c r="I28" s="46">
        <f t="shared" si="1"/>
        <v>0.28571665569890459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92000</v>
      </c>
      <c r="G29" s="46">
        <f t="shared" si="0"/>
        <v>-0.22676610753358128</v>
      </c>
      <c r="H29" s="162">
        <v>77700</v>
      </c>
      <c r="I29" s="46">
        <f t="shared" si="1"/>
        <v>0.18404118404118405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40500</v>
      </c>
      <c r="G30" s="48">
        <f t="shared" si="0"/>
        <v>-0.40592139900050561</v>
      </c>
      <c r="H30" s="165">
        <v>43000</v>
      </c>
      <c r="I30" s="48">
        <f>(F30-H30)/H30</f>
        <v>-5.8139534883720929E-2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166500</v>
      </c>
      <c r="G32" s="42">
        <f t="shared" si="0"/>
        <v>6.6549655813536376E-2</v>
      </c>
      <c r="H32" s="168">
        <v>166000</v>
      </c>
      <c r="I32" s="43">
        <f>(F32-H32)/H32</f>
        <v>3.0120481927710845E-3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167000</v>
      </c>
      <c r="G33" s="46">
        <f t="shared" si="0"/>
        <v>7.1411157560313507E-2</v>
      </c>
      <c r="H33" s="162">
        <v>166000</v>
      </c>
      <c r="I33" s="46">
        <f>(F33-H33)/H33</f>
        <v>6.024096385542169E-3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103666.6</v>
      </c>
      <c r="G34" s="46">
        <f>(F34-E34)/E34</f>
        <v>0.25024057957905593</v>
      </c>
      <c r="H34" s="162">
        <v>97000</v>
      </c>
      <c r="I34" s="46">
        <f>(F34-H34)/H34</f>
        <v>6.8727835051546449E-2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72000</v>
      </c>
      <c r="G35" s="46">
        <f t="shared" si="0"/>
        <v>3.6903690369036901E-2</v>
      </c>
      <c r="H35" s="162">
        <v>70000</v>
      </c>
      <c r="I35" s="46">
        <f>(F35-H35)/H35</f>
        <v>2.8571428571428571E-2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87500</v>
      </c>
      <c r="G36" s="52">
        <f t="shared" si="0"/>
        <v>0.36523510713780016</v>
      </c>
      <c r="H36" s="162">
        <v>71666.600000000006</v>
      </c>
      <c r="I36" s="46">
        <f>(F36-H36)/H36</f>
        <v>0.2209313683082495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1825766</v>
      </c>
      <c r="G38" s="161">
        <f t="shared" si="0"/>
        <v>-4.4605028815966875E-2</v>
      </c>
      <c r="H38" s="189">
        <v>1794810</v>
      </c>
      <c r="I38" s="161">
        <f>(F38-H38)/H38</f>
        <v>1.7247508092778623E-2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1174893.6000000001</v>
      </c>
      <c r="G39" s="167">
        <f t="shared" si="0"/>
        <v>0.16022925935094309</v>
      </c>
      <c r="H39" s="135">
        <v>1216380</v>
      </c>
      <c r="I39" s="167">
        <f>(F39-H39)/H39</f>
        <v>-3.4106446998470798E-2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229</v>
      </c>
      <c r="E12" s="215" t="s">
        <v>228</v>
      </c>
      <c r="F12" s="222" t="s">
        <v>186</v>
      </c>
      <c r="G12" s="207" t="s">
        <v>219</v>
      </c>
      <c r="H12" s="224" t="s">
        <v>230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70748.800000000003</v>
      </c>
      <c r="E15" s="190">
        <v>42000</v>
      </c>
      <c r="F15" s="62">
        <f t="shared" ref="F15:F30" si="0">D15-E15</f>
        <v>28748.800000000003</v>
      </c>
      <c r="G15" s="159">
        <v>66759.024999999994</v>
      </c>
      <c r="H15" s="124">
        <f>AVERAGE(D15:E15)</f>
        <v>56374.400000000001</v>
      </c>
      <c r="I15" s="64">
        <f t="shared" ref="I15:I30" si="1">(H15-G15)/G15</f>
        <v>-0.15555387455104375</v>
      </c>
    </row>
    <row r="16" spans="1:9" ht="16.5" customHeight="1">
      <c r="A16" s="122"/>
      <c r="B16" s="155" t="s">
        <v>5</v>
      </c>
      <c r="C16" s="142" t="s">
        <v>164</v>
      </c>
      <c r="D16" s="134">
        <v>86665.333333333328</v>
      </c>
      <c r="E16" s="134">
        <v>57666.6</v>
      </c>
      <c r="F16" s="65">
        <f t="shared" si="0"/>
        <v>28998.73333333333</v>
      </c>
      <c r="G16" s="162">
        <v>62539.863888888889</v>
      </c>
      <c r="H16" s="173">
        <f t="shared" ref="H16:H30" si="2">AVERAGE(D16:E16)</f>
        <v>72165.96666666666</v>
      </c>
      <c r="I16" s="66">
        <f t="shared" si="1"/>
        <v>0.15391947118528967</v>
      </c>
    </row>
    <row r="17" spans="1:9" ht="16.5">
      <c r="A17" s="122"/>
      <c r="B17" s="155" t="s">
        <v>6</v>
      </c>
      <c r="C17" s="142" t="s">
        <v>165</v>
      </c>
      <c r="D17" s="134">
        <v>77498.8</v>
      </c>
      <c r="E17" s="134">
        <v>47333.2</v>
      </c>
      <c r="F17" s="65">
        <f t="shared" si="0"/>
        <v>30165.600000000006</v>
      </c>
      <c r="G17" s="162">
        <v>65478.224999999999</v>
      </c>
      <c r="H17" s="173">
        <f t="shared" si="2"/>
        <v>62416</v>
      </c>
      <c r="I17" s="66">
        <f t="shared" si="1"/>
        <v>-4.6767074092188644E-2</v>
      </c>
    </row>
    <row r="18" spans="1:9" ht="16.5">
      <c r="A18" s="122"/>
      <c r="B18" s="155" t="s">
        <v>7</v>
      </c>
      <c r="C18" s="142" t="s">
        <v>166</v>
      </c>
      <c r="D18" s="134">
        <v>41398.800000000003</v>
      </c>
      <c r="E18" s="134">
        <v>33833.199999999997</v>
      </c>
      <c r="F18" s="65">
        <f t="shared" si="0"/>
        <v>7565.6000000000058</v>
      </c>
      <c r="G18" s="162">
        <v>34134.9</v>
      </c>
      <c r="H18" s="173">
        <f t="shared" si="2"/>
        <v>37616</v>
      </c>
      <c r="I18" s="66">
        <f t="shared" si="1"/>
        <v>0.10198067080905461</v>
      </c>
    </row>
    <row r="19" spans="1:9" ht="16.5">
      <c r="A19" s="122"/>
      <c r="B19" s="155" t="s">
        <v>8</v>
      </c>
      <c r="C19" s="142" t="s">
        <v>167</v>
      </c>
      <c r="D19" s="134">
        <v>148123.5</v>
      </c>
      <c r="E19" s="134">
        <v>113666.6</v>
      </c>
      <c r="F19" s="65">
        <f t="shared" si="0"/>
        <v>34456.899999999994</v>
      </c>
      <c r="G19" s="162">
        <v>110428.48482142857</v>
      </c>
      <c r="H19" s="173">
        <f t="shared" si="2"/>
        <v>130895.05</v>
      </c>
      <c r="I19" s="66">
        <f t="shared" si="1"/>
        <v>0.18533773429625022</v>
      </c>
    </row>
    <row r="20" spans="1:9" ht="16.5">
      <c r="A20" s="122"/>
      <c r="B20" s="155" t="s">
        <v>9</v>
      </c>
      <c r="C20" s="142" t="s">
        <v>168</v>
      </c>
      <c r="D20" s="134">
        <v>85998.8</v>
      </c>
      <c r="E20" s="134">
        <v>54000</v>
      </c>
      <c r="F20" s="65">
        <f t="shared" si="0"/>
        <v>31998.800000000003</v>
      </c>
      <c r="G20" s="162">
        <v>57149.75</v>
      </c>
      <c r="H20" s="173">
        <f t="shared" si="2"/>
        <v>69999.399999999994</v>
      </c>
      <c r="I20" s="66">
        <f t="shared" si="1"/>
        <v>0.22484175346348836</v>
      </c>
    </row>
    <row r="21" spans="1:9" ht="16.5">
      <c r="A21" s="122"/>
      <c r="B21" s="155" t="s">
        <v>10</v>
      </c>
      <c r="C21" s="142" t="s">
        <v>169</v>
      </c>
      <c r="D21" s="134">
        <v>107498.8</v>
      </c>
      <c r="E21" s="134">
        <v>60000</v>
      </c>
      <c r="F21" s="65">
        <f t="shared" si="0"/>
        <v>47498.8</v>
      </c>
      <c r="G21" s="162">
        <v>76630.416666666672</v>
      </c>
      <c r="H21" s="173">
        <f t="shared" si="2"/>
        <v>83749.399999999994</v>
      </c>
      <c r="I21" s="66">
        <f t="shared" si="1"/>
        <v>9.2900230000054235E-2</v>
      </c>
    </row>
    <row r="22" spans="1:9" ht="16.5">
      <c r="A22" s="122"/>
      <c r="B22" s="155" t="s">
        <v>11</v>
      </c>
      <c r="C22" s="142" t="s">
        <v>170</v>
      </c>
      <c r="D22" s="134">
        <v>30498.799999999999</v>
      </c>
      <c r="E22" s="134">
        <v>20500</v>
      </c>
      <c r="F22" s="65">
        <f t="shared" si="0"/>
        <v>9998.7999999999993</v>
      </c>
      <c r="G22" s="162">
        <v>22559.447222222225</v>
      </c>
      <c r="H22" s="173">
        <f t="shared" si="2"/>
        <v>25499.4</v>
      </c>
      <c r="I22" s="66">
        <f t="shared" si="1"/>
        <v>0.13032024893241936</v>
      </c>
    </row>
    <row r="23" spans="1:9" ht="16.5">
      <c r="A23" s="122"/>
      <c r="B23" s="155" t="s">
        <v>12</v>
      </c>
      <c r="C23" s="142" t="s">
        <v>171</v>
      </c>
      <c r="D23" s="134">
        <v>37776.444444444445</v>
      </c>
      <c r="E23" s="134">
        <v>24000</v>
      </c>
      <c r="F23" s="65">
        <f t="shared" si="0"/>
        <v>13776.444444444445</v>
      </c>
      <c r="G23" s="162">
        <v>29834.329861111109</v>
      </c>
      <c r="H23" s="173">
        <f t="shared" si="2"/>
        <v>30888.222222222223</v>
      </c>
      <c r="I23" s="66">
        <f t="shared" si="1"/>
        <v>3.5324820970249318E-2</v>
      </c>
    </row>
    <row r="24" spans="1:9" ht="16.5">
      <c r="A24" s="122"/>
      <c r="B24" s="155" t="s">
        <v>13</v>
      </c>
      <c r="C24" s="142" t="s">
        <v>172</v>
      </c>
      <c r="D24" s="134">
        <v>41109.777777777781</v>
      </c>
      <c r="E24" s="134">
        <v>23000</v>
      </c>
      <c r="F24" s="65">
        <f t="shared" si="0"/>
        <v>18109.777777777781</v>
      </c>
      <c r="G24" s="162">
        <v>29817.246527777777</v>
      </c>
      <c r="H24" s="173">
        <f t="shared" si="2"/>
        <v>32054.888888888891</v>
      </c>
      <c r="I24" s="66">
        <f t="shared" si="1"/>
        <v>7.5045237964093139E-2</v>
      </c>
    </row>
    <row r="25" spans="1:9" ht="16.5">
      <c r="A25" s="122"/>
      <c r="B25" s="155" t="s">
        <v>14</v>
      </c>
      <c r="C25" s="142" t="s">
        <v>173</v>
      </c>
      <c r="D25" s="134">
        <v>41109.777777777781</v>
      </c>
      <c r="E25" s="134">
        <v>24000</v>
      </c>
      <c r="F25" s="65">
        <f t="shared" si="0"/>
        <v>17109.777777777781</v>
      </c>
      <c r="G25" s="162">
        <v>29162.013194444444</v>
      </c>
      <c r="H25" s="173">
        <f t="shared" si="2"/>
        <v>32554.888888888891</v>
      </c>
      <c r="I25" s="66">
        <f t="shared" si="1"/>
        <v>0.11634572935077102</v>
      </c>
    </row>
    <row r="26" spans="1:9" ht="16.5">
      <c r="A26" s="122"/>
      <c r="B26" s="155" t="s">
        <v>15</v>
      </c>
      <c r="C26" s="142" t="s">
        <v>174</v>
      </c>
      <c r="D26" s="134">
        <v>86998.8</v>
      </c>
      <c r="E26" s="134">
        <v>61666.6</v>
      </c>
      <c r="F26" s="65">
        <f t="shared" si="0"/>
        <v>25332.200000000004</v>
      </c>
      <c r="G26" s="162">
        <v>65217.59375</v>
      </c>
      <c r="H26" s="173">
        <f t="shared" si="2"/>
        <v>74332.7</v>
      </c>
      <c r="I26" s="66">
        <f t="shared" si="1"/>
        <v>0.13976452864760894</v>
      </c>
    </row>
    <row r="27" spans="1:9" ht="16.5">
      <c r="A27" s="122"/>
      <c r="B27" s="155" t="s">
        <v>16</v>
      </c>
      <c r="C27" s="142" t="s">
        <v>175</v>
      </c>
      <c r="D27" s="134">
        <v>38887.555555555555</v>
      </c>
      <c r="E27" s="134">
        <v>21500</v>
      </c>
      <c r="F27" s="65">
        <f t="shared" si="0"/>
        <v>17387.555555555555</v>
      </c>
      <c r="G27" s="162">
        <v>30176.261111111111</v>
      </c>
      <c r="H27" s="173">
        <f t="shared" si="2"/>
        <v>30193.777777777777</v>
      </c>
      <c r="I27" s="66">
        <f t="shared" si="1"/>
        <v>5.8047836351126563E-4</v>
      </c>
    </row>
    <row r="28" spans="1:9" ht="16.5">
      <c r="A28" s="122"/>
      <c r="B28" s="155" t="s">
        <v>17</v>
      </c>
      <c r="C28" s="142" t="s">
        <v>176</v>
      </c>
      <c r="D28" s="134">
        <v>42498.8</v>
      </c>
      <c r="E28" s="134">
        <v>46500</v>
      </c>
      <c r="F28" s="65">
        <f t="shared" si="0"/>
        <v>-4001.1999999999971</v>
      </c>
      <c r="G28" s="162">
        <v>46551.947222222225</v>
      </c>
      <c r="H28" s="173">
        <f t="shared" si="2"/>
        <v>44499.4</v>
      </c>
      <c r="I28" s="66">
        <f t="shared" si="1"/>
        <v>-4.4091543849371161E-2</v>
      </c>
    </row>
    <row r="29" spans="1:9" ht="16.5">
      <c r="A29" s="122"/>
      <c r="B29" s="155" t="s">
        <v>18</v>
      </c>
      <c r="C29" s="142" t="s">
        <v>177</v>
      </c>
      <c r="D29" s="134">
        <v>117083.33333333333</v>
      </c>
      <c r="E29" s="134">
        <v>92000</v>
      </c>
      <c r="F29" s="65">
        <f t="shared" si="0"/>
        <v>25083.333333333328</v>
      </c>
      <c r="G29" s="162">
        <v>118980.81666666665</v>
      </c>
      <c r="H29" s="173">
        <f t="shared" si="2"/>
        <v>104541.66666666666</v>
      </c>
      <c r="I29" s="66">
        <f t="shared" si="1"/>
        <v>-0.12135695824354875</v>
      </c>
    </row>
    <row r="30" spans="1:9" ht="17.25" thickBot="1">
      <c r="A30" s="36"/>
      <c r="B30" s="156" t="s">
        <v>19</v>
      </c>
      <c r="C30" s="143" t="s">
        <v>178</v>
      </c>
      <c r="D30" s="191">
        <v>40798.800000000003</v>
      </c>
      <c r="E30" s="136">
        <v>40500</v>
      </c>
      <c r="F30" s="68">
        <f t="shared" si="0"/>
        <v>298.80000000000291</v>
      </c>
      <c r="G30" s="165">
        <v>68172.797222222231</v>
      </c>
      <c r="H30" s="93">
        <f t="shared" si="2"/>
        <v>40649.4</v>
      </c>
      <c r="I30" s="69">
        <f t="shared" si="1"/>
        <v>-0.40372990905015188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243571.14285714287</v>
      </c>
      <c r="E32" s="125">
        <v>166500</v>
      </c>
      <c r="F32" s="62">
        <f>D32-E32</f>
        <v>77071.14285714287</v>
      </c>
      <c r="G32" s="168">
        <v>156110.875</v>
      </c>
      <c r="H32" s="63">
        <f>AVERAGE(D32:E32)</f>
        <v>205035.57142857142</v>
      </c>
      <c r="I32" s="72">
        <f>(H32-G32)/G32</f>
        <v>0.31339710592597358</v>
      </c>
    </row>
    <row r="33" spans="1:9" ht="16.5">
      <c r="A33" s="35"/>
      <c r="B33" s="32" t="s">
        <v>27</v>
      </c>
      <c r="C33" s="15" t="s">
        <v>180</v>
      </c>
      <c r="D33" s="45">
        <v>240714</v>
      </c>
      <c r="E33" s="125">
        <v>167000</v>
      </c>
      <c r="F33" s="73">
        <f>D33-E33</f>
        <v>73714</v>
      </c>
      <c r="G33" s="162">
        <v>155869.19999999998</v>
      </c>
      <c r="H33" s="63">
        <f>AVERAGE(D33:E33)</f>
        <v>203857</v>
      </c>
      <c r="I33" s="66">
        <f>(H33-G33)/G33</f>
        <v>0.30787224159744209</v>
      </c>
    </row>
    <row r="34" spans="1:9" ht="16.5">
      <c r="A34" s="35"/>
      <c r="B34" s="37" t="s">
        <v>28</v>
      </c>
      <c r="C34" s="15" t="s">
        <v>181</v>
      </c>
      <c r="D34" s="45">
        <v>148570</v>
      </c>
      <c r="E34" s="125">
        <v>103666.6</v>
      </c>
      <c r="F34" s="65">
        <f>D34-E34</f>
        <v>44903.399999999994</v>
      </c>
      <c r="G34" s="162">
        <v>82917.32142857142</v>
      </c>
      <c r="H34" s="63">
        <f>AVERAGE(D34:E34)</f>
        <v>126118.3</v>
      </c>
      <c r="I34" s="66">
        <f>(H34-G34)/G34</f>
        <v>0.5210127127495765</v>
      </c>
    </row>
    <row r="35" spans="1:9" ht="16.5">
      <c r="A35" s="35"/>
      <c r="B35" s="32" t="s">
        <v>29</v>
      </c>
      <c r="C35" s="15" t="s">
        <v>182</v>
      </c>
      <c r="D35" s="45">
        <v>220000</v>
      </c>
      <c r="E35" s="125">
        <v>72000</v>
      </c>
      <c r="F35" s="73">
        <f>D35-E35</f>
        <v>148000</v>
      </c>
      <c r="G35" s="162">
        <v>69437.5</v>
      </c>
      <c r="H35" s="63">
        <f>AVERAGE(D35:E35)</f>
        <v>146000</v>
      </c>
      <c r="I35" s="66">
        <f>(H35-G35)/G35</f>
        <v>1.1026102610261026</v>
      </c>
    </row>
    <row r="36" spans="1:9" ht="17.25" thickBot="1">
      <c r="A36" s="36"/>
      <c r="B36" s="37" t="s">
        <v>30</v>
      </c>
      <c r="C36" s="15" t="s">
        <v>183</v>
      </c>
      <c r="D36" s="47">
        <v>154998.79999999999</v>
      </c>
      <c r="E36" s="125">
        <v>87500</v>
      </c>
      <c r="F36" s="65">
        <f>D36-E36</f>
        <v>67498.799999999988</v>
      </c>
      <c r="G36" s="165">
        <v>64091.525000000001</v>
      </c>
      <c r="H36" s="63">
        <f>AVERAGE(D36:E36)</f>
        <v>121249.4</v>
      </c>
      <c r="I36" s="74">
        <f>(H36-G36)/G36</f>
        <v>0.89181642970735975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1881906</v>
      </c>
      <c r="E38" s="126">
        <v>1825766</v>
      </c>
      <c r="F38" s="62">
        <f>D38-E38</f>
        <v>56140</v>
      </c>
      <c r="G38" s="162">
        <v>1911006.5</v>
      </c>
      <c r="H38" s="62">
        <f>AVERAGE(D38:E38)</f>
        <v>1853836</v>
      </c>
      <c r="I38" s="72">
        <f>(H38-G38)/G38</f>
        <v>-2.9916434088528742E-2</v>
      </c>
    </row>
    <row r="39" spans="1:9" ht="17.25" thickBot="1">
      <c r="A39" s="36"/>
      <c r="B39" s="34" t="s">
        <v>32</v>
      </c>
      <c r="C39" s="16" t="s">
        <v>185</v>
      </c>
      <c r="D39" s="54">
        <v>990387.66666666663</v>
      </c>
      <c r="E39" s="127">
        <v>1174893.6000000001</v>
      </c>
      <c r="F39" s="68">
        <f>D39-E39</f>
        <v>-184505.93333333347</v>
      </c>
      <c r="G39" s="162">
        <v>1012639.175</v>
      </c>
      <c r="H39" s="75">
        <f>AVERAGE(D39:E39)</f>
        <v>1082640.6333333333</v>
      </c>
      <c r="I39" s="69">
        <f>(H39-G39)/G39</f>
        <v>6.9127740721005831E-2</v>
      </c>
    </row>
    <row r="40" spans="1:9" ht="15.75" customHeight="1" thickBot="1">
      <c r="A40" s="217"/>
      <c r="B40" s="218"/>
      <c r="C40" s="219"/>
      <c r="D40" s="77">
        <f>SUM(D15:D39)</f>
        <v>4974842.5317460317</v>
      </c>
      <c r="E40" s="77">
        <f>SUM(E15:E39)</f>
        <v>4359492.4000000004</v>
      </c>
      <c r="F40" s="77">
        <f>SUM(F15:F39)</f>
        <v>615350.13174603169</v>
      </c>
      <c r="G40" s="77">
        <f>SUM(G15:G39)</f>
        <v>4365665.2145833327</v>
      </c>
      <c r="H40" s="77">
        <f>AVERAGE(D40:E40)</f>
        <v>4667167.465873016</v>
      </c>
      <c r="I40" s="69">
        <f>(H40-G40)/G40</f>
        <v>6.9062155815917126E-2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231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56374.400000000001</v>
      </c>
      <c r="G16" s="21">
        <f t="shared" ref="G16:G31" si="0">(F16-E16)/E16</f>
        <v>-0.15555387455104375</v>
      </c>
      <c r="H16" s="159">
        <v>61474.400000000001</v>
      </c>
      <c r="I16" s="21">
        <f t="shared" ref="I16:I31" si="1">(F16-H16)/H16</f>
        <v>-8.296136277865257E-2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72165.96666666666</v>
      </c>
      <c r="G17" s="21">
        <f t="shared" si="0"/>
        <v>0.15391947118528967</v>
      </c>
      <c r="H17" s="162">
        <v>63888.222222222219</v>
      </c>
      <c r="I17" s="21">
        <f t="shared" si="1"/>
        <v>0.12956604764571453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62416</v>
      </c>
      <c r="G18" s="21">
        <f t="shared" si="0"/>
        <v>-4.6767074092188644E-2</v>
      </c>
      <c r="H18" s="162">
        <v>63249.4</v>
      </c>
      <c r="I18" s="21">
        <f t="shared" si="1"/>
        <v>-1.3176409578588911E-2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37616</v>
      </c>
      <c r="G19" s="21">
        <f t="shared" si="0"/>
        <v>0.10198067080905461</v>
      </c>
      <c r="H19" s="162">
        <v>43199.4</v>
      </c>
      <c r="I19" s="21">
        <f t="shared" si="1"/>
        <v>-0.12924716546989082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130895.05</v>
      </c>
      <c r="G20" s="21">
        <f t="shared" si="0"/>
        <v>0.18533773429625022</v>
      </c>
      <c r="H20" s="162">
        <v>120186.75</v>
      </c>
      <c r="I20" s="21">
        <f t="shared" si="1"/>
        <v>8.9097175853411481E-2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69999.399999999994</v>
      </c>
      <c r="G21" s="21">
        <f t="shared" si="0"/>
        <v>0.22484175346348836</v>
      </c>
      <c r="H21" s="162">
        <v>68499.399999999994</v>
      </c>
      <c r="I21" s="21">
        <f t="shared" si="1"/>
        <v>2.1898002026295122E-2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83749.399999999994</v>
      </c>
      <c r="G22" s="21">
        <f t="shared" si="0"/>
        <v>9.2900230000054235E-2</v>
      </c>
      <c r="H22" s="162">
        <v>86249.4</v>
      </c>
      <c r="I22" s="21">
        <f t="shared" si="1"/>
        <v>-2.8985708886090804E-2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25499.4</v>
      </c>
      <c r="G23" s="21">
        <f t="shared" si="0"/>
        <v>0.13032024893241936</v>
      </c>
      <c r="H23" s="162">
        <v>24749.4</v>
      </c>
      <c r="I23" s="21">
        <f t="shared" si="1"/>
        <v>3.0303764939756114E-2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30888.222222222223</v>
      </c>
      <c r="G24" s="21">
        <f t="shared" si="0"/>
        <v>3.5324820970249318E-2</v>
      </c>
      <c r="H24" s="162">
        <v>27971.555555555555</v>
      </c>
      <c r="I24" s="21">
        <f t="shared" si="1"/>
        <v>0.10427259438159404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32054.888888888891</v>
      </c>
      <c r="G25" s="21">
        <f t="shared" si="0"/>
        <v>7.5045237964093139E-2</v>
      </c>
      <c r="H25" s="162">
        <v>30138.222222222223</v>
      </c>
      <c r="I25" s="21">
        <f t="shared" si="1"/>
        <v>6.359587677515452E-2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32554.888888888891</v>
      </c>
      <c r="G26" s="21">
        <f t="shared" si="0"/>
        <v>0.11634572935077102</v>
      </c>
      <c r="H26" s="162">
        <v>28999.4</v>
      </c>
      <c r="I26" s="21">
        <f t="shared" si="1"/>
        <v>0.1226056018017231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74332.7</v>
      </c>
      <c r="G27" s="21">
        <f t="shared" si="0"/>
        <v>0.13976452864760894</v>
      </c>
      <c r="H27" s="162">
        <v>70249.399999999994</v>
      </c>
      <c r="I27" s="21">
        <f t="shared" si="1"/>
        <v>5.8125763351715508E-2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30193.777777777777</v>
      </c>
      <c r="G28" s="21">
        <f t="shared" si="0"/>
        <v>5.8047836351126563E-4</v>
      </c>
      <c r="H28" s="162">
        <v>31277.111111111109</v>
      </c>
      <c r="I28" s="21">
        <f t="shared" si="1"/>
        <v>-3.4636617476749024E-2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44499.4</v>
      </c>
      <c r="G29" s="21">
        <f t="shared" si="0"/>
        <v>-4.4091543849371161E-2</v>
      </c>
      <c r="H29" s="162">
        <v>39532.699999999997</v>
      </c>
      <c r="I29" s="21">
        <f t="shared" si="1"/>
        <v>0.12563523361672754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104541.66666666666</v>
      </c>
      <c r="G30" s="21">
        <f t="shared" si="0"/>
        <v>-0.12135695824354875</v>
      </c>
      <c r="H30" s="162">
        <v>82849.78571428571</v>
      </c>
      <c r="I30" s="21">
        <f t="shared" si="1"/>
        <v>0.26182181118955672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40649.4</v>
      </c>
      <c r="G31" s="149">
        <f t="shared" si="0"/>
        <v>-0.40372990905015188</v>
      </c>
      <c r="H31" s="165">
        <v>42749.4</v>
      </c>
      <c r="I31" s="149">
        <f t="shared" si="1"/>
        <v>-4.9123496470125892E-2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205035.57142857142</v>
      </c>
      <c r="G33" s="21">
        <f>(F33-E33)/E33</f>
        <v>0.31339710592597358</v>
      </c>
      <c r="H33" s="168">
        <v>217062.375</v>
      </c>
      <c r="I33" s="21">
        <f>(F33-H33)/H33</f>
        <v>-5.5407131574178065E-2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203857</v>
      </c>
      <c r="G34" s="21">
        <f>(F34-E34)/E34</f>
        <v>0.30787224159744209</v>
      </c>
      <c r="H34" s="162">
        <v>215812.375</v>
      </c>
      <c r="I34" s="21">
        <f>(F34-H34)/H34</f>
        <v>-5.539707813326275E-2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126118.3</v>
      </c>
      <c r="G35" s="21">
        <f>(F35-E35)/E35</f>
        <v>0.5210127127495765</v>
      </c>
      <c r="H35" s="162">
        <v>123186.875</v>
      </c>
      <c r="I35" s="21">
        <f>(F35-H35)/H35</f>
        <v>2.3796569236779509E-2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146000</v>
      </c>
      <c r="G36" s="21">
        <f>(F36-E36)/E36</f>
        <v>1.1026102610261026</v>
      </c>
      <c r="H36" s="162">
        <v>123333.33333333333</v>
      </c>
      <c r="I36" s="21">
        <f>(F36-H36)/H36</f>
        <v>0.18378378378378382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121249.4</v>
      </c>
      <c r="G37" s="149">
        <f>(F37-E37)/E37</f>
        <v>0.89181642970735975</v>
      </c>
      <c r="H37" s="165">
        <v>99332.700000000012</v>
      </c>
      <c r="I37" s="149">
        <f>(F37-H37)/H37</f>
        <v>0.22063932622389182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1853836</v>
      </c>
      <c r="G39" s="21">
        <f t="shared" ref="G39:G44" si="2">(F39-E39)/E39</f>
        <v>-2.9916434088528742E-2</v>
      </c>
      <c r="H39" s="162">
        <v>1838283.25</v>
      </c>
      <c r="I39" s="21">
        <f t="shared" ref="I39:I44" si="3">(F39-H39)/H39</f>
        <v>8.4604752831208135E-3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1082640.6333333333</v>
      </c>
      <c r="G40" s="21">
        <f t="shared" si="2"/>
        <v>6.9127740721005831E-2</v>
      </c>
      <c r="H40" s="162">
        <v>1126095.375</v>
      </c>
      <c r="I40" s="21">
        <f t="shared" si="3"/>
        <v>-3.8588864346118724E-2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750789</v>
      </c>
      <c r="G41" s="21">
        <f t="shared" si="2"/>
        <v>0.29014026614602073</v>
      </c>
      <c r="H41" s="170">
        <v>735001.8</v>
      </c>
      <c r="I41" s="21">
        <f t="shared" si="3"/>
        <v>2.1479131071515677E-2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334581</v>
      </c>
      <c r="G42" s="21">
        <f t="shared" si="2"/>
        <v>-2.6737967914438501E-3</v>
      </c>
      <c r="H42" s="163">
        <v>341757</v>
      </c>
      <c r="I42" s="21">
        <f t="shared" si="3"/>
        <v>-2.0997375328083989E-2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170430</v>
      </c>
      <c r="G43" s="21">
        <f t="shared" si="2"/>
        <v>-0.2</v>
      </c>
      <c r="H43" s="163">
        <v>183884.99999999997</v>
      </c>
      <c r="I43" s="21">
        <f t="shared" si="3"/>
        <v>-7.317073170731693E-2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933418.2</v>
      </c>
      <c r="G44" s="153">
        <f t="shared" si="2"/>
        <v>2.3708804722085537E-2</v>
      </c>
      <c r="H44" s="166">
        <v>933418.2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344846.66666666669</v>
      </c>
      <c r="G46" s="21">
        <f t="shared" ref="G46:G51" si="4">(F46-E46)/E46</f>
        <v>3.9509461607000772E-2</v>
      </c>
      <c r="H46" s="160">
        <v>340062.66666666669</v>
      </c>
      <c r="I46" s="21">
        <f t="shared" ref="I46:I51" si="5">(F46-H46)/H46</f>
        <v>1.4067995310668229E-2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996695.14285714284</v>
      </c>
      <c r="G48" s="21">
        <f t="shared" si="4"/>
        <v>1.0736739844384715E-2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1355815.5</v>
      </c>
      <c r="G49" s="21">
        <f t="shared" si="4"/>
        <v>4.6338189809996683E-2</v>
      </c>
      <c r="H49" s="163">
        <v>1342696.875</v>
      </c>
      <c r="I49" s="21">
        <f t="shared" si="5"/>
        <v>9.7703549060542804E-3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166393.5</v>
      </c>
      <c r="G50" s="21">
        <f t="shared" si="4"/>
        <v>0.17315458008203238</v>
      </c>
      <c r="H50" s="163">
        <v>166169.25</v>
      </c>
      <c r="I50" s="21">
        <f t="shared" si="5"/>
        <v>1.3495276653171389E-3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1672008</v>
      </c>
      <c r="I51" s="153">
        <f t="shared" si="5"/>
        <v>5.2306866952789702E-2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155480.00000000003</v>
      </c>
      <c r="G53" s="22">
        <f t="shared" ref="G53:G61" si="6">(F53-E53)/E53</f>
        <v>5.7734744848194887E-2</v>
      </c>
      <c r="H53" s="124">
        <v>155853.75</v>
      </c>
      <c r="I53" s="22">
        <f t="shared" ref="I53:I61" si="7">(F53-H53)/H53</f>
        <v>-2.3980815347719956E-3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213785</v>
      </c>
      <c r="G54" s="147">
        <f t="shared" si="6"/>
        <v>0.10170059263076527</v>
      </c>
      <c r="H54" s="174">
        <v>209673.75</v>
      </c>
      <c r="I54" s="147">
        <f t="shared" si="7"/>
        <v>1.9607843137254902E-2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185140.8</v>
      </c>
      <c r="G56" s="147">
        <f t="shared" si="6"/>
        <v>-0.15582822085889575</v>
      </c>
      <c r="H56" s="174">
        <v>185140.8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109690.28571428571</v>
      </c>
      <c r="G57" s="147">
        <f t="shared" si="6"/>
        <v>6.9759710293613456E-2</v>
      </c>
      <c r="H57" s="179">
        <v>108537</v>
      </c>
      <c r="I57" s="147">
        <f t="shared" si="7"/>
        <v>1.0625737898465134E-2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215100.6</v>
      </c>
      <c r="G59" s="147">
        <f t="shared" si="6"/>
        <v>0.15392481203007521</v>
      </c>
      <c r="H59" s="173">
        <v>210795</v>
      </c>
      <c r="I59" s="147">
        <f t="shared" si="7"/>
        <v>2.0425531914893644E-2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216433.28571428571</v>
      </c>
      <c r="G60" s="147">
        <f t="shared" si="6"/>
        <v>0.18189680124257951</v>
      </c>
      <c r="H60" s="174">
        <v>216433.28571428571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1354470</v>
      </c>
      <c r="G61" s="28">
        <f t="shared" si="6"/>
        <v>0.42947301988008835</v>
      </c>
      <c r="H61" s="175">
        <v>1377792</v>
      </c>
      <c r="I61" s="28">
        <f t="shared" si="7"/>
        <v>-1.6927083333333332E-2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491668.125</v>
      </c>
      <c r="G63" s="21">
        <f t="shared" ref="G63:G68" si="8">(F63-E63)/E63</f>
        <v>0.17377803950960968</v>
      </c>
      <c r="H63" s="168">
        <v>500526</v>
      </c>
      <c r="I63" s="21">
        <f t="shared" ref="I63:I68" si="9">(F63-H63)/H63</f>
        <v>-1.7697132616487456E-2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820256.66666666663</v>
      </c>
      <c r="G65" s="21">
        <f t="shared" si="8"/>
        <v>-3.891279199191313E-2</v>
      </c>
      <c r="H65" s="162">
        <v>811224.375</v>
      </c>
      <c r="I65" s="21">
        <f t="shared" si="9"/>
        <v>1.1134147277892911E-2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288049.125</v>
      </c>
      <c r="G67" s="21">
        <f t="shared" si="8"/>
        <v>-2.6893939393939394E-2</v>
      </c>
      <c r="H67" s="162">
        <v>284989.71428571426</v>
      </c>
      <c r="I67" s="21">
        <f t="shared" si="9"/>
        <v>1.0735161870503685E-2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225505.8</v>
      </c>
      <c r="G68" s="153">
        <f t="shared" si="8"/>
        <v>1.276749721216955E-2</v>
      </c>
      <c r="H68" s="171">
        <v>223993.71428571429</v>
      </c>
      <c r="I68" s="153">
        <f t="shared" si="9"/>
        <v>6.750572082379792E-3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309285.59999999998</v>
      </c>
      <c r="G70" s="21">
        <f>(F70-E70)/E70</f>
        <v>-6.1308056595874546E-3</v>
      </c>
      <c r="H70" s="160">
        <v>313053</v>
      </c>
      <c r="I70" s="21">
        <f>(F70-H70)/H70</f>
        <v>-1.2034383954154803E-2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209748.50000000003</v>
      </c>
      <c r="G71" s="21">
        <f>(F71-E71)/E71</f>
        <v>-1.565613435809683E-3</v>
      </c>
      <c r="H71" s="163">
        <v>207975.85714285719</v>
      </c>
      <c r="I71" s="21">
        <f>(F71-H71)/H71</f>
        <v>8.5233107414252624E-3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132397.20000000001</v>
      </c>
      <c r="G74" s="21">
        <f>(F74-E74)/E74</f>
        <v>1.3736263736263849E-2</v>
      </c>
      <c r="H74" s="166">
        <v>132397.20000000001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70606.71428571429</v>
      </c>
      <c r="G76" s="22">
        <f t="shared" ref="G76:G82" si="10">(F76-E76)/E76</f>
        <v>2.2691173133668682E-4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91558.071428571435</v>
      </c>
      <c r="G77" s="21">
        <f t="shared" si="10"/>
        <v>-0.12134336631708721</v>
      </c>
      <c r="H77" s="154">
        <v>89587.875</v>
      </c>
      <c r="I77" s="21">
        <f t="shared" si="11"/>
        <v>2.1991775433577755E-2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143520</v>
      </c>
      <c r="G80" s="21">
        <f t="shared" si="10"/>
        <v>8.8749710650190702E-2</v>
      </c>
      <c r="H80" s="172">
        <v>143520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E85" sqref="E8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30" t="s">
        <v>208</v>
      </c>
      <c r="E11" s="230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231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7</v>
      </c>
      <c r="C15" s="141" t="s">
        <v>87</v>
      </c>
      <c r="D15" s="138" t="s">
        <v>161</v>
      </c>
      <c r="E15" s="159">
        <v>34134.9</v>
      </c>
      <c r="F15" s="159">
        <v>37616</v>
      </c>
      <c r="G15" s="147">
        <f>(F15-E15)/E15</f>
        <v>0.10198067080905461</v>
      </c>
      <c r="H15" s="159">
        <v>43199.4</v>
      </c>
      <c r="I15" s="147">
        <f>(F15-H15)/H15</f>
        <v>-0.12924716546989082</v>
      </c>
    </row>
    <row r="16" spans="1:9" ht="16.5">
      <c r="A16" s="122"/>
      <c r="B16" s="155" t="s">
        <v>4</v>
      </c>
      <c r="C16" s="142" t="s">
        <v>84</v>
      </c>
      <c r="D16" s="138" t="s">
        <v>161</v>
      </c>
      <c r="E16" s="162">
        <v>66759.024999999994</v>
      </c>
      <c r="F16" s="162">
        <v>56374.400000000001</v>
      </c>
      <c r="G16" s="147">
        <f>(F16-E16)/E16</f>
        <v>-0.15555387455104375</v>
      </c>
      <c r="H16" s="162">
        <v>61474.400000000001</v>
      </c>
      <c r="I16" s="147">
        <f>(F16-H16)/H16</f>
        <v>-8.296136277865257E-2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68172.797222222231</v>
      </c>
      <c r="F17" s="162">
        <v>40649.4</v>
      </c>
      <c r="G17" s="147">
        <f>(F17-E17)/E17</f>
        <v>-0.40372990905015188</v>
      </c>
      <c r="H17" s="162">
        <v>42749.4</v>
      </c>
      <c r="I17" s="147">
        <f>(F17-H17)/H17</f>
        <v>-4.9123496470125892E-2</v>
      </c>
    </row>
    <row r="18" spans="1:9" ht="16.5">
      <c r="A18" s="122"/>
      <c r="B18" s="155" t="s">
        <v>16</v>
      </c>
      <c r="C18" s="142" t="s">
        <v>96</v>
      </c>
      <c r="D18" s="138" t="s">
        <v>81</v>
      </c>
      <c r="E18" s="162">
        <v>30176.261111111111</v>
      </c>
      <c r="F18" s="162">
        <v>30193.777777777777</v>
      </c>
      <c r="G18" s="147">
        <f>(F18-E18)/E18</f>
        <v>5.8047836351126563E-4</v>
      </c>
      <c r="H18" s="162">
        <v>31277.111111111109</v>
      </c>
      <c r="I18" s="147">
        <f>(F18-H18)/H18</f>
        <v>-3.4636617476749024E-2</v>
      </c>
    </row>
    <row r="19" spans="1:9" ht="16.5">
      <c r="A19" s="122"/>
      <c r="B19" s="155" t="s">
        <v>10</v>
      </c>
      <c r="C19" s="142" t="s">
        <v>90</v>
      </c>
      <c r="D19" s="138" t="s">
        <v>161</v>
      </c>
      <c r="E19" s="162">
        <v>76630.416666666672</v>
      </c>
      <c r="F19" s="162">
        <v>83749.399999999994</v>
      </c>
      <c r="G19" s="147">
        <f>(F19-E19)/E19</f>
        <v>9.2900230000054235E-2</v>
      </c>
      <c r="H19" s="162">
        <v>86249.4</v>
      </c>
      <c r="I19" s="147">
        <f>(F19-H19)/H19</f>
        <v>-2.8985708886090804E-2</v>
      </c>
    </row>
    <row r="20" spans="1:9" ht="16.5" customHeight="1">
      <c r="A20" s="122"/>
      <c r="B20" s="155" t="s">
        <v>6</v>
      </c>
      <c r="C20" s="142" t="s">
        <v>86</v>
      </c>
      <c r="D20" s="138" t="s">
        <v>161</v>
      </c>
      <c r="E20" s="162">
        <v>65478.224999999999</v>
      </c>
      <c r="F20" s="162">
        <v>62416</v>
      </c>
      <c r="G20" s="147">
        <f>(F20-E20)/E20</f>
        <v>-4.6767074092188644E-2</v>
      </c>
      <c r="H20" s="162">
        <v>63249.4</v>
      </c>
      <c r="I20" s="147">
        <f>(F20-H20)/H20</f>
        <v>-1.3176409578588911E-2</v>
      </c>
    </row>
    <row r="21" spans="1:9" ht="16.5">
      <c r="A21" s="122"/>
      <c r="B21" s="155" t="s">
        <v>9</v>
      </c>
      <c r="C21" s="142" t="s">
        <v>88</v>
      </c>
      <c r="D21" s="138" t="s">
        <v>161</v>
      </c>
      <c r="E21" s="162">
        <v>57149.75</v>
      </c>
      <c r="F21" s="162">
        <v>69999.399999999994</v>
      </c>
      <c r="G21" s="147">
        <f>(F21-E21)/E21</f>
        <v>0.22484175346348836</v>
      </c>
      <c r="H21" s="162">
        <v>68499.399999999994</v>
      </c>
      <c r="I21" s="147">
        <f>(F21-H21)/H21</f>
        <v>2.1898002026295122E-2</v>
      </c>
    </row>
    <row r="22" spans="1:9" ht="16.5">
      <c r="A22" s="122"/>
      <c r="B22" s="155" t="s">
        <v>11</v>
      </c>
      <c r="C22" s="142" t="s">
        <v>91</v>
      </c>
      <c r="D22" s="140" t="s">
        <v>81</v>
      </c>
      <c r="E22" s="162">
        <v>22559.447222222225</v>
      </c>
      <c r="F22" s="162">
        <v>25499.4</v>
      </c>
      <c r="G22" s="147">
        <f>(F22-E22)/E22</f>
        <v>0.13032024893241936</v>
      </c>
      <c r="H22" s="162">
        <v>24749.4</v>
      </c>
      <c r="I22" s="147">
        <f>(F22-H22)/H22</f>
        <v>3.0303764939756114E-2</v>
      </c>
    </row>
    <row r="23" spans="1:9" ht="16.5">
      <c r="A23" s="122"/>
      <c r="B23" s="155" t="s">
        <v>15</v>
      </c>
      <c r="C23" s="142" t="s">
        <v>95</v>
      </c>
      <c r="D23" s="140" t="s">
        <v>82</v>
      </c>
      <c r="E23" s="162">
        <v>65217.59375</v>
      </c>
      <c r="F23" s="162">
        <v>74332.7</v>
      </c>
      <c r="G23" s="147">
        <f>(F23-E23)/E23</f>
        <v>0.13976452864760894</v>
      </c>
      <c r="H23" s="162">
        <v>70249.399999999994</v>
      </c>
      <c r="I23" s="147">
        <f>(F23-H23)/H23</f>
        <v>5.8125763351715508E-2</v>
      </c>
    </row>
    <row r="24" spans="1:9" ht="16.5">
      <c r="A24" s="122"/>
      <c r="B24" s="155" t="s">
        <v>13</v>
      </c>
      <c r="C24" s="142" t="s">
        <v>93</v>
      </c>
      <c r="D24" s="140" t="s">
        <v>81</v>
      </c>
      <c r="E24" s="162">
        <v>29817.246527777777</v>
      </c>
      <c r="F24" s="162">
        <v>32054.888888888891</v>
      </c>
      <c r="G24" s="147">
        <f>(F24-E24)/E24</f>
        <v>7.5045237964093139E-2</v>
      </c>
      <c r="H24" s="162">
        <v>30138.222222222223</v>
      </c>
      <c r="I24" s="147">
        <f>(F24-H24)/H24</f>
        <v>6.359587677515452E-2</v>
      </c>
    </row>
    <row r="25" spans="1:9" ht="16.5">
      <c r="A25" s="122"/>
      <c r="B25" s="155" t="s">
        <v>8</v>
      </c>
      <c r="C25" s="142" t="s">
        <v>89</v>
      </c>
      <c r="D25" s="140" t="s">
        <v>161</v>
      </c>
      <c r="E25" s="162">
        <v>110428.48482142857</v>
      </c>
      <c r="F25" s="162">
        <v>130895.05</v>
      </c>
      <c r="G25" s="147">
        <f>(F25-E25)/E25</f>
        <v>0.18533773429625022</v>
      </c>
      <c r="H25" s="162">
        <v>120186.75</v>
      </c>
      <c r="I25" s="147">
        <f>(F25-H25)/H25</f>
        <v>8.9097175853411481E-2</v>
      </c>
    </row>
    <row r="26" spans="1:9" ht="16.5">
      <c r="A26" s="122"/>
      <c r="B26" s="155" t="s">
        <v>12</v>
      </c>
      <c r="C26" s="142" t="s">
        <v>92</v>
      </c>
      <c r="D26" s="140" t="s">
        <v>81</v>
      </c>
      <c r="E26" s="162">
        <v>29834.329861111109</v>
      </c>
      <c r="F26" s="162">
        <v>30888.222222222223</v>
      </c>
      <c r="G26" s="147">
        <f>(F26-E26)/E26</f>
        <v>3.5324820970249318E-2</v>
      </c>
      <c r="H26" s="162">
        <v>27971.555555555555</v>
      </c>
      <c r="I26" s="147">
        <f>(F26-H26)/H26</f>
        <v>0.10427259438159404</v>
      </c>
    </row>
    <row r="27" spans="1:9" ht="16.5">
      <c r="A27" s="122"/>
      <c r="B27" s="155" t="s">
        <v>14</v>
      </c>
      <c r="C27" s="142" t="s">
        <v>94</v>
      </c>
      <c r="D27" s="140" t="s">
        <v>81</v>
      </c>
      <c r="E27" s="162">
        <v>29162.013194444444</v>
      </c>
      <c r="F27" s="162">
        <v>32554.888888888891</v>
      </c>
      <c r="G27" s="147">
        <f>(F27-E27)/E27</f>
        <v>0.11634572935077102</v>
      </c>
      <c r="H27" s="162">
        <v>28999.4</v>
      </c>
      <c r="I27" s="147">
        <f>(F27-H27)/H27</f>
        <v>0.1226056018017231</v>
      </c>
    </row>
    <row r="28" spans="1:9" ht="17.25" thickBot="1">
      <c r="A28" s="36"/>
      <c r="B28" s="155" t="s">
        <v>17</v>
      </c>
      <c r="C28" s="142" t="s">
        <v>97</v>
      </c>
      <c r="D28" s="140" t="s">
        <v>161</v>
      </c>
      <c r="E28" s="162">
        <v>46551.947222222225</v>
      </c>
      <c r="F28" s="162">
        <v>44499.4</v>
      </c>
      <c r="G28" s="147">
        <f>(F28-E28)/E28</f>
        <v>-4.4091543849371161E-2</v>
      </c>
      <c r="H28" s="162">
        <v>39532.699999999997</v>
      </c>
      <c r="I28" s="147">
        <f>(F28-H28)/H28</f>
        <v>0.12563523361672754</v>
      </c>
    </row>
    <row r="29" spans="1:9" ht="16.5">
      <c r="A29" s="122"/>
      <c r="B29" s="155" t="s">
        <v>5</v>
      </c>
      <c r="C29" s="142" t="s">
        <v>85</v>
      </c>
      <c r="D29" s="140" t="s">
        <v>161</v>
      </c>
      <c r="E29" s="162">
        <v>62539.863888888889</v>
      </c>
      <c r="F29" s="162">
        <v>72165.96666666666</v>
      </c>
      <c r="G29" s="147">
        <f>(F29-E29)/E29</f>
        <v>0.15391947118528967</v>
      </c>
      <c r="H29" s="162">
        <v>63888.222222222219</v>
      </c>
      <c r="I29" s="147">
        <f>(F29-H29)/H29</f>
        <v>0.12956604764571453</v>
      </c>
    </row>
    <row r="30" spans="1:9" ht="17.25" thickBot="1">
      <c r="A30" s="36"/>
      <c r="B30" s="156" t="s">
        <v>18</v>
      </c>
      <c r="C30" s="143" t="s">
        <v>98</v>
      </c>
      <c r="D30" s="139" t="s">
        <v>83</v>
      </c>
      <c r="E30" s="165">
        <v>118980.81666666665</v>
      </c>
      <c r="F30" s="165">
        <v>104541.66666666666</v>
      </c>
      <c r="G30" s="149">
        <f>(F30-E30)/E30</f>
        <v>-0.12135695824354875</v>
      </c>
      <c r="H30" s="165">
        <v>82849.78571428571</v>
      </c>
      <c r="I30" s="149">
        <f>(F30-H30)/H30</f>
        <v>0.26182181118955672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913593.11815476185</v>
      </c>
      <c r="F31" s="93">
        <f>SUM(F15:F30)</f>
        <v>928430.56111111108</v>
      </c>
      <c r="G31" s="94">
        <f t="shared" ref="G31" si="0">(F31-E31)/E31</f>
        <v>1.6240756045007534E-2</v>
      </c>
      <c r="H31" s="93">
        <f>SUM(H15:H30)</f>
        <v>885263.94682539685</v>
      </c>
      <c r="I31" s="97">
        <f t="shared" ref="I31" si="1">(F31-H31)/H31</f>
        <v>4.8761292539374251E-2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156110.875</v>
      </c>
      <c r="F33" s="168">
        <v>205035.57142857142</v>
      </c>
      <c r="G33" s="147">
        <f>(F33-E33)/E33</f>
        <v>0.31339710592597358</v>
      </c>
      <c r="H33" s="168">
        <v>217062.375</v>
      </c>
      <c r="I33" s="147">
        <f>(F33-H33)/H33</f>
        <v>-5.5407131574178065E-2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155869.19999999998</v>
      </c>
      <c r="F34" s="162">
        <v>203857</v>
      </c>
      <c r="G34" s="147">
        <f>(F34-E34)/E34</f>
        <v>0.30787224159744209</v>
      </c>
      <c r="H34" s="162">
        <v>215812.375</v>
      </c>
      <c r="I34" s="147">
        <f>(F34-H34)/H34</f>
        <v>-5.539707813326275E-2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82917.32142857142</v>
      </c>
      <c r="F35" s="162">
        <v>126118.3</v>
      </c>
      <c r="G35" s="147">
        <f>(F35-E35)/E35</f>
        <v>0.5210127127495765</v>
      </c>
      <c r="H35" s="162">
        <v>123186.875</v>
      </c>
      <c r="I35" s="147">
        <f>(F35-H35)/H35</f>
        <v>2.3796569236779509E-2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69437.5</v>
      </c>
      <c r="F36" s="162">
        <v>146000</v>
      </c>
      <c r="G36" s="147">
        <f>(F36-E36)/E36</f>
        <v>1.1026102610261026</v>
      </c>
      <c r="H36" s="162">
        <v>123333.33333333333</v>
      </c>
      <c r="I36" s="147">
        <f>(F36-H36)/H36</f>
        <v>0.18378378378378382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64091.525000000001</v>
      </c>
      <c r="F37" s="165">
        <v>121249.4</v>
      </c>
      <c r="G37" s="149">
        <f>(F37-E37)/E37</f>
        <v>0.89181642970735975</v>
      </c>
      <c r="H37" s="165">
        <v>99332.700000000012</v>
      </c>
      <c r="I37" s="149">
        <f>(F37-H37)/H37</f>
        <v>0.22063932622389182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528426.42142857134</v>
      </c>
      <c r="F38" s="95">
        <f>SUM(F33:F37)</f>
        <v>802260.27142857143</v>
      </c>
      <c r="G38" s="96">
        <f t="shared" ref="G38" si="2">(F38-E38)/E38</f>
        <v>0.51820620411013052</v>
      </c>
      <c r="H38" s="95">
        <f>SUM(H33:H37)</f>
        <v>778727.65833333344</v>
      </c>
      <c r="I38" s="97">
        <f t="shared" ref="I38" si="3">(F38-H38)/H38</f>
        <v>3.0219310748000789E-2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213037.5</v>
      </c>
      <c r="F40" s="162">
        <v>170430</v>
      </c>
      <c r="G40" s="147">
        <f>(F40-E40)/E40</f>
        <v>-0.2</v>
      </c>
      <c r="H40" s="162">
        <v>183884.99999999997</v>
      </c>
      <c r="I40" s="147">
        <f>(F40-H40)/H40</f>
        <v>-7.317073170731693E-2</v>
      </c>
    </row>
    <row r="41" spans="1:9" ht="16.5">
      <c r="A41" s="35"/>
      <c r="B41" s="155" t="s">
        <v>32</v>
      </c>
      <c r="C41" s="142" t="s">
        <v>106</v>
      </c>
      <c r="D41" s="138" t="s">
        <v>161</v>
      </c>
      <c r="E41" s="162">
        <v>1012639.175</v>
      </c>
      <c r="F41" s="162">
        <v>1082640.6333333333</v>
      </c>
      <c r="G41" s="147">
        <f>(F41-E41)/E41</f>
        <v>6.9127740721005831E-2</v>
      </c>
      <c r="H41" s="162">
        <v>1126095.375</v>
      </c>
      <c r="I41" s="147">
        <f>(F41-H41)/H41</f>
        <v>-3.8588864346118724E-2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335478</v>
      </c>
      <c r="F42" s="170">
        <v>334581</v>
      </c>
      <c r="G42" s="147">
        <f>(F42-E42)/E42</f>
        <v>-2.6737967914438501E-3</v>
      </c>
      <c r="H42" s="170">
        <v>341757</v>
      </c>
      <c r="I42" s="147">
        <f>(F42-H42)/H42</f>
        <v>-2.0997375328083989E-2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911800.5</v>
      </c>
      <c r="F43" s="163">
        <v>933418.2</v>
      </c>
      <c r="G43" s="147">
        <f>(F43-E43)/E43</f>
        <v>2.3708804722085537E-2</v>
      </c>
      <c r="H43" s="163">
        <v>933418.2</v>
      </c>
      <c r="I43" s="147">
        <f>(F43-H43)/H43</f>
        <v>0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1911006.5</v>
      </c>
      <c r="F44" s="163">
        <v>1853836</v>
      </c>
      <c r="G44" s="147">
        <f>(F44-E44)/E44</f>
        <v>-2.9916434088528742E-2</v>
      </c>
      <c r="H44" s="163">
        <v>1838283.25</v>
      </c>
      <c r="I44" s="147">
        <f>(F44-H44)/H44</f>
        <v>8.4604752831208135E-3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581943.69999999995</v>
      </c>
      <c r="F45" s="166">
        <v>750789</v>
      </c>
      <c r="G45" s="153">
        <f>(F45-E45)/E45</f>
        <v>0.29014026614602073</v>
      </c>
      <c r="H45" s="166">
        <v>735001.8</v>
      </c>
      <c r="I45" s="153">
        <f>(F45-H45)/H45</f>
        <v>2.1479131071515677E-2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4965905.375</v>
      </c>
      <c r="F46" s="77">
        <f>SUM(F40:F45)</f>
        <v>5125694.833333333</v>
      </c>
      <c r="G46" s="96">
        <f t="shared" ref="G46" si="4">(F46-E46)/E46</f>
        <v>3.2177306305062853E-2</v>
      </c>
      <c r="H46" s="95">
        <f>SUM(H40:H45)</f>
        <v>5158440.625</v>
      </c>
      <c r="I46" s="97">
        <f t="shared" ref="I46" si="5">(F46-H46)/H46</f>
        <v>-6.3480020508459335E-3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317605.77500000002</v>
      </c>
      <c r="F48" s="160">
        <v>316461.59999999998</v>
      </c>
      <c r="G48" s="147">
        <f>(F48-E48)/E48</f>
        <v>-3.6025006157398946E-3</v>
      </c>
      <c r="H48" s="160">
        <v>316461.59999999998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986107.5625</v>
      </c>
      <c r="F49" s="163">
        <v>996695.14285714284</v>
      </c>
      <c r="G49" s="147">
        <f>(F49-E49)/E49</f>
        <v>1.0736739844384715E-2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141834.25</v>
      </c>
      <c r="F50" s="163">
        <v>166393.5</v>
      </c>
      <c r="G50" s="147">
        <f>(F50-E50)/E50</f>
        <v>0.17315458008203238</v>
      </c>
      <c r="H50" s="163">
        <v>166169.25</v>
      </c>
      <c r="I50" s="147">
        <f>(F50-H50)/H50</f>
        <v>1.3495276653171389E-3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1295771.78125</v>
      </c>
      <c r="F51" s="163">
        <v>1355815.5</v>
      </c>
      <c r="G51" s="147">
        <f>(F51-E51)/E51</f>
        <v>4.6338189809996683E-2</v>
      </c>
      <c r="H51" s="163">
        <v>1342696.875</v>
      </c>
      <c r="I51" s="147">
        <f>(F51-H51)/H51</f>
        <v>9.7703549060542804E-3</v>
      </c>
    </row>
    <row r="52" spans="1:9" ht="16.5">
      <c r="A52" s="35"/>
      <c r="B52" s="155" t="s">
        <v>45</v>
      </c>
      <c r="C52" s="142" t="s">
        <v>109</v>
      </c>
      <c r="D52" s="140" t="s">
        <v>108</v>
      </c>
      <c r="E52" s="163">
        <v>331739.80555555556</v>
      </c>
      <c r="F52" s="163">
        <v>344846.66666666669</v>
      </c>
      <c r="G52" s="147">
        <f>(F52-E52)/E52</f>
        <v>3.9509461607000772E-2</v>
      </c>
      <c r="H52" s="163">
        <v>340062.66666666669</v>
      </c>
      <c r="I52" s="147">
        <f>(F52-H52)/H52</f>
        <v>1.4067995310668229E-2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1740292.125</v>
      </c>
      <c r="F53" s="166">
        <v>1759465.5</v>
      </c>
      <c r="G53" s="153">
        <f>(F53-E53)/E53</f>
        <v>1.1017331357515625E-2</v>
      </c>
      <c r="H53" s="166">
        <v>1672008</v>
      </c>
      <c r="I53" s="153">
        <f>(F53-H53)/H53</f>
        <v>5.2306866952789702E-2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4813351.2993055554</v>
      </c>
      <c r="F54" s="77">
        <f>SUM(F48:F53)</f>
        <v>4939677.9095238093</v>
      </c>
      <c r="G54" s="96">
        <f t="shared" ref="G54" si="6">(F54-E54)/E54</f>
        <v>2.6245042666318507E-2</v>
      </c>
      <c r="H54" s="77">
        <f>SUM(H48:H53)</f>
        <v>4834093.5345238093</v>
      </c>
      <c r="I54" s="97">
        <f t="shared" ref="I54" si="7">(F54-H54)/H54</f>
        <v>2.1841607789742687E-2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56</v>
      </c>
      <c r="C56" s="145" t="s">
        <v>123</v>
      </c>
      <c r="D56" s="146" t="s">
        <v>120</v>
      </c>
      <c r="E56" s="160">
        <v>947531</v>
      </c>
      <c r="F56" s="124">
        <v>1354470</v>
      </c>
      <c r="G56" s="148">
        <f>(F56-E56)/E56</f>
        <v>0.42947301988008835</v>
      </c>
      <c r="H56" s="124">
        <v>1377792</v>
      </c>
      <c r="I56" s="148">
        <f>(F56-H56)/H56</f>
        <v>-1.6927083333333332E-2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146993.375</v>
      </c>
      <c r="F57" s="174">
        <v>155480.00000000003</v>
      </c>
      <c r="G57" s="147">
        <f>(F57-E57)/E57</f>
        <v>5.7734744848194887E-2</v>
      </c>
      <c r="H57" s="174">
        <v>155853.75</v>
      </c>
      <c r="I57" s="147">
        <f>(F57-H57)/H57</f>
        <v>-2.3980815347719956E-3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219316.5</v>
      </c>
      <c r="F59" s="174">
        <v>185140.8</v>
      </c>
      <c r="G59" s="147">
        <f>(F59-E59)/E59</f>
        <v>-0.15582822085889575</v>
      </c>
      <c r="H59" s="174">
        <v>185140.8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105128.4</v>
      </c>
      <c r="F60" s="172">
        <v>171102.75</v>
      </c>
      <c r="G60" s="147">
        <f>(F60-E60)/E60</f>
        <v>0.62755972696245743</v>
      </c>
      <c r="H60" s="172">
        <v>171102.75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183123.67499999999</v>
      </c>
      <c r="F61" s="175">
        <v>216433.28571428571</v>
      </c>
      <c r="G61" s="152">
        <f>(F61-E61)/E61</f>
        <v>0.18189680124257951</v>
      </c>
      <c r="H61" s="175">
        <v>216433.28571428571</v>
      </c>
      <c r="I61" s="152">
        <f>(F61-H61)/H61</f>
        <v>0</v>
      </c>
    </row>
    <row r="62" spans="1:9" s="118" customFormat="1" ht="16.5">
      <c r="A62" s="128"/>
      <c r="B62" s="88" t="s">
        <v>42</v>
      </c>
      <c r="C62" s="141" t="s">
        <v>198</v>
      </c>
      <c r="D62" s="138" t="s">
        <v>114</v>
      </c>
      <c r="E62" s="160">
        <v>102537.3125</v>
      </c>
      <c r="F62" s="173">
        <v>109690.28571428571</v>
      </c>
      <c r="G62" s="147">
        <f>(F62-E62)/E62</f>
        <v>6.9759710293613456E-2</v>
      </c>
      <c r="H62" s="173">
        <v>108537</v>
      </c>
      <c r="I62" s="147">
        <f>(F62-H62)/H62</f>
        <v>1.0625737898465134E-2</v>
      </c>
    </row>
    <row r="63" spans="1:9" s="118" customFormat="1" ht="16.5">
      <c r="A63" s="128"/>
      <c r="B63" s="177" t="s">
        <v>39</v>
      </c>
      <c r="C63" s="142" t="s">
        <v>116</v>
      </c>
      <c r="D63" s="140" t="s">
        <v>114</v>
      </c>
      <c r="E63" s="163">
        <v>194050</v>
      </c>
      <c r="F63" s="174">
        <v>213785</v>
      </c>
      <c r="G63" s="147">
        <f>(F63-E63)/E63</f>
        <v>0.10170059263076527</v>
      </c>
      <c r="H63" s="174">
        <v>209673.75</v>
      </c>
      <c r="I63" s="147">
        <f>(F63-H63)/H63</f>
        <v>1.9607843137254902E-2</v>
      </c>
    </row>
    <row r="64" spans="1:9" ht="16.5" customHeight="1" thickBot="1">
      <c r="A64" s="103"/>
      <c r="B64" s="178" t="s">
        <v>54</v>
      </c>
      <c r="C64" s="143" t="s">
        <v>121</v>
      </c>
      <c r="D64" s="139" t="s">
        <v>120</v>
      </c>
      <c r="E64" s="166">
        <v>186407.8125</v>
      </c>
      <c r="F64" s="175">
        <v>215100.6</v>
      </c>
      <c r="G64" s="152">
        <f>(F64-E64)/E64</f>
        <v>0.15392481203007521</v>
      </c>
      <c r="H64" s="175">
        <v>210795</v>
      </c>
      <c r="I64" s="152">
        <f>(F64-H64)/H64</f>
        <v>2.0425531914893644E-2</v>
      </c>
    </row>
    <row r="65" spans="1:9" ht="15.75" customHeight="1" thickBot="1">
      <c r="A65" s="217" t="s">
        <v>192</v>
      </c>
      <c r="B65" s="228"/>
      <c r="C65" s="228"/>
      <c r="D65" s="229"/>
      <c r="E65" s="92">
        <f>SUM(E56:E64)</f>
        <v>2225378.875</v>
      </c>
      <c r="F65" s="92">
        <f>SUM(F56:F64)</f>
        <v>2767413.7214285717</v>
      </c>
      <c r="G65" s="94">
        <f t="shared" ref="G65" si="8">(F65-E65)/E65</f>
        <v>0.24356969166815323</v>
      </c>
      <c r="H65" s="92">
        <f>SUM(H56:H64)</f>
        <v>2781539.3357142857</v>
      </c>
      <c r="I65" s="131">
        <f t="shared" ref="I65" si="9">(F65-H65)/H65</f>
        <v>-5.0783442478574926E-3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418876.57500000001</v>
      </c>
      <c r="F67" s="168">
        <v>491668.125</v>
      </c>
      <c r="G67" s="147">
        <f>(F67-E67)/E67</f>
        <v>0.17377803950960968</v>
      </c>
      <c r="H67" s="168">
        <v>500526</v>
      </c>
      <c r="I67" s="147">
        <f>(F67-H67)/H67</f>
        <v>-1.7697132616487456E-2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2894320</v>
      </c>
      <c r="F68" s="162">
        <v>3145779</v>
      </c>
      <c r="G68" s="147">
        <f>(F68-E68)/E68</f>
        <v>8.6880165289256198E-2</v>
      </c>
      <c r="H68" s="162">
        <v>3145779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585292.5</v>
      </c>
      <c r="G69" s="147">
        <f>(F69-E69)/E69</f>
        <v>-2.5877083851704404E-2</v>
      </c>
      <c r="H69" s="162">
        <v>585292.5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222662.95138888891</v>
      </c>
      <c r="F70" s="162">
        <v>225505.8</v>
      </c>
      <c r="G70" s="147">
        <f>(F70-E70)/E70</f>
        <v>1.276749721216955E-2</v>
      </c>
      <c r="H70" s="162">
        <v>223993.71428571429</v>
      </c>
      <c r="I70" s="147">
        <f>(F70-H70)/H70</f>
        <v>6.750572082379792E-3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296010</v>
      </c>
      <c r="F71" s="162">
        <v>288049.125</v>
      </c>
      <c r="G71" s="147">
        <f>(F71-E71)/E71</f>
        <v>-2.6893939393939394E-2</v>
      </c>
      <c r="H71" s="162">
        <v>284989.71428571426</v>
      </c>
      <c r="I71" s="147">
        <f>(F71-H71)/H71</f>
        <v>1.0735161870503685E-2</v>
      </c>
    </row>
    <row r="72" spans="1:9" ht="16.5" customHeight="1" thickBot="1">
      <c r="A72" s="35"/>
      <c r="B72" s="155" t="s">
        <v>61</v>
      </c>
      <c r="C72" s="142" t="s">
        <v>130</v>
      </c>
      <c r="D72" s="139" t="s">
        <v>207</v>
      </c>
      <c r="E72" s="166">
        <v>853467.46875</v>
      </c>
      <c r="F72" s="171">
        <v>820256.66666666663</v>
      </c>
      <c r="G72" s="153">
        <f>(F72-E72)/E72</f>
        <v>-3.891279199191313E-2</v>
      </c>
      <c r="H72" s="171">
        <v>811224.375</v>
      </c>
      <c r="I72" s="153">
        <f>(F72-H72)/H72</f>
        <v>1.1134147277892911E-2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5286177.4951388892</v>
      </c>
      <c r="F73" s="77">
        <f>SUM(F67:F72)</f>
        <v>5556551.2166666668</v>
      </c>
      <c r="G73" s="96">
        <f t="shared" ref="G73" si="10">(F73-E73)/E73</f>
        <v>5.1147302900141044E-2</v>
      </c>
      <c r="H73" s="77">
        <f>SUM(H67:H72)</f>
        <v>5551805.3035714291</v>
      </c>
      <c r="I73" s="97">
        <f t="shared" ref="I73" si="11">(F73-H73)/H73</f>
        <v>8.5484141387031016E-4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311193.46666666662</v>
      </c>
      <c r="F75" s="160">
        <v>309285.59999999998</v>
      </c>
      <c r="G75" s="147">
        <f>(F75-E75)/E75</f>
        <v>-6.1308056595874546E-3</v>
      </c>
      <c r="H75" s="160">
        <v>313053</v>
      </c>
      <c r="I75" s="147">
        <f>(F75-H75)/H75</f>
        <v>-1.2034383954154803E-2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97885.125</v>
      </c>
      <c r="F76" s="163">
        <v>98072</v>
      </c>
      <c r="G76" s="147">
        <f>(F76-E76)/E76</f>
        <v>1.9091256204658267E-3</v>
      </c>
      <c r="H76" s="163">
        <v>98072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133274.04166666666</v>
      </c>
      <c r="F77" s="163">
        <v>149350.5</v>
      </c>
      <c r="G77" s="147">
        <f>(F77-E77)/E77</f>
        <v>0.12062707885412803</v>
      </c>
      <c r="H77" s="163">
        <v>149350.5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130603.2</v>
      </c>
      <c r="F78" s="163">
        <v>132397.20000000001</v>
      </c>
      <c r="G78" s="147">
        <f>(F78-E78)/E78</f>
        <v>1.3736263736263849E-2</v>
      </c>
      <c r="H78" s="163">
        <v>132397.20000000001</v>
      </c>
      <c r="I78" s="147">
        <f>(F78-H78)/H78</f>
        <v>0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210077.4</v>
      </c>
      <c r="F79" s="166">
        <v>209748.50000000003</v>
      </c>
      <c r="G79" s="147">
        <f>(F79-E79)/E79</f>
        <v>-1.565613435809683E-3</v>
      </c>
      <c r="H79" s="166">
        <v>207975.85714285719</v>
      </c>
      <c r="I79" s="147">
        <f>(F79-H79)/H79</f>
        <v>8.5233107414252624E-3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883033.23333333328</v>
      </c>
      <c r="F80" s="77">
        <f>SUM(F75:F79)</f>
        <v>898853.8</v>
      </c>
      <c r="G80" s="96">
        <f t="shared" ref="G80" si="12">(F80-E80)/E80</f>
        <v>1.7916162234286728E-2</v>
      </c>
      <c r="H80" s="77">
        <f>SUM(H75:H79)</f>
        <v>900848.55714285711</v>
      </c>
      <c r="I80" s="97">
        <f t="shared" ref="I80" si="13">(F80-H80)/H80</f>
        <v>-2.2143090834087185E-3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70590.69642857142</v>
      </c>
      <c r="F82" s="160">
        <v>70606.71428571429</v>
      </c>
      <c r="G82" s="148">
        <f>(F82-E82)/E82</f>
        <v>2.2691173133668682E-4</v>
      </c>
      <c r="H82" s="160">
        <v>70606.71428571429</v>
      </c>
      <c r="I82" s="148">
        <f>(F82-H82)/H82</f>
        <v>0</v>
      </c>
    </row>
    <row r="83" spans="1:11" ht="16.5">
      <c r="A83" s="35"/>
      <c r="B83" s="155" t="s">
        <v>75</v>
      </c>
      <c r="C83" s="142" t="s">
        <v>148</v>
      </c>
      <c r="D83" s="138" t="s">
        <v>145</v>
      </c>
      <c r="E83" s="163">
        <v>48502.071428571428</v>
      </c>
      <c r="F83" s="163">
        <v>57408</v>
      </c>
      <c r="G83" s="147">
        <f>(F83-E83)/E83</f>
        <v>0.18361955085865261</v>
      </c>
      <c r="H83" s="163">
        <v>57408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92541.333333333328</v>
      </c>
      <c r="F84" s="163">
        <v>91045.5</v>
      </c>
      <c r="G84" s="147">
        <f>(F84-E84)/E84</f>
        <v>-1.6163948361813049E-2</v>
      </c>
      <c r="H84" s="163">
        <v>91045.5</v>
      </c>
      <c r="I84" s="147">
        <f>(F84-H84)/H84</f>
        <v>0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131820.93055555556</v>
      </c>
      <c r="F85" s="163">
        <v>143520</v>
      </c>
      <c r="G85" s="147">
        <f>(F85-E85)/E85</f>
        <v>8.8749710650190702E-2</v>
      </c>
      <c r="H85" s="163">
        <v>143520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211657.73958333331</v>
      </c>
      <c r="F87" s="172">
        <v>301392</v>
      </c>
      <c r="G87" s="147">
        <f>(F87-E87)/E87</f>
        <v>0.42395926836087539</v>
      </c>
      <c r="H87" s="172">
        <v>301392</v>
      </c>
      <c r="I87" s="147">
        <f>(F87-H87)/H87</f>
        <v>0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104202.33333333333</v>
      </c>
      <c r="F88" s="231">
        <v>91558.071428571435</v>
      </c>
      <c r="G88" s="149">
        <f>(F88-E88)/E88</f>
        <v>-0.12134336631708721</v>
      </c>
      <c r="H88" s="231">
        <v>89587.875</v>
      </c>
      <c r="I88" s="149">
        <f>(F88-H88)/H88</f>
        <v>2.1991775433577755E-2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1237880.1046626982</v>
      </c>
      <c r="F89" s="77">
        <f>SUM(F82:F88)</f>
        <v>1333497.2857142857</v>
      </c>
      <c r="G89" s="104">
        <f t="shared" ref="G89:G90" si="14">(F89-E89)/E89</f>
        <v>7.7242683432287282E-2</v>
      </c>
      <c r="H89" s="77">
        <f>SUM(H82:H88)</f>
        <v>1331527.0892857143</v>
      </c>
      <c r="I89" s="97">
        <f t="shared" ref="I89:I90" si="15">(F89-H89)/H89</f>
        <v>1.4796517805944571E-3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20853745.92202381</v>
      </c>
      <c r="F90" s="92">
        <f>SUM(F31,F38,F46,F54,F65,F73,F80,F89)</f>
        <v>22352379.599206351</v>
      </c>
      <c r="G90" s="94">
        <f t="shared" si="14"/>
        <v>7.1864003847856475E-2</v>
      </c>
      <c r="H90" s="92">
        <f>SUM(H31,H38,H46,H54,H65,H73,H80,H89)</f>
        <v>22222246.050396822</v>
      </c>
      <c r="I90" s="105">
        <f t="shared" si="15"/>
        <v>5.8560034172245408E-3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5" zoomScaleNormal="100" workbookViewId="0">
      <selection activeCell="E30" sqref="E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30000</v>
      </c>
      <c r="E16" s="194">
        <v>35000</v>
      </c>
      <c r="F16" s="194">
        <v>62500</v>
      </c>
      <c r="G16" s="134">
        <v>32500</v>
      </c>
      <c r="H16" s="134">
        <v>50000</v>
      </c>
      <c r="I16" s="134">
        <f>AVERAGE(D16:H16)</f>
        <v>42000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50000</v>
      </c>
      <c r="E17" s="180">
        <v>40000</v>
      </c>
      <c r="F17" s="180">
        <v>70000</v>
      </c>
      <c r="G17" s="196">
        <v>55000</v>
      </c>
      <c r="H17" s="196">
        <v>73333</v>
      </c>
      <c r="I17" s="134">
        <f t="shared" ref="I17:I40" si="0">AVERAGE(D17:H17)</f>
        <v>57666.6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40000</v>
      </c>
      <c r="E18" s="180">
        <v>40000</v>
      </c>
      <c r="F18" s="180">
        <v>50000</v>
      </c>
      <c r="G18" s="196">
        <v>40000</v>
      </c>
      <c r="H18" s="196">
        <v>66666</v>
      </c>
      <c r="I18" s="134">
        <f t="shared" si="0"/>
        <v>47333.2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30000</v>
      </c>
      <c r="F19" s="180">
        <v>22500</v>
      </c>
      <c r="G19" s="196">
        <v>30000</v>
      </c>
      <c r="H19" s="196">
        <v>46666</v>
      </c>
      <c r="I19" s="134">
        <f t="shared" si="0"/>
        <v>33833.199999999997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75000</v>
      </c>
      <c r="E20" s="180">
        <v>150000</v>
      </c>
      <c r="F20" s="180">
        <v>100000</v>
      </c>
      <c r="G20" s="196">
        <v>135000</v>
      </c>
      <c r="H20" s="196">
        <v>108333</v>
      </c>
      <c r="I20" s="134">
        <f t="shared" si="0"/>
        <v>113666.6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30000</v>
      </c>
      <c r="E21" s="180">
        <v>70000</v>
      </c>
      <c r="F21" s="180">
        <v>40000</v>
      </c>
      <c r="G21" s="196">
        <v>55000</v>
      </c>
      <c r="H21" s="196">
        <v>75000</v>
      </c>
      <c r="I21" s="134">
        <f t="shared" si="0"/>
        <v>54000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60000</v>
      </c>
      <c r="E22" s="180">
        <v>80000</v>
      </c>
      <c r="F22" s="180">
        <v>60000</v>
      </c>
      <c r="G22" s="196">
        <v>50000</v>
      </c>
      <c r="H22" s="196">
        <v>50000</v>
      </c>
      <c r="I22" s="134">
        <f t="shared" si="0"/>
        <v>60000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25000</v>
      </c>
      <c r="G23" s="196">
        <v>17500</v>
      </c>
      <c r="H23" s="196">
        <v>25000</v>
      </c>
      <c r="I23" s="134">
        <f t="shared" si="0"/>
        <v>20500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15000</v>
      </c>
      <c r="E24" s="180">
        <v>20000</v>
      </c>
      <c r="F24" s="180">
        <v>25000</v>
      </c>
      <c r="G24" s="196">
        <v>35000</v>
      </c>
      <c r="H24" s="196">
        <v>25000</v>
      </c>
      <c r="I24" s="134">
        <f t="shared" si="0"/>
        <v>24000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15000</v>
      </c>
      <c r="E25" s="180">
        <v>20000</v>
      </c>
      <c r="F25" s="180">
        <v>25000</v>
      </c>
      <c r="G25" s="196">
        <v>30000</v>
      </c>
      <c r="H25" s="196">
        <v>25000</v>
      </c>
      <c r="I25" s="134">
        <f t="shared" si="0"/>
        <v>23000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15000</v>
      </c>
      <c r="E26" s="180">
        <v>20000</v>
      </c>
      <c r="F26" s="180">
        <v>25000</v>
      </c>
      <c r="G26" s="196">
        <v>35000</v>
      </c>
      <c r="H26" s="196">
        <v>25000</v>
      </c>
      <c r="I26" s="134">
        <f t="shared" si="0"/>
        <v>24000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30000</v>
      </c>
      <c r="E27" s="180">
        <v>70000</v>
      </c>
      <c r="F27" s="180">
        <v>70000</v>
      </c>
      <c r="G27" s="196">
        <v>55000</v>
      </c>
      <c r="H27" s="196">
        <v>83333</v>
      </c>
      <c r="I27" s="134">
        <f t="shared" si="0"/>
        <v>61666.6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15000</v>
      </c>
      <c r="E28" s="180">
        <v>20000</v>
      </c>
      <c r="F28" s="180">
        <v>22500</v>
      </c>
      <c r="G28" s="196">
        <v>25000</v>
      </c>
      <c r="H28" s="196">
        <v>25000</v>
      </c>
      <c r="I28" s="134">
        <f t="shared" si="0"/>
        <v>21500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25000</v>
      </c>
      <c r="F29" s="180">
        <v>60000</v>
      </c>
      <c r="G29" s="196">
        <v>47500</v>
      </c>
      <c r="H29" s="196">
        <v>50000</v>
      </c>
      <c r="I29" s="134">
        <f t="shared" si="0"/>
        <v>46500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60000</v>
      </c>
      <c r="E30" s="180">
        <v>150000</v>
      </c>
      <c r="F30" s="180">
        <v>145000</v>
      </c>
      <c r="G30" s="196">
        <v>55000</v>
      </c>
      <c r="H30" s="196">
        <v>50000</v>
      </c>
      <c r="I30" s="134">
        <f t="shared" si="0"/>
        <v>92000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25000</v>
      </c>
      <c r="E31" s="181">
        <v>45000</v>
      </c>
      <c r="F31" s="181">
        <v>45000</v>
      </c>
      <c r="G31" s="136">
        <v>37500</v>
      </c>
      <c r="H31" s="136">
        <v>50000</v>
      </c>
      <c r="I31" s="134">
        <f t="shared" si="0"/>
        <v>40500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150000</v>
      </c>
      <c r="F33" s="194">
        <v>120000</v>
      </c>
      <c r="G33" s="134">
        <v>212500</v>
      </c>
      <c r="H33" s="134">
        <v>200000</v>
      </c>
      <c r="I33" s="134">
        <f t="shared" si="0"/>
        <v>166500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150000</v>
      </c>
      <c r="F34" s="180">
        <v>122500</v>
      </c>
      <c r="G34" s="196">
        <v>212500</v>
      </c>
      <c r="H34" s="196">
        <v>200000</v>
      </c>
      <c r="I34" s="134">
        <f t="shared" si="0"/>
        <v>167000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95000</v>
      </c>
      <c r="E35" s="180">
        <v>80000</v>
      </c>
      <c r="F35" s="180">
        <v>90000</v>
      </c>
      <c r="G35" s="196">
        <v>120000</v>
      </c>
      <c r="H35" s="196">
        <v>133333</v>
      </c>
      <c r="I35" s="134">
        <f t="shared" si="0"/>
        <v>103666.6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55000</v>
      </c>
      <c r="F36" s="180">
        <v>70000</v>
      </c>
      <c r="G36" s="196">
        <v>85000</v>
      </c>
      <c r="H36" s="196">
        <v>75000</v>
      </c>
      <c r="I36" s="134">
        <f t="shared" si="0"/>
        <v>72000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75000</v>
      </c>
      <c r="E37" s="180">
        <v>50000</v>
      </c>
      <c r="F37" s="180">
        <v>100000</v>
      </c>
      <c r="G37" s="196">
        <v>112500</v>
      </c>
      <c r="H37" s="196">
        <v>100000</v>
      </c>
      <c r="I37" s="134">
        <f t="shared" si="0"/>
        <v>87500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2500000</v>
      </c>
      <c r="F39" s="159">
        <v>1794000</v>
      </c>
      <c r="G39" s="159">
        <v>1480050</v>
      </c>
      <c r="H39" s="159">
        <v>1560779.9999999998</v>
      </c>
      <c r="I39" s="159">
        <f t="shared" si="0"/>
        <v>1825766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1350000</v>
      </c>
      <c r="F40" s="181">
        <v>897000</v>
      </c>
      <c r="G40" s="136">
        <v>1076400</v>
      </c>
      <c r="H40" s="136">
        <v>1295268</v>
      </c>
      <c r="I40" s="136">
        <f t="shared" si="0"/>
        <v>1174893.6000000001</v>
      </c>
      <c r="K40" s="199"/>
      <c r="L40" s="195"/>
    </row>
    <row r="41" spans="1:12" ht="15.75" thickBot="1">
      <c r="C41" s="200" t="s">
        <v>220</v>
      </c>
      <c r="D41" s="200">
        <f>SUM(D16:D40)</f>
        <v>4159800</v>
      </c>
      <c r="E41" s="200">
        <f t="shared" ref="E41:H41" si="1">SUM(E16:E40)</f>
        <v>5170000</v>
      </c>
      <c r="F41" s="200">
        <f t="shared" si="1"/>
        <v>4041000</v>
      </c>
      <c r="G41" s="200">
        <f t="shared" si="1"/>
        <v>4033950</v>
      </c>
      <c r="H41" s="201">
        <f t="shared" si="1"/>
        <v>4392712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23-06-2025</vt:lpstr>
      <vt:lpstr>By Order</vt:lpstr>
      <vt:lpstr>All Stores</vt:lpstr>
      <vt:lpstr>'23-06-2025'!Print_Titles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2025-06-25T08:40:05Z</cp:lastPrinted>
  <dcterms:created xsi:type="dcterms:W3CDTF">2010-10-20T06:23:14Z</dcterms:created>
  <dcterms:modified xsi:type="dcterms:W3CDTF">2025-06-25T08:40:24Z</dcterms:modified>
</cp:coreProperties>
</file>