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23-06-2025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'23-06-2025'!$12:$14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6" i="11"/>
  <c r="G86" i="11"/>
  <c r="I85" i="11"/>
  <c r="G85" i="11"/>
  <c r="I84" i="11"/>
  <c r="G84" i="11"/>
  <c r="I83" i="11"/>
  <c r="G83" i="11"/>
  <c r="I88" i="11"/>
  <c r="G88" i="11"/>
  <c r="I82" i="11"/>
  <c r="G82" i="11"/>
  <c r="I78" i="11"/>
  <c r="G78" i="11"/>
  <c r="I77" i="11"/>
  <c r="G77" i="11"/>
  <c r="I76" i="11"/>
  <c r="G76" i="11"/>
  <c r="I79" i="11"/>
  <c r="G79" i="11"/>
  <c r="I75" i="11"/>
  <c r="G75" i="11"/>
  <c r="I70" i="11"/>
  <c r="G70" i="11"/>
  <c r="I71" i="11"/>
  <c r="G71" i="11"/>
  <c r="I69" i="11"/>
  <c r="G69" i="11"/>
  <c r="I72" i="11"/>
  <c r="G72" i="11"/>
  <c r="I68" i="11"/>
  <c r="G68" i="11"/>
  <c r="I67" i="11"/>
  <c r="G67" i="11"/>
  <c r="I56" i="11"/>
  <c r="G56" i="11"/>
  <c r="I61" i="11"/>
  <c r="G61" i="11"/>
  <c r="I64" i="11"/>
  <c r="G64" i="11"/>
  <c r="I60" i="11"/>
  <c r="G60" i="11"/>
  <c r="I62" i="11"/>
  <c r="G62" i="11"/>
  <c r="I59" i="11"/>
  <c r="G59" i="11"/>
  <c r="I58" i="11"/>
  <c r="G58" i="11"/>
  <c r="I63" i="11"/>
  <c r="G63" i="11"/>
  <c r="I57" i="11"/>
  <c r="G57" i="11"/>
  <c r="I53" i="11"/>
  <c r="G53" i="11"/>
  <c r="I50" i="11"/>
  <c r="G50" i="11"/>
  <c r="I51" i="11"/>
  <c r="G51" i="11"/>
  <c r="I49" i="11"/>
  <c r="G49" i="11"/>
  <c r="I48" i="11"/>
  <c r="G48" i="11"/>
  <c r="I52" i="11"/>
  <c r="G52" i="11"/>
  <c r="I43" i="11"/>
  <c r="G43" i="11"/>
  <c r="I40" i="11"/>
  <c r="G40" i="11"/>
  <c r="I42" i="11"/>
  <c r="G42" i="11"/>
  <c r="I45" i="11"/>
  <c r="G45" i="11"/>
  <c r="I41" i="11"/>
  <c r="G41" i="11"/>
  <c r="I44" i="11"/>
  <c r="G44" i="11"/>
  <c r="I37" i="11"/>
  <c r="G37" i="11"/>
  <c r="I36" i="11"/>
  <c r="G36" i="11"/>
  <c r="I35" i="11"/>
  <c r="G35" i="11"/>
  <c r="I34" i="11"/>
  <c r="G34" i="11"/>
  <c r="I33" i="11"/>
  <c r="G33" i="11"/>
  <c r="I17" i="11"/>
  <c r="G17" i="11"/>
  <c r="I30" i="11"/>
  <c r="G30" i="11"/>
  <c r="I28" i="11"/>
  <c r="G28" i="11"/>
  <c r="I18" i="11"/>
  <c r="G18" i="11"/>
  <c r="I23" i="11"/>
  <c r="G23" i="11"/>
  <c r="I27" i="11"/>
  <c r="G27" i="11"/>
  <c r="I24" i="11"/>
  <c r="G24" i="11"/>
  <c r="I26" i="11"/>
  <c r="G26" i="11"/>
  <c r="I22" i="11"/>
  <c r="G22" i="11"/>
  <c r="I19" i="11"/>
  <c r="G19" i="11"/>
  <c r="I21" i="11"/>
  <c r="G21" i="11"/>
  <c r="I25" i="11"/>
  <c r="G25" i="11"/>
  <c r="I15" i="11"/>
  <c r="G15" i="11"/>
  <c r="I20" i="11"/>
  <c r="G20" i="11"/>
  <c r="I29" i="11"/>
  <c r="G29" i="11"/>
  <c r="I16" i="11"/>
  <c r="G16" i="11"/>
  <c r="H41" i="12" l="1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<sst xmlns="http://schemas.openxmlformats.org/spreadsheetml/2006/main" count="852" uniqueCount="232">
  <si>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</si>
  <si>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</si>
  <si>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</si>
  <si>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</si>
  <si>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</si>
  <si>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</si>
  <si>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</si>
  <si>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</si>
  <si>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</si>
  <si>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</si>
  <si>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</si>
  <si>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</si>
  <si>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</si>
  <si>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</si>
  <si>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</si>
  <si>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</si>
  <si>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</si>
  <si>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</si>
  <si>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</si>
  <si>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</si>
  <si>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</si>
  <si>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</si>
  <si>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</si>
  <si>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</si>
  <si>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</si>
  <si>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</si>
  <si>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</si>
  <si>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</si>
  <si>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</si>
  <si>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</si>
  <si>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</si>
  <si>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</si>
  <si>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</si>
  <si>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</si>
  <si>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</si>
  <si>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</si>
  <si>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</si>
  <si>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</si>
  <si>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</si>
  <si>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</si>
  <si>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</si>
  <si>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</si>
  <si>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</si>
  <si>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</si>
  <si>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</si>
  <si>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</si>
  <si>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</si>
  <si>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</si>
  <si>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</si>
  <si>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</si>
  <si>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</si>
  <si>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</si>
  <si>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</si>
  <si>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</si>
  <si>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</si>
  <si>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</si>
  <si>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</si>
  <si>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</si>
  <si>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</si>
  <si>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</si>
  <si>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</si>
  <si>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</si>
  <si>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</si>
  <si>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</si>
  <si>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</si>
  <si>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</si>
  <si>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</si>
  <si>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</si>
  <si>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</si>
  <si>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</si>
  <si>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</si>
  <si>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</si>
  <si>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</si>
  <si>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</si>
  <si>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</si>
  <si>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</si>
  <si>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</si>
  <si>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</si>
  <si>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</si>
  <si>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</si>
  <si>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</si>
  <si>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</si>
  <si>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</si>
  <si>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</si>
  <si>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</si>
  <si>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</si>
  <si>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</si>
  <si>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</si>
  <si>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</si>
  <si>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</si>
  <si>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</si>
  <si>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</si>
  <si>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</si>
  <si>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</si>
  <si>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</si>
  <si>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</si>
  <si>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</si>
  <si>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</si>
  <si>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</si>
  <si>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</si>
  <si>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</si>
  <si>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</si>
  <si>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</si>
  <si>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</si>
  <si>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</si>
  <si>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</si>
  <si>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</si>
  <si>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</si>
  <si>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</si>
  <si>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</si>
  <si>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</si>
  <si>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</si>
  <si>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</si>
  <si>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</si>
  <si>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</si>
  <si>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</si>
  <si>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</si>
  <si>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</si>
  <si>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</si>
  <si>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</si>
  <si>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</si>
  <si>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</si>
  <si>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</si>
  <si>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</si>
  <si>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</si>
  <si>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</si>
  <si>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</si>
  <si>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</si>
  <si>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</si>
  <si>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</si>
  <si>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</si>
  <si>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</si>
  <si>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</si>
  <si>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</si>
  <si>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</si>
  <si>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</si>
  <si>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</si>
  <si>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</si>
  <si>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</si>
  <si>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</si>
  <si>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</si>
  <si>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</si>
  <si>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</si>
  <si>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</si>
  <si>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</si>
  <si>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</si>
  <si>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</si>
  <si>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</si>
  <si>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</si>
  <si>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</si>
  <si>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</si>
  <si>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</si>
  <si>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</si>
  <si>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</si>
  <si>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</si>
  <si>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</si>
  <si>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</si>
  <si>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</si>
  <si>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</si>
  <si>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</si>
  <si>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</si>
  <si>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</si>
  <si>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</si>
  <si>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</si>
  <si>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</si>
  <si>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</si>
  <si>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</si>
  <si>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</si>
  <si>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</si>
  <si>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</si>
  <si>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</si>
  <si>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</si>
  <si>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</si>
  <si>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</si>
  <si>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</si>
  <si>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</si>
  <si>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</si>
  <si>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</si>
  <si>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</si>
  <si>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</si>
  <si>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</si>
  <si>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</si>
  <si>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</si>
  <si>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</si>
  <si>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</si>
  <si>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</si>
  <si>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</si>
  <si>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</si>
  <si>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</si>
  <si>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</si>
  <si>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</si>
  <si>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</si>
  <si>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</si>
  <si>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</si>
  <si>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</si>
  <si>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</si>
  <si>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</si>
  <si>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</si>
  <si>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</si>
  <si>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</si>
  <si>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</si>
  <si>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</si>
  <si>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</si>
  <si>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</si>
  <si>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</si>
  <si>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</si>
  <si>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</si>
  <si>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</si>
  <si>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</si>
  <si>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</si>
  <si>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</si>
  <si>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</si>
  <si>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</si>
  <si>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</si>
  <si>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</si>
  <si>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</si>
  <si>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</si>
  <si>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</si>
  <si>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 LBP</t>
  </si>
  <si>
    <t>معدل الأسعار في حزيران 2024 (ل.ل.)</t>
  </si>
  <si>
    <t>المجموع</t>
  </si>
  <si>
    <t>معدل أسعار  السوبرماركات في 16-06-2025(ل.ل.)</t>
  </si>
  <si>
    <t>معدل أسعار المحلات والملاحم في 16-06-2025 (ل.ل.)</t>
  </si>
  <si>
    <t>المعدل العام للأسعار في 16-06-2025  (ل.ل.)</t>
  </si>
  <si>
    <t xml:space="preserve"> التاريخ 23حزيران 2025 </t>
  </si>
  <si>
    <t xml:space="preserve"> التاريخ 23حزيران 2025</t>
  </si>
  <si>
    <t>معدل أسعار  السوبرماركات في 23-06-2025(ل.ل.)</t>
  </si>
  <si>
    <t xml:space="preserve"> التاريخ 23 حزيران 2025</t>
  </si>
  <si>
    <t>معدل أسعار المحلات والملاحم في 23-06-2025 (ل.ل.)</t>
  </si>
  <si>
    <t>معدل أسعار  السوبرماركات في23-06-2025 (ل.ل.)</t>
  </si>
  <si>
    <t>المعدل العام للأسعار في 23-06-2025 (ل.ل.)</t>
  </si>
  <si>
    <t>المعدل العام للأسعار في 23-06-2025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</si>
</sst>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1" fontId="1" fillId="2" borderId="23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2" name="Picture 1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3" name="Picture 13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4" name="Picture 1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5" name="Picture 1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6" name="Picture 13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7" name="Picture 1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8" name="Picture 13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9" name="Picture 1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0" name="Picture 1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1" name="Picture 1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2" name="Picture 13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3" name="Picture 1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4" name="Picture 1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5" name="Picture 1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6" name="Picture 1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7" name="Picture 1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8" name="Picture 1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9" name="Picture 1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0" name="Picture 1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1" name="Picture 1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2" name="Picture 1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3" name="Picture 1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4" name="Picture 13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5" name="Picture 1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6" name="Picture 1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7" name="Picture 1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8" name="Picture 13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9" name="Picture 1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0" name="Picture 1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1" name="Picture 1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2" name="Picture 1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3" name="Picture 1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4" name="Picture 1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5" name="Picture 13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6" name="Picture 1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7" name="Picture 13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8" name="Picture 1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9" name="Picture 1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0" name="Picture 1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1" name="Picture 1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2" name="Picture 1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3" name="Picture 1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4" name="Picture 13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5" name="Picture 1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6" name="Picture 13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7" name="Picture 1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8" name="Picture 1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9" name="Picture 1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0" name="Picture 1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1" name="Picture 1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2" name="Picture 1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3" name="Picture 13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4" name="Picture 1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5" name="Picture 13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6" name="Picture 1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7" name="Picture 1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8" name="Picture 1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9" name="Picture 1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0" name="Picture 1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1" name="Picture 1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2" name="Picture 13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3" name="Picture 1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4" name="Picture 13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5" name="Picture 1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6" name="Picture 1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7" name="Picture 1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8" name="Picture 1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9" name="Picture 1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0" name="Picture 1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1" name="Picture 13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2" name="Picture 1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3" name="Picture 13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4" name="Picture 1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5" name="Picture 1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6" name="Picture 1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7" name="Picture 1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8" name="Picture 1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9" name="Picture 1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0" name="Picture 13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1" name="Picture 1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2" name="Picture 14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3" name="Picture 1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4" name="Picture 1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5" name="Picture 1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6" name="Picture 1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7" name="Picture 1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8" name="Picture 1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9" name="Picture 14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0" name="Picture 1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1" name="Picture 14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2" name="Picture 1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3" name="Picture 1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4" name="Picture 1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5" name="Picture 1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6" name="Picture 1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7" name="Picture 1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8" name="Picture 14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9" name="Picture 1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0" name="Picture 14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1" name="Picture 1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2" name="Picture 1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3" name="Picture 14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4" name="Picture 1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5" name="Picture 14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6" name="Picture 1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7" name="Picture 1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8" name="Picture 1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9" name="Picture 14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0" name="Picture 1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1" name="Picture 1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2" name="Picture 14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3" name="Picture 1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4" name="Picture 14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5" name="Picture 1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6" name="Picture 1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7" name="Picture 1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8" name="Picture 14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9" name="Picture 1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0" name="Picture 1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1" name="Picture 14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2" name="Picture 1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3" name="Picture 14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4" name="Picture 1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5" name="Picture 1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6" name="Picture 1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7" name="Picture 14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8" name="Picture 1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9" name="Picture 1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0" name="Picture 14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1" name="Picture 1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2" name="Picture 14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3" name="Picture 1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4" name="Picture 1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5" name="Picture 1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6" name="Picture 14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7" name="Picture 1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8" name="Picture 1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9" name="Picture 14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0" name="Picture 1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1" name="Picture 14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2" name="Picture 1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3" name="Picture 1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4" name="Picture 1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5" name="Picture 14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6" name="Picture 1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7" name="Picture 1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8" name="Picture 14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9" name="Picture 1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0" name="Picture 14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1" name="Picture 1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2" name="Picture 1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3" name="Picture 1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4" name="Picture 1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5" name="Picture 1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6" name="Picture 1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7" name="Picture 14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8" name="Picture 1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9" name="Picture 14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0" name="Picture 1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1" name="Picture 1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2" name="Picture 1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3" name="Picture 1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4" name="Picture 1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5" name="Picture 1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6" name="Picture 1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7" name="Picture 1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8" name="Picture 14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9" name="Picture 1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0" name="Picture 1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1" name="Picture 1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2" name="Picture 1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3" name="Picture 1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4" name="Picture 1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5" name="Picture 1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6" name="Picture 1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7" name="Picture 14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8" name="Picture 1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9" name="Picture 1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0" name="Picture 1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1" name="Picture 1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2" name="Picture 1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3" name="Picture 1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4" name="Picture 1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5" name="Picture 1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6" name="Picture 15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7" name="Picture 1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8" name="Picture 1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9" name="Picture 1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0" name="Picture 1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1" name="Picture 1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2" name="Picture 1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3" name="Picture 15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4" name="Picture 1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5" name="Picture 15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6" name="Picture 1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7" name="Picture 1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8" name="Picture 1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9" name="Picture 1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0" name="Picture 1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1" name="Picture 1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2" name="Picture 15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3" name="Picture 1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4" name="Picture 15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5" name="Picture 1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6" name="Picture 1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7" name="Picture 1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8" name="Picture 1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9" name="Picture 1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0" name="Picture 1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1" name="Picture 15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2" name="Picture 1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3" name="Picture 15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4" name="Picture 1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5" name="Picture 1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6" name="Picture 1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7" name="Picture 1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8" name="Picture 1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9" name="Picture 1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0" name="Picture 15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1" name="Picture 1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2" name="Picture 15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3" name="Picture 1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4" name="Picture 1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5" name="Picture 1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6" name="Picture 1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7" name="Picture 1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8" name="Picture 1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9" name="Picture 15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0" name="Picture 1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1" name="Picture 15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2" name="Picture 1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3" name="Picture 1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4" name="Picture 1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5" name="Picture 1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6" name="Picture 1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7" name="Picture 1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8" name="Picture 15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9" name="Picture 1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0" name="Picture 15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1" name="Picture 1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2" name="Picture 1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3" name="Picture 1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4" name="Picture 1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5" name="Picture 1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6" name="Picture 1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7" name="Picture 15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8" name="Picture 1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9" name="Picture 15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0" name="Picture 1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1" name="Picture 1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2" name="Picture 1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3" name="Picture 1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4" name="Picture 1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5" name="Picture 1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6" name="Picture 15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7" name="Picture 1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8" name="Picture 15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9" name="Picture 1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0" name="Picture 1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1" name="Picture 1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2" name="Picture 1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3" name="Picture 1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4" name="Picture 1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5" name="Picture 15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6" name="Picture 1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7" name="Picture 15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8" name="Picture 1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9" name="Picture 1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0" name="Picture 1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1" name="Picture 1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2" name="Picture 1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3" name="Picture 15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4" name="Picture 15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5" name="Picture 1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6" name="Picture 15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7" name="Picture 1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8" name="Picture 1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9" name="Picture 1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0" name="Picture 1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1" name="Picture 1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2" name="Picture 16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3" name="Picture 16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4" name="Picture 1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5" name="Picture 16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6" name="Picture 1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7" name="Picture 1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8" name="Picture 16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9" name="Picture 1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0" name="Picture 16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1" name="Picture 16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2" name="Picture 1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3" name="Picture 1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4" name="Picture 16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5" name="Picture 1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6" name="Picture 1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7" name="Picture 16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8" name="Picture 1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9" name="Picture 16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0" name="Picture 16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1" name="Picture 1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2" name="Picture 1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3" name="Picture 16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4" name="Picture 1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5" name="Picture 1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6" name="Picture 16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7" name="Picture 1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8" name="Picture 16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9" name="Picture 16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0" name="Picture 1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1" name="Picture 1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2" name="Picture 16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3" name="Picture 1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4" name="Picture 1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5" name="Picture 16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6" name="Picture 1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7" name="Picture 16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8" name="Picture 16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9" name="Picture 1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0" name="Picture 1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1" name="Picture 16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2" name="Picture 1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3" name="Picture 1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4" name="Picture 16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5" name="Picture 1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6" name="Picture 16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7" name="Picture 16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8" name="Picture 1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9" name="Picture 1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0" name="Picture 16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1" name="Picture 1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2" name="Picture 1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3" name="Picture 16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4" name="Picture 1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5" name="Picture 16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6" name="Picture 16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7" name="Picture 1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8" name="Picture 1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9" name="Picture 16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0" name="Picture 1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1" name="Picture 1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2" name="Picture 16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3" name="Picture 1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4" name="Picture 16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5" name="Picture 16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6" name="Picture 1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7" name="Picture 1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8" name="Picture 16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9" name="Picture 1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0" name="Picture 1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1" name="Picture 16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2" name="Picture 1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3" name="Picture 16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4" name="Picture 16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5" name="Picture 1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6" name="Picture 1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7" name="Picture 16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8" name="Picture 1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9" name="Picture 1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0" name="Picture 16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1" name="Picture 1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2" name="Picture 16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3" name="Picture 16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4" name="Picture 1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5" name="Picture 1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6" name="Picture 1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7" name="Picture 1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8" name="Picture 1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9" name="Picture 16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0" name="Picture 1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1" name="Picture 16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2" name="Picture 1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3" name="Picture 1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4" name="Picture 1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5" name="Picture 16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6" name="Picture 1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7" name="Picture 1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8" name="Picture 16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9" name="Picture 1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0" name="Picture 16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1" name="Picture 1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2" name="Picture 1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3" name="Picture 1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4" name="Picture 17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5" name="Picture 1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6" name="Picture 1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7" name="Picture 17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8" name="Picture 1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9" name="Picture 17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0" name="Picture 1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1" name="Picture 1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2" name="Picture 1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3" name="Picture 1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4" name="Picture 1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5" name="Picture 1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6" name="Picture 17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7" name="Picture 1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8" name="Picture 17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9" name="Picture 1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0" name="Picture 1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1" name="Picture 1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2" name="Picture 1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3" name="Picture 1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4" name="Picture 1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5" name="Picture 17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6" name="Picture 1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7" name="Picture 17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8" name="Picture 1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9" name="Picture 1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0" name="Picture 1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1" name="Picture 1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2" name="Picture 1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3" name="Picture 1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4" name="Picture 17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5" name="Picture 1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6" name="Picture 17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7" name="Picture 1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8" name="Picture 1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9" name="Picture 1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0" name="Picture 1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1" name="Picture 1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2" name="Picture 17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3" name="Picture 17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4" name="Picture 1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5" name="Picture 17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6" name="Picture 1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7" name="Picture 1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8" name="Picture 1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9" name="Picture 1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0" name="Picture 1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1" name="Picture 17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2" name="Picture 17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3" name="Picture 1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4" name="Picture 17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5" name="Picture 1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6" name="Picture 1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7" name="Picture 1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8" name="Picture 1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9" name="Picture 1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0" name="Picture 17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1" name="Picture 17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2" name="Picture 1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3" name="Picture 17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4" name="Picture 1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5" name="Picture 1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6" name="Picture 1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7" name="Picture 1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8" name="Picture 1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9" name="Picture 17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0" name="Picture 17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1" name="Picture 1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2" name="Picture 17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3" name="Picture 1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4" name="Picture 1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5" name="Picture 1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6" name="Picture 1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7" name="Picture 1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8" name="Picture 17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9" name="Picture 17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0" name="Picture 1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1" name="Picture 17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2" name="Picture 1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3" name="Picture 1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4" name="Picture 1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5" name="Picture 1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6" name="Picture 1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7" name="Picture 17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8" name="Picture 17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9" name="Picture 1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0" name="Picture 17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1" name="Picture 1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2" name="Picture 1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3" name="Picture 1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4" name="Picture 1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5" name="Picture 1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6" name="Picture 17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7" name="Picture 17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8" name="Picture 1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9" name="Picture 17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0" name="Picture 1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1" name="Picture 1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2" name="Picture 1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3" name="Picture 1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4" name="Picture 1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5" name="Picture 18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6" name="Picture 18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7" name="Picture 1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8" name="Picture 18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9" name="Picture 1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0" name="Picture 1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1" name="Picture 1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2" name="Picture 1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3" name="Picture 1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4" name="Picture 18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5" name="Picture 18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6" name="Picture 1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7" name="Picture 18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8" name="Picture 1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9" name="Picture 1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0" name="Picture 18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1" name="Picture 1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2" name="Picture 18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3" name="Picture 18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4" name="Picture 1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5" name="Picture 1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6" name="Picture 18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7" name="Picture 1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8" name="Picture 1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9" name="Picture 18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0" name="Picture 1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1" name="Picture 18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2" name="Picture 18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3" name="Picture 1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4" name="Picture 1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5" name="Picture 18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6" name="Picture 1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7" name="Picture 1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8" name="Picture 18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9" name="Picture 1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0" name="Picture 18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1" name="Picture 18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2" name="Picture 1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3" name="Picture 1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4" name="Picture 18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5" name="Picture 1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6" name="Picture 1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7" name="Picture 18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8" name="Picture 1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9" name="Picture 18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0" name="Picture 18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1" name="Picture 1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2" name="Picture 1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3" name="Picture 18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4" name="Picture 1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5" name="Picture 1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6" name="Picture 18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7" name="Picture 1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8" name="Picture 18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9" name="Picture 18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0" name="Picture 1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1" name="Picture 1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2" name="Picture 18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3" name="Picture 1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4" name="Picture 1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5" name="Picture 18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6" name="Picture 1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7" name="Picture 18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8" name="Picture 18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9" name="Picture 1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0" name="Picture 1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1" name="Picture 18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2" name="Picture 1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3" name="Picture 1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4" name="Picture 18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5" name="Picture 1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6" name="Picture 18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7" name="Picture 1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8" name="Picture 1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9" name="Picture 1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0" name="Picture 18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1" name="Picture 1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2" name="Picture 1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3" name="Picture 18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4" name="Picture 1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5" name="Picture 18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6" name="Picture 1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7" name="Picture 1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8" name="Picture 1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9" name="Picture 18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0" name="Picture 1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1" name="Picture 1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2" name="Picture 18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3" name="Picture 1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4" name="Picture 18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5" name="Picture 1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6" name="Picture 1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7" name="Picture 1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8" name="Picture 18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9" name="Picture 1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0" name="Picture 1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1" name="Picture 19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2" name="Picture 1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3" name="Picture 19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4" name="Picture 1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5" name="Picture 1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6" name="Picture 1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7" name="Picture 1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8" name="Picture 1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9" name="Picture 1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0" name="Picture 19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1" name="Picture 1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2" name="Picture 19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3" name="Picture 1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4" name="Picture 1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5" name="Picture 1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6" name="Picture 19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7" name="Picture 1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8" name="Picture 1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9" name="Picture 19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0" name="Picture 1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1" name="Picture 19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2" name="Picture 1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3" name="Picture 1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4" name="Picture 1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5" name="Picture 19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6" name="Picture 1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7" name="Picture 1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8" name="Picture 19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9" name="Picture 1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0" name="Picture 19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1" name="Picture 1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2" name="Picture 1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3" name="Picture 1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4" name="Picture 19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5" name="Picture 1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6" name="Picture 1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7" name="Picture 19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8" name="Picture 1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9" name="Picture 19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0" name="Picture 1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1" name="Picture 1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2" name="Picture 1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3" name="Picture 1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4" name="Picture 1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5" name="Picture 1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6" name="Picture 19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7" name="Picture 1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8" name="Picture 19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9" name="Picture 1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0" name="Picture 1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1" name="Picture 1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2" name="Picture 1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3" name="Picture 1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4" name="Picture 19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5" name="Picture 19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6" name="Picture 1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7" name="Picture 19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8" name="Picture 1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9" name="Picture 1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0" name="Picture 1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1" name="Picture 1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2" name="Picture 1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3" name="Picture 19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4" name="Picture 19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5" name="Picture 1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6" name="Picture 19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7" name="Picture 1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8" name="Picture 1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9" name="Picture 1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0" name="Picture 1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1" name="Picture 1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2" name="Picture 19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3" name="Picture 19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4" name="Picture 1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5" name="Picture 19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6" name="Picture 1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7" name="Picture 1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8" name="Picture 1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9" name="Picture 1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0" name="Picture 1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1" name="Picture 19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2" name="Picture 19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3" name="Picture 1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4" name="Picture 19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5" name="Picture 1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6" name="Picture 1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7" name="Picture 1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8" name="Picture 19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9" name="Picture 1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0" name="Picture 19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1" name="Picture 19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2" name="Picture 1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3" name="Picture 19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4" name="Picture 1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5" name="Picture 1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6" name="Picture 1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7" name="Picture 1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8" name="Picture 1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9" name="Picture 19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0" name="Picture 19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1" name="Picture 2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2" name="Picture 20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3" name="Picture 2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4" name="Picture 2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5" name="Picture 2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6" name="Picture 2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7" name="Picture 2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8" name="Picture 20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9" name="Picture 20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0" name="Picture 2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1" name="Picture 20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2" name="Picture 2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3" name="Picture 2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4" name="Picture 2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5" name="Picture 2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6" name="Picture 2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7" name="Picture 20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8" name="Picture 20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9" name="Picture 2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0" name="Picture 20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1" name="Picture 2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2" name="Picture 2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3" name="Picture 2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4" name="Picture 2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5" name="Picture 2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6" name="Picture 20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7" name="Picture 20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8" name="Picture 2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9" name="Picture 20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0" name="Picture 2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1" name="Picture 2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2" name="Picture 2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3" name="Picture 2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4" name="Picture 2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5" name="Picture 20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6" name="Picture 20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7" name="Picture 2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8" name="Picture 20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9" name="Picture 2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0" name="Picture 2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1" name="Picture 20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2" name="Picture 2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3" name="Picture 20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4" name="Picture 20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5" name="Picture 2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6" name="Picture 2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7" name="Picture 20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8" name="Picture 2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9" name="Picture 2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0" name="Picture 20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1" name="Picture 2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2" name="Picture 20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3" name="Picture 20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4" name="Picture 2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5" name="Picture 2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6" name="Picture 20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7" name="Picture 2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8" name="Picture 2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9" name="Picture 20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0" name="Picture 2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1" name="Picture 20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2" name="Picture 20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3" name="Picture 2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4" name="Picture 2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5" name="Picture 20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6" name="Picture 2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7" name="Picture 2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8" name="Picture 20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9" name="Picture 2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0" name="Picture 20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1" name="Picture 20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2" name="Picture 2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3" name="Picture 2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4" name="Picture 20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5" name="Picture 2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6" name="Picture 2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7" name="Picture 20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8" name="Picture 2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9" name="Picture 20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0" name="Picture 20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1" name="Picture 2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2" name="Picture 2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3" name="Picture 20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4" name="Picture 2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5" name="Picture 2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6" name="Picture 20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7" name="Picture 2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8" name="Picture 20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9" name="Picture 2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0" name="Picture 2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1" name="Picture 2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2" name="Picture 20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3" name="Picture 2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4" name="Picture 2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5" name="Picture 20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6" name="Picture 2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7" name="Picture 20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8" name="Picture 2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9" name="Picture 2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0" name="Picture 2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1" name="Picture 21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2" name="Picture 2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3" name="Picture 2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4" name="Picture 2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5" name="Picture 2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6" name="Picture 21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7" name="Picture 2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8" name="Picture 2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9" name="Picture 2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0" name="Picture 2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1" name="Picture 2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2" name="Picture 2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3" name="Picture 2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4" name="Picture 2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5" name="Picture 21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6" name="Picture 2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7" name="Picture 2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8" name="Picture 2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9" name="Picture 2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0" name="Picture 2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1" name="Picture 2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2" name="Picture 2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3" name="Picture 2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4" name="Picture 21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5" name="Picture 2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6" name="Picture 2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7" name="Picture 2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8" name="Picture 2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9" name="Picture 2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0" name="Picture 2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1" name="Picture 2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2" name="Picture 2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3" name="Picture 21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4" name="Picture 2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5" name="Picture 2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6" name="Picture 2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7" name="Picture 21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8" name="Picture 2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9" name="Picture 2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0" name="Picture 2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1" name="Picture 2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2" name="Picture 21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3" name="Picture 2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4" name="Picture 2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5" name="Picture 2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6" name="Picture 2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7" name="Picture 2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8" name="Picture 2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9" name="Picture 2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0" name="Picture 2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1" name="Picture 21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2" name="Picture 2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3" name="Picture 2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4" name="Picture 2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5" name="Picture 2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6" name="Picture 2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7" name="Picture 2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8" name="Picture 2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9" name="Picture 2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0" name="Picture 21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1" name="Picture 2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2" name="Picture 2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3" name="Picture 2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4" name="Picture 2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5" name="Picture 2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6" name="Picture 2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7" name="Picture 2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8" name="Picture 2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9" name="Picture 21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0" name="Picture 2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1" name="Picture 2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2" name="Picture 2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3" name="Picture 2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4" name="Picture 2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5" name="Picture 2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6" name="Picture 2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7" name="Picture 2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8" name="Picture 21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9" name="Picture 2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0" name="Picture 2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1" name="Picture 2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2" name="Picture 21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3" name="Picture 2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4" name="Picture 2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5" name="Picture 2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6" name="Picture 2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7" name="Picture 21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8" name="Picture 2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9" name="Picture 2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0" name="Picture 2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1" name="Picture 2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2" name="Picture 2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3" name="Picture 2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4" name="Picture 2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5" name="Picture 2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6" name="Picture 21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7" name="Picture 2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8" name="Picture 2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9" name="Picture 2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0" name="Picture 2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1" name="Picture 2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2" name="Picture 2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3" name="Picture 22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4" name="Picture 2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5" name="Picture 22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6" name="Picture 2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7" name="Picture 2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8" name="Picture 2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9" name="Picture 2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0" name="Picture 2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1" name="Picture 2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2" name="Picture 22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3" name="Picture 2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4" name="Picture 2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5" name="Picture 2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6" name="Picture 2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7" name="Picture 2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8" name="Picture 2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9" name="Picture 2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0" name="Picture 2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1" name="Picture 2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2" name="Picture 2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3" name="Picture 2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4" name="Picture 2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5" name="Picture 2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6" name="Picture 2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7" name="Picture 2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8" name="Picture 2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9" name="Picture 2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0" name="Picture 2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1" name="Picture 2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2" name="Picture 2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3" name="Picture 2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4" name="Picture 2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5" name="Picture 2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6" name="Picture 2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7" name="Picture 2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8" name="Picture 2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9" name="Picture 22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0" name="Picture 2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1" name="Picture 2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2" name="Picture 2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3" name="Picture 2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4" name="Picture 22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5" name="Picture 2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6" name="Picture 22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7" name="Picture 2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8" name="Picture 2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9" name="Picture 2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0" name="Picture 2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1" name="Picture 2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2" name="Picture 2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3" name="Picture 22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4" name="Picture 2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5" name="Picture 22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6" name="Picture 2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7" name="Picture 2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8" name="Picture 2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9" name="Picture 2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0" name="Picture 2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1" name="Picture 2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2" name="Picture 22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3" name="Picture 2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4" name="Picture 22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5" name="Picture 2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6" name="Picture 2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7" name="Picture 2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8" name="Picture 2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9" name="Picture 2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0" name="Picture 2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1" name="Picture 22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2" name="Picture 2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3" name="Picture 22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4" name="Picture 2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5" name="Picture 2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6" name="Picture 2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7" name="Picture 2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8" name="Picture 2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9" name="Picture 2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0" name="Picture 22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1" name="Picture 2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2" name="Picture 22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3" name="Picture 2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4" name="Picture 2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5" name="Picture 2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6" name="Picture 2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7" name="Picture 2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8" name="Picture 2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9" name="Picture 2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0" name="Picture 2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1" name="Picture 2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2" name="Picture 2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3" name="Picture 2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4" name="Picture 2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5" name="Picture 2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6" name="Picture 2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7" name="Picture 2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8" name="Picture 2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9" name="Picture 2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0" name="Picture 2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1" name="Picture 2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2" name="Picture 2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3" name="Picture 2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4" name="Picture 2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5" name="Picture 2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6" name="Picture 2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7" name="Picture 2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8" name="Picture 2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9" name="Picture 2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0" name="Picture 2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1" name="Picture 2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2" name="Picture 2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3" name="Picture 2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4" name="Picture 2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5" name="Picture 2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6" name="Picture 2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7" name="Picture 2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8" name="Picture 2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9" name="Picture 2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0" name="Picture 2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1" name="Picture 2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2" name="Picture 2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3" name="Picture 2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4" name="Picture 2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5" name="Picture 2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6" name="Picture 2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7" name="Picture 2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8" name="Picture 2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9" name="Picture 2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0" name="Picture 2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1" name="Picture 2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2" name="Picture 2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3" name="Picture 2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4" name="Picture 2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5" name="Picture 2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6" name="Picture 2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7" name="Picture 2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8" name="Picture 2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9" name="Picture 2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0" name="Picture 2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1" name="Picture 2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2" name="Picture 2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3" name="Picture 2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4" name="Picture 2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5" name="Picture 2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6" name="Picture 2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7" name="Picture 2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8" name="Picture 2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9" name="Picture 23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0" name="Picture 2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1" name="Picture 2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2" name="Picture 2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3" name="Picture 2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4" name="Picture 2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5" name="Picture 2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6" name="Picture 2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7" name="Picture 2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8" name="Picture 2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9" name="Picture 2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0" name="Picture 2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1" name="Picture 2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2" name="Picture 2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3" name="Picture 2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4" name="Picture 2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5" name="Picture 2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6" name="Picture 2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7" name="Picture 2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8" name="Picture 2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9" name="Picture 2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0" name="Picture 2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1" name="Picture 2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2" name="Picture 2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3" name="Picture 2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4" name="Picture 2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5" name="Picture 2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6" name="Picture 2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7" name="Picture 2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8" name="Picture 2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9" name="Picture 2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0" name="Picture 2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1" name="Picture 2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2" name="Picture 2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3" name="Picture 2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4" name="Picture 2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5" name="Picture 2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6" name="Picture 2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7" name="Picture 2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8" name="Picture 2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9" name="Picture 2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0" name="Picture 2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1" name="Picture 2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2" name="Picture 2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3" name="Picture 2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4" name="Picture 2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5" name="Picture 2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6" name="Picture 2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7" name="Picture 2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8" name="Picture 2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9" name="Picture 2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0" name="Picture 2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1" name="Picture 2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2" name="Picture 2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3" name="Picture 2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4" name="Picture 2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5" name="Picture 2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6" name="Picture 2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7" name="Picture 2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8" name="Picture 2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9" name="Picture 2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0" name="Picture 2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1" name="Picture 2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2" name="Picture 24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3" name="Picture 2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4" name="Picture 2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5" name="Picture 2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6" name="Picture 2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7" name="Picture 2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8" name="Picture 2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9" name="Picture 2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0" name="Picture 2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1" name="Picture 24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2" name="Picture 2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3" name="Picture 2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4" name="Picture 24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5" name="Picture 2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6" name="Picture 2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7" name="Picture 2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8" name="Picture 2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9" name="Picture 2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0" name="Picture 2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1" name="Picture 2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2" name="Picture 2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3" name="Picture 2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4" name="Picture 2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5" name="Picture 2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6" name="Picture 2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7" name="Picture 2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8" name="Picture 2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9" name="Picture 2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0" name="Picture 2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1" name="Picture 2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2" name="Picture 2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3" name="Picture 2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4" name="Picture 2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5" name="Picture 2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6" name="Picture 2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7" name="Picture 2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8" name="Picture 2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9" name="Picture 2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0" name="Picture 2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1" name="Picture 2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2" name="Picture 2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3" name="Picture 2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4" name="Picture 2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5" name="Picture 2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6" name="Picture 2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7" name="Picture 24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8" name="Picture 2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9" name="Picture 2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0" name="Picture 24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1" name="Picture 2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2" name="Picture 24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3" name="Picture 2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4" name="Picture 2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5" name="Picture 2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6" name="Picture 24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7" name="Picture 2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8" name="Picture 2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9" name="Picture 2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0" name="Picture 24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1" name="Picture 2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2" name="Picture 2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3" name="Picture 2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4" name="Picture 2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5" name="Picture 2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6" name="Picture 2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7" name="Picture 2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8" name="Picture 24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9" name="Picture 2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0" name="Picture 2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1" name="Picture 2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2" name="Picture 24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3" name="Picture 24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4" name="Picture 2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5" name="Picture 2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6" name="Picture 24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7" name="Picture 2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8" name="Picture 2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9" name="Picture 24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0" name="Picture 2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1" name="Picture 24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2" name="Picture 24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3" name="Picture 2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4" name="Picture 2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5" name="Picture 24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6" name="Picture 2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7" name="Picture 2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8" name="Picture 24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9" name="Picture 2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0" name="Picture 24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1" name="Picture 25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2" name="Picture 2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3" name="Picture 2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4" name="Picture 25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5" name="Picture 2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6" name="Picture 2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7" name="Picture 25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8" name="Picture 2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9" name="Picture 25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0" name="Picture 25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1" name="Picture 2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2" name="Picture 2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3" name="Picture 25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4" name="Picture 2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5" name="Picture 2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6" name="Picture 25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7" name="Picture 2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8" name="Picture 25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9" name="Picture 25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0" name="Picture 2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1" name="Picture 2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2" name="Picture 25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3" name="Picture 2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4" name="Picture 2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5" name="Picture 25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6" name="Picture 2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7" name="Picture 25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8" name="Picture 25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9" name="Picture 2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0" name="Picture 2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1" name="Picture 25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2" name="Picture 2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3" name="Picture 2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4" name="Picture 25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5" name="Picture 2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6" name="Picture 25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7" name="Picture 25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8" name="Picture 2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9" name="Picture 2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0" name="Picture 25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1" name="Picture 2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2" name="Picture 2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3" name="Picture 25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4" name="Picture 2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5" name="Picture 25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6" name="Picture 25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7" name="Picture 2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8" name="Picture 2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9" name="Picture 25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0" name="Picture 2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1" name="Picture 2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2" name="Picture 25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3" name="Picture 2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4" name="Picture 25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5" name="Picture 25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6" name="Picture 2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7" name="Picture 25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8" name="Picture 2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9" name="Picture 25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0" name="Picture 2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1" name="Picture 2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2" name="Picture 2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3" name="Picture 25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4" name="Picture 25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5" name="Picture 2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6" name="Picture 25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7" name="Picture 2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8" name="Picture 25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9" name="Picture 2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0" name="Picture 2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1" name="Picture 2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2" name="Picture 25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3" name="Picture 25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4" name="Picture 2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5" name="Picture 25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6" name="Picture 2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7" name="Picture 25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8" name="Picture 2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9" name="Picture 2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0" name="Picture 2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1" name="Picture 25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2" name="Picture 25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3" name="Picture 2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4" name="Picture 25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5" name="Picture 2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6" name="Picture 25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7" name="Picture 2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8" name="Picture 2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9" name="Picture 2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0" name="Picture 25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1" name="Picture 25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2" name="Picture 2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3" name="Picture 25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4" name="Picture 2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5" name="Picture 25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6" name="Picture 2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7" name="Picture 2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8" name="Picture 2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9" name="Picture 25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0" name="Picture 25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1" name="Picture 2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2" name="Picture 26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3" name="Picture 2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4" name="Picture 26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5" name="Picture 2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6" name="Picture 2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7" name="Picture 2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8" name="Picture 26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9" name="Picture 2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0" name="Picture 2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1" name="Picture 26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2" name="Picture 2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3" name="Picture 26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4" name="Picture 2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5" name="Picture 2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6" name="Picture 2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7" name="Picture 26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8" name="Picture 2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9" name="Picture 2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0" name="Picture 26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1" name="Picture 2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2" name="Picture 26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3" name="Picture 2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4" name="Picture 2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5" name="Picture 2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6" name="Picture 26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7" name="Picture 2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8" name="Picture 2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9" name="Picture 26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0" name="Picture 2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1" name="Picture 26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2" name="Picture 2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3" name="Picture 2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4" name="Picture 2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5" name="Picture 26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6" name="Picture 2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7" name="Picture 2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8" name="Picture 26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9" name="Picture 2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0" name="Picture 26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1" name="Picture 2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2" name="Picture 2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3" name="Picture 2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4" name="Picture 26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5" name="Picture 2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6" name="Picture 2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7" name="Picture 26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8" name="Picture 2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9" name="Picture 26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0" name="Picture 2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1" name="Picture 2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2" name="Picture 2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3" name="Picture 26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4" name="Picture 2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5" name="Picture 2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6" name="Picture 26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7" name="Picture 2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8" name="Picture 26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9" name="Picture 2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0" name="Picture 2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1" name="Picture 2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2" name="Picture 26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3" name="Picture 2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4" name="Picture 2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5" name="Picture 26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6" name="Picture 2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7" name="Picture 26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8" name="Picture 2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9" name="Picture 2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0" name="Picture 2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1" name="Picture 26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2" name="Picture 2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3" name="Picture 2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4" name="Picture 26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5" name="Picture 2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6" name="Picture 26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7" name="Picture 2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8" name="Picture 2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9" name="Picture 2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0" name="Picture 26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1" name="Picture 2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2" name="Picture 2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3" name="Picture 26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4" name="Picture 2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5" name="Picture 26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6" name="Picture 26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7" name="Picture 2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8" name="Picture 2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9" name="Picture 26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0" name="Picture 2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1" name="Picture 2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2" name="Picture 26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3" name="Picture 2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4" name="Picture 26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5" name="Picture 26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6" name="Picture 2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7" name="Picture 2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8" name="Picture 26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9" name="Picture 2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0" name="Picture 2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1" name="Picture 27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2" name="Picture 2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3" name="Picture 27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4" name="Picture 27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5" name="Picture 2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6" name="Picture 2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7" name="Picture 27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8" name="Picture 2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9" name="Picture 2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0" name="Picture 27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1" name="Picture 2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2" name="Picture 27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3" name="Picture 27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4" name="Picture 2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5" name="Picture 2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6" name="Picture 27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7" name="Picture 2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8" name="Picture 2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9" name="Picture 27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0" name="Picture 2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1" name="Picture 27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2" name="Picture 27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3" name="Picture 2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4" name="Picture 2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5" name="Picture 27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6" name="Picture 2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7" name="Picture 2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8" name="Picture 27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9" name="Picture 2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0" name="Picture 27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1" name="Picture 27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2" name="Picture 2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3" name="Picture 2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4" name="Picture 27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5" name="Picture 2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6" name="Picture 2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7" name="Picture 27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8" name="Picture 2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9" name="Picture 27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0" name="Picture 27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1" name="Picture 2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2" name="Picture 27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3" name="Picture 2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4" name="Picture 27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5" name="Picture 2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6" name="Picture 2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7" name="Picture 2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8" name="Picture 27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9" name="Picture 27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0" name="Picture 2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1" name="Picture 27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2" name="Picture 2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3" name="Picture 27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4" name="Picture 2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5" name="Picture 2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6" name="Picture 2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7" name="Picture 27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8" name="Picture 27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9" name="Picture 2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0" name="Picture 27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1" name="Picture 2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2" name="Picture 27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3" name="Picture 2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4" name="Picture 2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5" name="Picture 2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6" name="Picture 27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7" name="Picture 27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8" name="Picture 2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9" name="Picture 27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0" name="Picture 2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1" name="Picture 27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2" name="Picture 2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3" name="Picture 2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4" name="Picture 2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5" name="Picture 27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6" name="Picture 27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7" name="Picture 2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8" name="Picture 27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9" name="Picture 2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0" name="Picture 27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1" name="Picture 2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2" name="Picture 2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3" name="Picture 2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4" name="Picture 27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5" name="Picture 27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6" name="Picture 2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7" name="Picture 27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8" name="Picture 2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9" name="Picture 27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0" name="Picture 2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1" name="Picture 2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2" name="Picture 2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3" name="Picture 27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4" name="Picture 27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5" name="Picture 2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6" name="Picture 27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7" name="Picture 2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8" name="Picture 27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9" name="Picture 2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0" name="Picture 2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1" name="Picture 2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2" name="Picture 28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3" name="Picture 28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4" name="Picture 2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5" name="Picture 28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6" name="Picture 2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7" name="Picture 28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8" name="Picture 2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9" name="Picture 2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0" name="Picture 2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1" name="Picture 28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2" name="Picture 28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3" name="Picture 2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4" name="Picture 28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5" name="Picture 2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6" name="Picture 28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7" name="Picture 2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8" name="Picture 2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9" name="Picture 2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0" name="Picture 28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1" name="Picture 2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2" name="Picture 2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3" name="Picture 28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4" name="Picture 2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5" name="Picture 28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6" name="Picture 2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7" name="Picture 2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8" name="Picture 2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9" name="Picture 28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0" name="Picture 2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1" name="Picture 2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2" name="Picture 28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3" name="Picture 2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4" name="Picture 28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5" name="Picture 2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6" name="Picture 2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7" name="Picture 2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8" name="Picture 28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9" name="Picture 2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0" name="Picture 2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1" name="Picture 28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2" name="Picture 2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3" name="Picture 28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4" name="Picture 2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5" name="Picture 2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6" name="Picture 2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7" name="Picture 28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8" name="Picture 2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9" name="Picture 2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0" name="Picture 28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1" name="Picture 2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2" name="Picture 28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3" name="Picture 2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4" name="Picture 2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5" name="Picture 2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6" name="Picture 28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7" name="Picture 2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8" name="Picture 2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9" name="Picture 28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0" name="Picture 2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1" name="Picture 28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2" name="Picture 2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3" name="Picture 2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4" name="Picture 2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5" name="Picture 28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6" name="Picture 2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7" name="Picture 2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8" name="Picture 28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9" name="Picture 2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0" name="Picture 28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1" name="Picture 2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2" name="Picture 2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3" name="Picture 2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4" name="Picture 28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5" name="Picture 2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6" name="Picture 2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7" name="Picture 28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8" name="Picture 2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9" name="Picture 28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0" name="Picture 2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1" name="Picture 2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2" name="Picture 2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3" name="Picture 28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4" name="Picture 2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5" name="Picture 2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6" name="Picture 28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7" name="Picture 2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8" name="Picture 28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9" name="Picture 2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0" name="Picture 2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1" name="Picture 2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2" name="Picture 28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3" name="Picture 2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4" name="Picture 2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5" name="Picture 28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6" name="Picture 2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7" name="Picture 28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8" name="Picture 2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9" name="Picture 2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0" name="Picture 2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1" name="Picture 29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2" name="Picture 2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3" name="Picture 2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4" name="Picture 29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5" name="Picture 2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6" name="Picture 29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7" name="Picture 29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8" name="Picture 2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9" name="Picture 2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0" name="Picture 29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1" name="Picture 2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2" name="Picture 2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3" name="Picture 29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4" name="Picture 2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5" name="Picture 29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6" name="Picture 29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7" name="Picture 2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8" name="Picture 2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9" name="Picture 29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0" name="Picture 2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1" name="Picture 2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2" name="Picture 29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3" name="Picture 2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4" name="Picture 29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5" name="Picture 29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6" name="Picture 2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7" name="Picture 2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8" name="Picture 29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9" name="Picture 2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0" name="Picture 2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1" name="Picture 29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2" name="Picture 2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3" name="Picture 29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4" name="Picture 29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5" name="Picture 2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6" name="Picture 2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7" name="Picture 29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8" name="Picture 2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9" name="Picture 2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0" name="Picture 29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1" name="Picture 2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2" name="Picture 29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3" name="Picture 29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4" name="Picture 2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5" name="Picture 2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6" name="Picture 29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7" name="Picture 2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8" name="Picture 2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9" name="Picture 29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0" name="Picture 2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1" name="Picture 29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2" name="Picture 29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3" name="Picture 2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4" name="Picture 29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5" name="Picture 2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6" name="Picture 29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7" name="Picture 2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8" name="Picture 2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9" name="Picture 2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0" name="Picture 29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1" name="Picture 29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2" name="Picture 2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3" name="Picture 29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4" name="Picture 2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5" name="Picture 29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6" name="Picture 2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7" name="Picture 2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8" name="Picture 2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9" name="Picture 29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0" name="Picture 29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1" name="Picture 2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2" name="Picture 29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3" name="Picture 2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4" name="Picture 29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5" name="Picture 2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6" name="Picture 2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7" name="Picture 2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8" name="Picture 29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9" name="Picture 29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0" name="Picture 2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1" name="Picture 29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2" name="Picture 2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3" name="Picture 29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4" name="Picture 2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5" name="Picture 2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6" name="Picture 2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7" name="Picture 29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8" name="Picture 29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9" name="Picture 2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0" name="Picture 29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1" name="Picture 2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2" name="Picture 29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3" name="Picture 2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4" name="Picture 2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5" name="Picture 2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6" name="Picture 29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7" name="Picture 29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8" name="Picture 2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9" name="Picture 29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0" name="Picture 2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1" name="Picture 30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2" name="Picture 3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3" name="Picture 3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4" name="Picture 3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5" name="Picture 30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6" name="Picture 30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7" name="Picture 3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8" name="Picture 30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9" name="Picture 3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0" name="Picture 30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1" name="Picture 3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2" name="Picture 3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3" name="Picture 3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4" name="Picture 30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5" name="Picture 30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6" name="Picture 3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7" name="Picture 30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8" name="Picture 3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9" name="Picture 30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0" name="Picture 3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1" name="Picture 3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2" name="Picture 3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3" name="Picture 30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4" name="Picture 30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5" name="Picture 3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6" name="Picture 30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7" name="Picture 3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8" name="Picture 30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9" name="Picture 3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0" name="Picture 3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1" name="Picture 3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2" name="Picture 30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3" name="Picture 30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4" name="Picture 3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5" name="Picture 30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6" name="Picture 3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7" name="Picture 30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8" name="Picture 3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9" name="Picture 3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0" name="Picture 3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1" name="Picture 30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2" name="Picture 3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3" name="Picture 3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4" name="Picture 30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5" name="Picture 3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6" name="Picture 30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7" name="Picture 3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8" name="Picture 3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9" name="Picture 3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0" name="Picture 30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1" name="Picture 3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2" name="Picture 3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3" name="Picture 30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4" name="Picture 3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5" name="Picture 30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6" name="Picture 3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7" name="Picture 3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8" name="Picture 3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9" name="Picture 30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0" name="Picture 3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1" name="Picture 3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2" name="Picture 30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3" name="Picture 3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4" name="Picture 30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5" name="Picture 3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6" name="Picture 3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7" name="Picture 3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8" name="Picture 30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9" name="Picture 3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0" name="Picture 3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1" name="Picture 30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2" name="Picture 3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3" name="Picture 30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4" name="Picture 3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5" name="Picture 3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6" name="Picture 3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7" name="Picture 30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8" name="Picture 3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9" name="Picture 3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0" name="Picture 30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1" name="Picture 3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2" name="Picture 30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3" name="Picture 3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4" name="Picture 3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5" name="Picture 3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6" name="Picture 30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7" name="Picture 3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8" name="Picture 3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9" name="Picture 30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0" name="Picture 3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1" name="Picture 30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2" name="Picture 3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3" name="Picture 3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4" name="Picture 3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5" name="Picture 30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6" name="Picture 3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7" name="Picture 3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8" name="Picture 30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9" name="Picture 3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0" name="Picture 30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1" name="Picture 3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2" name="Picture 3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3" name="Picture 3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4" name="Picture 3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5" name="Picture 3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6" name="Picture 3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7" name="Picture 31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8" name="Picture 3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9" name="Picture 31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0" name="Picture 3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1" name="Picture 3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2" name="Picture 3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3" name="Picture 3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4" name="Picture 3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5" name="Picture 3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6" name="Picture 31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7" name="Picture 3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8" name="Picture 31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9" name="Picture 3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0" name="Picture 3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1" name="Picture 3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2" name="Picture 3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3" name="Picture 3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4" name="Picture 3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5" name="Picture 31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6" name="Picture 3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7" name="Picture 31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8" name="Picture 3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9" name="Picture 3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0" name="Picture 3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1" name="Picture 3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2" name="Picture 3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3" name="Picture 3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4" name="Picture 31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5" name="Picture 3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6" name="Picture 31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7" name="Picture 3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8" name="Picture 3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9" name="Picture 3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0" name="Picture 3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1" name="Picture 3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2" name="Picture 3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3" name="Picture 31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4" name="Picture 3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5" name="Picture 31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6" name="Picture 3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7" name="Picture 3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8" name="Picture 3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9" name="Picture 3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0" name="Picture 3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1" name="Picture 3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2" name="Picture 31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3" name="Picture 3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4" name="Picture 31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5" name="Picture 3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6" name="Picture 3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7" name="Picture 3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8" name="Picture 3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9" name="Picture 3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0" name="Picture 3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1" name="Picture 31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2" name="Picture 3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3" name="Picture 31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4" name="Picture 3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5" name="Picture 3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6" name="Picture 3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7" name="Picture 3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8" name="Picture 3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9" name="Picture 3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0" name="Picture 31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1" name="Picture 3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2" name="Picture 31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3" name="Picture 3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4" name="Picture 3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5" name="Picture 31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6" name="Picture 3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7" name="Picture 31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8" name="Picture 3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9" name="Picture 3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0" name="Picture 3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1" name="Picture 31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2" name="Picture 3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3" name="Picture 3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4" name="Picture 31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5" name="Picture 3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6" name="Picture 31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7" name="Picture 3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8" name="Picture 3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9" name="Picture 3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0" name="Picture 31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1" name="Picture 3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2" name="Picture 3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3" name="Picture 31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4" name="Picture 3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5" name="Picture 31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6" name="Picture 3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7" name="Picture 3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8" name="Picture 3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9" name="Picture 31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0" name="Picture 3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1" name="Picture 3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2" name="Picture 3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3" name="Picture 3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4" name="Picture 32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5" name="Picture 3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6" name="Picture 3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7" name="Picture 3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8" name="Picture 32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9" name="Picture 3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0" name="Picture 3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1" name="Picture 32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2" name="Picture 3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3" name="Picture 32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4" name="Picture 3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5" name="Picture 3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6" name="Picture 3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7" name="Picture 32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8" name="Picture 32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9" name="Picture 3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0" name="Picture 32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1" name="Picture 3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2" name="Picture 32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3" name="Picture 3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4" name="Picture 3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5" name="Picture 3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6" name="Picture 32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7" name="Picture 32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8" name="Picture 3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9" name="Picture 32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0" name="Picture 3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1" name="Picture 32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2" name="Picture 3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3" name="Picture 3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4" name="Picture 3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5" name="Picture 32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6" name="Picture 32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7" name="Picture 3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8" name="Picture 32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9" name="Picture 3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0" name="Picture 32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1" name="Picture 3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2" name="Picture 3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3" name="Picture 3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4" name="Picture 32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5" name="Picture 3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6" name="Picture 3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7" name="Picture 32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8" name="Picture 3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9" name="Picture 32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0" name="Picture 3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1" name="Picture 3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2" name="Picture 3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3" name="Picture 32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4" name="Picture 3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5" name="Picture 3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6" name="Picture 32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7" name="Picture 3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8" name="Picture 32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9" name="Picture 3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0" name="Picture 3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1" name="Picture 3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2" name="Picture 32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3" name="Picture 3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4" name="Picture 3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5" name="Picture 32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6" name="Picture 3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7" name="Picture 32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8" name="Picture 3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9" name="Picture 3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0" name="Picture 3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1" name="Picture 32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2" name="Picture 3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3" name="Picture 3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4" name="Picture 32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5" name="Picture 3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6" name="Picture 32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7" name="Picture 3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8" name="Picture 3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9" name="Picture 3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0" name="Picture 32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1" name="Picture 3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2" name="Picture 3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3" name="Picture 32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4" name="Picture 3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5" name="Picture 32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6" name="Picture 3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7" name="Picture 3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8" name="Picture 3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9" name="Picture 3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0" name="Picture 3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1" name="Picture 3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2" name="Picture 32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3" name="Picture 3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4" name="Picture 32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5" name="Picture 3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6" name="Picture 3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7" name="Picture 3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8" name="Picture 3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9" name="Picture 3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0" name="Picture 3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1" name="Picture 33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2" name="Picture 3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3" name="Picture 33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4" name="Picture 3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5" name="Picture 3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6" name="Picture 3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7" name="Picture 3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8" name="Picture 3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9" name="Picture 3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0" name="Picture 33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1" name="Picture 3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2" name="Picture 33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3" name="Picture 3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4" name="Picture 3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5" name="Picture 3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6" name="Picture 3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7" name="Picture 3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8" name="Picture 3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9" name="Picture 33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0" name="Picture 3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1" name="Picture 33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2" name="Picture 3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3" name="Picture 3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4" name="Picture 3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5" name="Picture 3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6" name="Picture 3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7" name="Picture 3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8" name="Picture 33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9" name="Picture 3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0" name="Picture 33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1" name="Picture 3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2" name="Picture 3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3" name="Picture 3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4" name="Picture 3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5" name="Picture 3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6" name="Picture 33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7" name="Picture 33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8" name="Picture 3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9" name="Picture 33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0" name="Picture 33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1" name="Picture 3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2" name="Picture 3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3" name="Picture 3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4" name="Picture 3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5" name="Picture 3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6" name="Picture 33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7" name="Picture 3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8" name="Picture 33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9" name="Picture 3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0" name="Picture 3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1" name="Picture 3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2" name="Picture 3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3" name="Picture 3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4" name="Picture 3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5" name="Picture 33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6" name="Picture 3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7" name="Picture 33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8" name="Picture 3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9" name="Picture 3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0" name="Picture 3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1" name="Picture 3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2" name="Picture 3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3" name="Picture 3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4" name="Picture 33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5" name="Picture 3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6" name="Picture 33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7" name="Picture 3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8" name="Picture 3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9" name="Picture 3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0" name="Picture 3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1" name="Picture 3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2" name="Picture 3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3" name="Picture 33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4" name="Picture 3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5" name="Picture 33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6" name="Picture 3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7" name="Picture 3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8" name="Picture 33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9" name="Picture 33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0" name="Picture 33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1" name="Picture 3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2" name="Picture 3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3" name="Picture 3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4" name="Picture 33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5" name="Picture 3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6" name="Picture 3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7" name="Picture 33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8" name="Picture 33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9" name="Picture 33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0" name="Picture 3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1" name="Picture 3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2" name="Picture 3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3" name="Picture 33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4" name="Picture 3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5" name="Picture 3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6" name="Picture 33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7" name="Picture 33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8" name="Picture 33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9" name="Picture 3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0" name="Picture 3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1" name="Picture 3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2" name="Picture 34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3" name="Picture 3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4" name="Picture 3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5" name="Picture 34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6" name="Picture 34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7" name="Picture 34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8" name="Picture 3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9" name="Picture 3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0" name="Picture 3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1" name="Picture 34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2" name="Picture 3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3" name="Picture 3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4" name="Picture 34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5" name="Picture 34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6" name="Picture 34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7" name="Picture 3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8" name="Picture 3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9" name="Picture 3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0" name="Picture 34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1" name="Picture 3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2" name="Picture 3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3" name="Picture 34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4" name="Picture 3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5" name="Picture 34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6" name="Picture 3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7" name="Picture 3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8" name="Picture 3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9" name="Picture 34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0" name="Picture 3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1" name="Picture 3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2" name="Picture 34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3" name="Picture 3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4" name="Picture 34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5" name="Picture 3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6" name="Picture 3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7" name="Picture 3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8" name="Picture 34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9" name="Picture 3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0" name="Picture 3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1" name="Picture 34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2" name="Picture 3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3" name="Picture 34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4" name="Picture 3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5" name="Picture 3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6" name="Picture 3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7" name="Picture 34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8" name="Picture 3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9" name="Picture 3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0" name="Picture 34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1" name="Picture 3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2" name="Picture 34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3" name="Picture 3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4" name="Picture 3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5" name="Picture 3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6" name="Picture 34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7" name="Picture 3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8" name="Picture 3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9" name="Picture 34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0" name="Picture 3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1" name="Picture 34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2" name="Picture 3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3" name="Picture 3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4" name="Picture 3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5" name="Picture 34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6" name="Picture 3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7" name="Picture 3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8" name="Picture 34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9" name="Picture 3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0" name="Picture 34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1" name="Picture 3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2" name="Picture 3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3" name="Picture 3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4" name="Picture 3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5" name="Picture 3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6" name="Picture 3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7" name="Picture 34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8" name="Picture 3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9" name="Picture 34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0" name="Picture 3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1" name="Picture 3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2" name="Picture 3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3" name="Picture 3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4" name="Picture 3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5" name="Picture 3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6" name="Picture 3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7" name="Picture 3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8" name="Picture 34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9" name="Picture 3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0" name="Picture 3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1" name="Picture 3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2" name="Picture 3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3" name="Picture 3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4" name="Picture 3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5" name="Picture 34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6" name="Picture 3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7" name="Picture 34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8" name="Picture 3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9" name="Picture 3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0" name="Picture 3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1" name="Picture 3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2" name="Picture 3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3" name="Picture 3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4" name="Picture 3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5" name="Picture 3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6" name="Picture 35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7" name="Picture 3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8" name="Picture 3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9" name="Picture 3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0" name="Picture 3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1" name="Picture 3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2" name="Picture 3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3" name="Picture 35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4" name="Picture 3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5" name="Picture 35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6" name="Picture 3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7" name="Picture 3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8" name="Picture 3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9" name="Picture 3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0" name="Picture 3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1" name="Picture 3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2" name="Picture 35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3" name="Picture 3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4" name="Picture 35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5" name="Picture 3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6" name="Picture 3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7" name="Picture 3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8" name="Picture 3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9" name="Picture 3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0" name="Picture 3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1" name="Picture 35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2" name="Picture 3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3" name="Picture 35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4" name="Picture 3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5" name="Picture 3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6" name="Picture 3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7" name="Picture 3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8" name="Picture 3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9" name="Picture 3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0" name="Picture 35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1" name="Picture 3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2" name="Picture 35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3" name="Picture 3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4" name="Picture 3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5" name="Picture 3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6" name="Picture 3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7" name="Picture 3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8" name="Picture 3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9" name="Picture 35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0" name="Picture 3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1" name="Picture 35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2" name="Picture 3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3" name="Picture 3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4" name="Picture 3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5" name="Picture 3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6" name="Picture 3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7" name="Picture 3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8" name="Picture 35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9" name="Picture 3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0" name="Picture 35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1" name="Picture 3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2" name="Picture 3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3" name="Picture 3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4" name="Picture 3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5" name="Picture 3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6" name="Picture 3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7" name="Picture 35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8" name="Picture 3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9" name="Picture 35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0" name="Picture 3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1" name="Picture 3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2" name="Picture 3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3" name="Picture 3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4" name="Picture 3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5" name="Picture 3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6" name="Picture 35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7" name="Picture 3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8" name="Picture 35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9" name="Picture 3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0" name="Picture 3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1" name="Picture 3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2" name="Picture 3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3" name="Picture 3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4" name="Picture 3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5" name="Picture 35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6" name="Picture 3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7" name="Picture 35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8" name="Picture 3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9" name="Picture 3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0" name="Picture 3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1" name="Picture 3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2" name="Picture 3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3" name="Picture 35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4" name="Picture 35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5" name="Picture 3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6" name="Picture 35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7" name="Picture 3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8" name="Picture 3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9" name="Picture 3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0" name="Picture 3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1" name="Picture 3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2" name="Picture 36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3" name="Picture 3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4" name="Picture 36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5" name="Picture 3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6" name="Picture 3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7" name="Picture 3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8" name="Picture 36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9" name="Picture 3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0" name="Picture 3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1" name="Picture 36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2" name="Picture 36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3" name="Picture 3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4" name="Picture 3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5" name="Picture 3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6" name="Picture 36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7" name="Picture 3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8" name="Picture 3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9" name="Picture 3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0" name="Picture 36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1" name="Picture 3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2" name="Picture 3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3" name="Picture 36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4" name="Picture 3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5" name="Picture 36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6" name="Picture 3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7" name="Picture 3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8" name="Picture 3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9" name="Picture 36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0" name="Picture 3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1" name="Picture 3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2" name="Picture 36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3" name="Picture 3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4" name="Picture 36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5" name="Picture 3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6" name="Picture 3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7" name="Picture 3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8" name="Picture 36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9" name="Picture 3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0" name="Picture 3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1" name="Picture 36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2" name="Picture 3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3" name="Picture 36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4" name="Picture 3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5" name="Picture 3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6" name="Picture 3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7" name="Picture 36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8" name="Picture 3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9" name="Picture 3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0" name="Picture 36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1" name="Picture 3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2" name="Picture 36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3" name="Picture 3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4" name="Picture 3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5" name="Picture 3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6" name="Picture 36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7" name="Picture 3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8" name="Picture 3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9" name="Picture 36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0" name="Picture 3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1" name="Picture 36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2" name="Picture 3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3" name="Picture 3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4" name="Picture 3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5" name="Picture 36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6" name="Picture 3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7" name="Picture 3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8" name="Picture 36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9" name="Picture 3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0" name="Picture 36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1" name="Picture 3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2" name="Picture 3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3" name="Picture 3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4" name="Picture 36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5" name="Picture 3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6" name="Picture 3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7" name="Picture 36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8" name="Picture 3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9" name="Picture 36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0" name="Picture 3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1" name="Picture 3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2" name="Picture 3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3" name="Picture 36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4" name="Picture 3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5" name="Picture 3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6" name="Picture 36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7" name="Picture 3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8" name="Picture 36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9" name="Picture 3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0" name="Picture 3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1" name="Picture 36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2" name="Picture 3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3" name="Picture 36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4" name="Picture 3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5" name="Picture 36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6" name="Picture 3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7" name="Picture 36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8" name="Picture 3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9" name="Picture 3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0" name="Picture 36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1" name="Picture 3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2" name="Picture 37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3" name="Picture 3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4" name="Picture 37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5" name="Picture 3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6" name="Picture 37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7" name="Picture 3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8" name="Picture 3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9" name="Picture 37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0" name="Picture 3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1" name="Picture 37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2" name="Picture 3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3" name="Picture 37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4" name="Picture 3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5" name="Picture 37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6" name="Picture 3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7" name="Picture 3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8" name="Picture 37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9" name="Picture 3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0" name="Picture 37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1" name="Picture 3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2" name="Picture 37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3" name="Picture 3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4" name="Picture 37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5" name="Picture 3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6" name="Picture 3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7" name="Picture 37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8" name="Picture 3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9" name="Picture 37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0" name="Picture 3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1" name="Picture 37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2" name="Picture 3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3" name="Picture 37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4" name="Picture 3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5" name="Picture 3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6" name="Picture 37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7" name="Picture 3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8" name="Picture 37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9" name="Picture 3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0" name="Picture 37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1" name="Picture 3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2" name="Picture 37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3" name="Picture 3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4" name="Picture 3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5" name="Picture 37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6" name="Picture 3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7" name="Picture 37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8" name="Picture 3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9" name="Picture 37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0" name="Picture 3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1" name="Picture 37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2" name="Picture 3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3" name="Picture 3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4" name="Picture 37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5" name="Picture 3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6" name="Picture 37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7" name="Picture 3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8" name="Picture 37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9" name="Picture 3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0" name="Picture 37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1" name="Picture 3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2" name="Picture 3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3" name="Picture 37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4" name="Picture 3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5" name="Picture 37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6" name="Picture 3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7" name="Picture 37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8" name="Picture 3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9" name="Picture 37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0" name="Picture 3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1" name="Picture 3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2" name="Picture 37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3" name="Picture 3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4" name="Picture 37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5" name="Picture 3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6" name="Picture 37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7" name="Picture 3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8" name="Picture 37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9" name="Picture 3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0" name="Picture 3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1" name="Picture 37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2" name="Picture 3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3" name="Picture 37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4" name="Picture 3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5" name="Picture 37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6" name="Picture 3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7" name="Picture 37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8" name="Picture 3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9" name="Picture 3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0" name="Picture 37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1" name="Picture 3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2" name="Picture 37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3" name="Picture 3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4" name="Picture 37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5" name="Picture 3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6" name="Picture 37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7" name="Picture 3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8" name="Picture 3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9" name="Picture 37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0" name="Picture 3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1" name="Picture 38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2" name="Picture 3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3" name="Picture 38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4" name="Picture 3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5" name="Picture 38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6" name="Picture 3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7" name="Picture 3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8" name="Picture 38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9" name="Picture 3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0" name="Picture 38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1" name="Picture 3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2" name="Picture 38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3" name="Picture 3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4" name="Picture 38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5" name="Picture 3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6" name="Picture 3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7" name="Picture 38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8" name="Picture 3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9" name="Picture 38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0" name="Picture 3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1" name="Picture 3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2" name="Picture 3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3" name="Picture 38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4" name="Picture 3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5" name="Picture 3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6" name="Picture 38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7" name="Picture 3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8" name="Picture 38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9" name="Picture 3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0" name="Picture 3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1" name="Picture 3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2" name="Picture 38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3" name="Picture 3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4" name="Picture 3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5" name="Picture 38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6" name="Picture 3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7" name="Picture 38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8" name="Picture 3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9" name="Picture 3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0" name="Picture 3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1" name="Picture 38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2" name="Picture 3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3" name="Picture 3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4" name="Picture 38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5" name="Picture 3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6" name="Picture 38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7" name="Picture 3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8" name="Picture 3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9" name="Picture 3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0" name="Picture 38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1" name="Picture 3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2" name="Picture 3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3" name="Picture 38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4" name="Picture 3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5" name="Picture 38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6" name="Picture 3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7" name="Picture 3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8" name="Picture 3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9" name="Picture 38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0" name="Picture 3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1" name="Picture 3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2" name="Picture 38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3" name="Picture 3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4" name="Picture 38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5" name="Picture 3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6" name="Picture 3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7" name="Picture 3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8" name="Picture 38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9" name="Picture 3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0" name="Picture 3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1" name="Picture 38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2" name="Picture 3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3" name="Picture 38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4" name="Picture 3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5" name="Picture 3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6" name="Picture 38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7" name="Picture 3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8" name="Picture 38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9" name="Picture 3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0" name="Picture 3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1" name="Picture 3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2" name="Picture 38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3" name="Picture 3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4" name="Picture 3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5" name="Picture 38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6" name="Picture 3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7" name="Picture 38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8" name="Picture 3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9" name="Picture 3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0" name="Picture 3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1" name="Picture 38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2" name="Picture 3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3" name="Picture 3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4" name="Picture 38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5" name="Picture 3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6" name="Picture 38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7" name="Picture 3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8" name="Picture 3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9" name="Picture 3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0" name="Picture 38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1" name="Picture 3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2" name="Picture 3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3" name="Picture 39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4" name="Picture 3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5" name="Picture 39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6" name="Picture 3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7" name="Picture 39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8" name="Picture 3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9" name="Picture 39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0" name="Picture 3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1" name="Picture 3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2" name="Picture 39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3" name="Picture 3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4" name="Picture 39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5" name="Picture 3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6" name="Picture 39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7" name="Picture 3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8" name="Picture 39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9" name="Picture 3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0" name="Picture 3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1" name="Picture 39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2" name="Picture 3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3" name="Picture 39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4" name="Picture 3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5" name="Picture 39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6" name="Picture 3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7" name="Picture 39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8" name="Picture 3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9" name="Picture 3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0" name="Picture 39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1" name="Picture 3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2" name="Picture 39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3" name="Picture 3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4" name="Picture 39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5" name="Picture 3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6" name="Picture 39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7" name="Picture 3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8" name="Picture 3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9" name="Picture 39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0" name="Picture 3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1" name="Picture 39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2" name="Picture 3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3" name="Picture 39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4" name="Picture 3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5" name="Picture 39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6" name="Picture 3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7" name="Picture 3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8" name="Picture 39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9" name="Picture 3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0" name="Picture 39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1" name="Picture 3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2" name="Picture 39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3" name="Picture 3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4" name="Picture 39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5" name="Picture 3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6" name="Picture 3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7" name="Picture 39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8" name="Picture 3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9" name="Picture 39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0" name="Picture 3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1" name="Picture 39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2" name="Picture 3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3" name="Picture 39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4" name="Picture 3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5" name="Picture 3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6" name="Picture 39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7" name="Picture 3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8" name="Picture 39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9" name="Picture 3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0" name="Picture 39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1" name="Picture 3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2" name="Picture 39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3" name="Picture 3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4" name="Picture 3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5" name="Picture 39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6" name="Picture 3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7" name="Picture 39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8" name="Picture 3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9" name="Picture 39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0" name="Picture 3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1" name="Picture 39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2" name="Picture 3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3" name="Picture 3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4" name="Picture 39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5" name="Picture 3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6" name="Picture 39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7" name="Picture 3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8" name="Picture 39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9" name="Picture 3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0" name="Picture 39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1" name="Picture 3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2" name="Picture 3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3" name="Picture 39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4" name="Picture 3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5" name="Picture 39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6" name="Picture 3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7" name="Picture 39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8" name="Picture 3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9" name="Picture 39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0" name="Picture 3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1" name="Picture 4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2" name="Picture 40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3" name="Picture 4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4" name="Picture 40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5" name="Picture 4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6" name="Picture 40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7" name="Picture 4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8" name="Picture 40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9" name="Picture 4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0" name="Picture 4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1" name="Picture 40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2" name="Picture 4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3" name="Picture 40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4" name="Picture 4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5" name="Picture 40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6" name="Picture 4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7" name="Picture 40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8" name="Picture 4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9" name="Picture 4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0" name="Picture 40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1" name="Picture 4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2" name="Picture 40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3" name="Picture 4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4" name="Picture 40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5" name="Picture 4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6" name="Picture 40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7" name="Picture 4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8" name="Picture 4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9" name="Picture 40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0" name="Picture 4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1" name="Picture 40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2" name="Picture 4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3" name="Picture 40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4" name="Picture 4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5" name="Picture 40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6" name="Picture 4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7" name="Picture 4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8" name="Picture 40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9" name="Picture 4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0" name="Picture 40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1" name="Picture 4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2" name="Picture 4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3" name="Picture 4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4" name="Picture 40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5" name="Picture 4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6" name="Picture 4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7" name="Picture 40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8" name="Picture 4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9" name="Picture 40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0" name="Picture 4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1" name="Picture 4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2" name="Picture 4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3" name="Picture 40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4" name="Picture 4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5" name="Picture 4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6" name="Picture 40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7" name="Picture 4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8" name="Picture 40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9" name="Picture 4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0" name="Picture 4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1" name="Picture 4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2" name="Picture 40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3" name="Picture 4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4" name="Picture 4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5" name="Picture 40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6" name="Picture 4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7" name="Picture 40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8" name="Picture 4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9" name="Picture 4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0" name="Picture 4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1" name="Picture 40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2" name="Picture 4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3" name="Picture 4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4" name="Picture 40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5" name="Picture 4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6" name="Picture 40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7" name="Picture 4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8" name="Picture 4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9" name="Picture 4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0" name="Picture 40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1" name="Picture 4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2" name="Picture 4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3" name="Picture 40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4" name="Picture 4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5" name="Picture 40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6" name="Picture 4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7" name="Picture 4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8" name="Picture 40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9" name="Picture 4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0" name="Picture 40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1" name="Picture 4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2" name="Picture 4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3" name="Picture 4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4" name="Picture 40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5" name="Picture 4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6" name="Picture 4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7" name="Picture 40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8" name="Picture 4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9" name="Picture 40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0" name="Picture 4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1" name="Picture 4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2" name="Picture 4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3" name="Picture 41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4" name="Picture 4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5" name="Picture 4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6" name="Picture 41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7" name="Picture 4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8" name="Picture 4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9" name="Picture 4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0" name="Picture 4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1" name="Picture 4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2" name="Picture 41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3" name="Picture 4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4" name="Picture 4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5" name="Picture 41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6" name="Picture 4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7" name="Picture 4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8" name="Picture 4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9" name="Picture 4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0" name="Picture 4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1" name="Picture 41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2" name="Picture 4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3" name="Picture 4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4" name="Picture 41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5" name="Picture 4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6" name="Picture 41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7" name="Picture 4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8" name="Picture 4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9" name="Picture 4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0" name="Picture 41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1" name="Picture 4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2" name="Picture 4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3" name="Picture 41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4" name="Picture 4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5" name="Picture 41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6" name="Picture 4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7" name="Picture 4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8" name="Picture 4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9" name="Picture 41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0" name="Picture 4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1" name="Picture 4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2" name="Picture 41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3" name="Picture 4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4" name="Picture 41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5" name="Picture 4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6" name="Picture 4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7" name="Picture 4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8" name="Picture 41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9" name="Picture 4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0" name="Picture 4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1" name="Picture 41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2" name="Picture 4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3" name="Picture 41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4" name="Picture 4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5" name="Picture 4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6" name="Picture 4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7" name="Picture 41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8" name="Picture 4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9" name="Picture 4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0" name="Picture 41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1" name="Picture 4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2" name="Picture 41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3" name="Picture 4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4" name="Picture 4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5" name="Picture 4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6" name="Picture 41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7" name="Picture 4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8" name="Picture 4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9" name="Picture 41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0" name="Picture 4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1" name="Picture 4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2" name="Picture 4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3" name="Picture 4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4" name="Picture 4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5" name="Picture 41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6" name="Picture 4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7" name="Picture 4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8" name="Picture 41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9" name="Picture 4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0" name="Picture 41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1" name="Picture 4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2" name="Picture 4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3" name="Picture 4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4" name="Picture 41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5" name="Picture 4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6" name="Picture 4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7" name="Picture 41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8" name="Picture 4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9" name="Picture 4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0" name="Picture 4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1" name="Picture 4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2" name="Picture 4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3" name="Picture 41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4" name="Picture 4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5" name="Picture 4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6" name="Picture 41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7" name="Picture 4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8" name="Picture 41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9" name="Picture 4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0" name="Picture 4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1" name="Picture 4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2" name="Picture 4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3" name="Picture 4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4" name="Picture 4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5" name="Picture 42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6" name="Picture 4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7" name="Picture 42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8" name="Picture 4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9" name="Picture 4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0" name="Picture 4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1" name="Picture 42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2" name="Picture 4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3" name="Picture 4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4" name="Picture 4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5" name="Picture 4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6" name="Picture 42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7" name="Picture 4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8" name="Picture 42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9" name="Picture 4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0" name="Picture 42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1" name="Picture 4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2" name="Picture 4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3" name="Picture 42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4" name="Picture 4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5" name="Picture 42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6" name="Picture 4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7" name="Picture 42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8" name="Picture 4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9" name="Picture 42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0" name="Picture 4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1" name="Picture 4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2" name="Picture 4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3" name="Picture 4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4" name="Picture 42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5" name="Picture 4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6" name="Picture 42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7" name="Picture 4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8" name="Picture 42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9" name="Picture 4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0" name="Picture 4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1" name="Picture 4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2" name="Picture 4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3" name="Picture 42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4" name="Picture 4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5" name="Picture 4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6" name="Picture 4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7" name="Picture 42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8" name="Picture 4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9" name="Picture 4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0" name="Picture 42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1" name="Picture 4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2" name="Picture 42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3" name="Picture 4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4" name="Picture 4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5" name="Picture 4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6" name="Picture 42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7" name="Picture 4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8" name="Picture 4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9" name="Picture 4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0" name="Picture 4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1" name="Picture 42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2" name="Picture 4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3" name="Picture 4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4" name="Picture 4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5" name="Picture 42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6" name="Picture 4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7" name="Picture 4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8" name="Picture 42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9" name="Picture 4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0" name="Picture 42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1" name="Picture 4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2" name="Picture 4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3" name="Picture 4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4" name="Picture 42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5" name="Picture 4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6" name="Picture 4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7" name="Picture 4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8" name="Picture 4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9" name="Picture 42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0" name="Picture 4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1" name="Picture 4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2" name="Picture 4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3" name="Picture 42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4" name="Picture 4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5" name="Picture 4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6" name="Picture 42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7" name="Picture 4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8" name="Picture 42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9" name="Picture 4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0" name="Picture 4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1" name="Picture 4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2" name="Picture 42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3" name="Picture 4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4" name="Picture 4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5" name="Picture 42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6" name="Picture 4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7" name="Picture 42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8" name="Picture 4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9" name="Picture 4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0" name="Picture 4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1" name="Picture 43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2" name="Picture 4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3" name="Picture 4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4" name="Picture 43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5" name="Picture 4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6" name="Picture 43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7" name="Picture 4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8" name="Picture 4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9" name="Picture 4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0" name="Picture 4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1" name="Picture 43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2" name="Picture 4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3" name="Picture 4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4" name="Picture 4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5" name="Picture 43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6" name="Picture 4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7" name="Picture 4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8" name="Picture 4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9" name="Picture 4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0" name="Picture 43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1" name="Picture 4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2" name="Picture 4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3" name="Picture 4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4" name="Picture 43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5" name="Picture 4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6" name="Picture 4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7" name="Picture 4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8" name="Picture 4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9" name="Picture 43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0" name="Picture 4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1" name="Picture 4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2" name="Picture 4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3" name="Picture 43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4" name="Picture 4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5" name="Picture 4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6" name="Picture 4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7" name="Picture 4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8" name="Picture 43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9" name="Picture 4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0" name="Picture 43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1" name="Picture 4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2" name="Picture 43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3" name="Picture 4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4" name="Picture 4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5" name="Picture 4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6" name="Picture 4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7" name="Picture 43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8" name="Picture 4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9" name="Picture 4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0" name="Picture 4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1" name="Picture 43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2" name="Picture 43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3" name="Picture 4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4" name="Picture 4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5" name="Picture 4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6" name="Picture 43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7" name="Picture 4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8" name="Picture 4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9" name="Picture 4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0" name="Picture 43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1" name="Picture 43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2" name="Picture 4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3" name="Picture 43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4" name="Picture 4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5" name="Picture 43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6" name="Picture 4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7" name="Picture 4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8" name="Picture 4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9" name="Picture 43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0" name="Picture 43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1" name="Picture 4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2" name="Picture 4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3" name="Picture 4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4" name="Picture 43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5" name="Picture 4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6" name="Picture 4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7" name="Picture 4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8" name="Picture 43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9" name="Picture 43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0" name="Picture 4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1" name="Picture 4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2" name="Picture 4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3" name="Picture 43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4" name="Picture 4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5" name="Picture 4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6" name="Picture 4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7" name="Picture 43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8" name="Picture 43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9" name="Picture 4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0" name="Picture 4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1" name="Picture 4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2" name="Picture 43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3" name="Picture 4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4" name="Picture 4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5" name="Picture 4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6" name="Picture 43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7" name="Picture 43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8" name="Picture 4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9" name="Picture 43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0" name="Picture 4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1" name="Picture 44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2" name="Picture 4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3" name="Picture 4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4" name="Picture 4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5" name="Picture 44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6" name="Picture 44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7" name="Picture 4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8" name="Picture 44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9" name="Picture 4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0" name="Picture 44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1" name="Picture 4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2" name="Picture 4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3" name="Picture 4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4" name="Picture 44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5" name="Picture 44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6" name="Picture 4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7" name="Picture 4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8" name="Picture 4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9" name="Picture 44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0" name="Picture 4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1" name="Picture 4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2" name="Picture 4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3" name="Picture 44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4" name="Picture 4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5" name="Picture 4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6" name="Picture 4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7" name="Picture 4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8" name="Picture 44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9" name="Picture 4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0" name="Picture 4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1" name="Picture 4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2" name="Picture 44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3" name="Picture 4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4" name="Picture 4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5" name="Picture 44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6" name="Picture 4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7" name="Picture 44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8" name="Picture 4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9" name="Picture 4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0" name="Picture 4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1" name="Picture 44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2" name="Picture 4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3" name="Picture 4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4" name="Picture 44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5" name="Picture 4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6" name="Picture 44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7" name="Picture 4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8" name="Picture 4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9" name="Picture 4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0" name="Picture 44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1" name="Picture 4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2" name="Picture 4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3" name="Picture 4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4" name="Picture 4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5" name="Picture 44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6" name="Picture 4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7" name="Picture 4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8" name="Picture 4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9" name="Picture 44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0" name="Picture 4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1" name="Picture 4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2" name="Picture 44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3" name="Picture 4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4" name="Picture 44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5" name="Picture 4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6" name="Picture 4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7" name="Picture 4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8" name="Picture 44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9" name="Picture 4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0" name="Picture 4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1" name="Picture 44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2" name="Picture 4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3" name="Picture 44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4" name="Picture 44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5" name="Picture 4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6" name="Picture 4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7" name="Picture 44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8" name="Picture 4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9" name="Picture 4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0" name="Picture 44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1" name="Picture 4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2" name="Picture 44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3" name="Picture 44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4" name="Picture 4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5" name="Picture 4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6" name="Picture 4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7" name="Picture 4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8" name="Picture 4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9" name="Picture 44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0" name="Picture 4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1" name="Picture 44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2" name="Picture 44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3" name="Picture 4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4" name="Picture 4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5" name="Picture 44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6" name="Picture 4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7" name="Picture 4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8" name="Picture 44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9" name="Picture 4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0" name="Picture 44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1" name="Picture 45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2" name="Picture 4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3" name="Picture 4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4" name="Picture 45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5" name="Picture 4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6" name="Picture 4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7" name="Picture 45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8" name="Picture 4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9" name="Picture 45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0" name="Picture 45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1" name="Picture 4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2" name="Picture 45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3" name="Picture 4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4" name="Picture 45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5" name="Picture 4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6" name="Picture 4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7" name="Picture 4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8" name="Picture 45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9" name="Picture 45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0" name="Picture 4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1" name="Picture 45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2" name="Picture 4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3" name="Picture 45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4" name="Picture 4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5" name="Picture 4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6" name="Picture 4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7" name="Picture 45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8" name="Picture 45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9" name="Picture 4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0" name="Picture 45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1" name="Picture 4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2" name="Picture 45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3" name="Picture 4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4" name="Picture 4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5" name="Picture 4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6" name="Picture 45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7" name="Picture 45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8" name="Picture 4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9" name="Picture 45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0" name="Picture 4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1" name="Picture 45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2" name="Picture 4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3" name="Picture 4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4" name="Picture 4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5" name="Picture 45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6" name="Picture 45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7" name="Picture 4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8" name="Picture 45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9" name="Picture 4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0" name="Picture 45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1" name="Picture 4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2" name="Picture 4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3" name="Picture 4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4" name="Picture 45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5" name="Picture 45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6" name="Picture 4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7" name="Picture 45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8" name="Picture 4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9" name="Picture 45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0" name="Picture 4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1" name="Picture 4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2" name="Picture 4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3" name="Picture 45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4" name="Picture 45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5" name="Picture 4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6" name="Picture 45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7" name="Picture 4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8" name="Picture 45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9" name="Picture 4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0" name="Picture 4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1" name="Picture 4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2" name="Picture 45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3" name="Picture 45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4" name="Picture 4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5" name="Picture 45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6" name="Picture 4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7" name="Picture 45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8" name="Picture 4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9" name="Picture 4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0" name="Picture 4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1" name="Picture 45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2" name="Picture 45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3" name="Picture 4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4" name="Picture 45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5" name="Picture 4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6" name="Picture 45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7" name="Picture 4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8" name="Picture 4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9" name="Picture 4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0" name="Picture 45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1" name="Picture 45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2" name="Picture 4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3" name="Picture 45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4" name="Picture 4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5" name="Picture 45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6" name="Picture 4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7" name="Picture 4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8" name="Picture 4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9" name="Picture 45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0" name="Picture 45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1" name="Picture 4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2" name="Picture 46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3" name="Picture 4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4" name="Picture 46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5" name="Picture 4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6" name="Picture 4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7" name="Picture 4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8" name="Picture 46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9" name="Picture 4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0" name="Picture 4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1" name="Picture 46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2" name="Picture 4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3" name="Picture 46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4" name="Picture 4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5" name="Picture 4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6" name="Picture 4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7" name="Picture 46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8" name="Picture 4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9" name="Picture 4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0" name="Picture 46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1" name="Picture 4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2" name="Picture 46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3" name="Picture 4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4" name="Picture 4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5" name="Picture 4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6" name="Picture 46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7" name="Picture 4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8" name="Picture 4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9" name="Picture 46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0" name="Picture 4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1" name="Picture 46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2" name="Picture 4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3" name="Picture 4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4" name="Picture 4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5" name="Picture 46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6" name="Picture 4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7" name="Picture 4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8" name="Picture 46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9" name="Picture 4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0" name="Picture 46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1" name="Picture 4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2" name="Picture 4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3" name="Picture 4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4" name="Picture 46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5" name="Picture 4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6" name="Picture 4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7" name="Picture 46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8" name="Picture 4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9" name="Picture 46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0" name="Picture 4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1" name="Picture 4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2" name="Picture 4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3" name="Picture 46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4" name="Picture 4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5" name="Picture 4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6" name="Picture 46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7" name="Picture 4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8" name="Picture 46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9" name="Picture 4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0" name="Picture 4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1" name="Picture 4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2" name="Picture 46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3" name="Picture 4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4" name="Picture 4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5" name="Picture 46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6" name="Picture 4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7" name="Picture 46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8" name="Picture 4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9" name="Picture 4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0" name="Picture 4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1" name="Picture 46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2" name="Picture 4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3" name="Picture 4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4" name="Picture 46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5" name="Picture 4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6" name="Picture 46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7" name="Picture 4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8" name="Picture 4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9" name="Picture 4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0" name="Picture 46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1" name="Picture 4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2" name="Picture 4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3" name="Picture 46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4" name="Picture 4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5" name="Picture 46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6" name="Picture 46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7" name="Picture 4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8" name="Picture 4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9" name="Picture 46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0" name="Picture 4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1" name="Picture 4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2" name="Picture 46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3" name="Picture 4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4" name="Picture 46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5" name="Picture 46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6" name="Picture 4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7" name="Picture 4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8" name="Picture 46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9" name="Picture 4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0" name="Picture 4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1" name="Picture 47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2" name="Picture 4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3" name="Picture 47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4" name="Picture 47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5" name="Picture 4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6" name="Picture 4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7" name="Picture 47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8" name="Picture 4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9" name="Picture 4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0" name="Picture 47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1" name="Picture 4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2" name="Picture 47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3" name="Picture 47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4" name="Picture 4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5" name="Picture 4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6" name="Picture 47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7" name="Picture 4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8" name="Picture 4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9" name="Picture 47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0" name="Picture 4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1" name="Picture 47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2" name="Picture 47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3" name="Picture 4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4" t="s">
        <v>202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225</v>
      </c>
      <c r="B10" s="2"/>
      <c r="C10" s="2"/>
      <c r="D10" s="2"/>
      <c r="E10" s="2"/>
    </row>
    <row r="11" spans="1:9" s="118" customFormat="1" ht="18.75" thickBot="1">
      <c r="A11" s="2"/>
      <c r="B11" s="2"/>
      <c r="C11" s="2"/>
      <c r="D11" s="2"/>
      <c r="E11" s="2"/>
    </row>
    <row r="12" spans="1:9" ht="24.75" customHeight="1">
      <c r="A12" s="205" t="s">
        <v>3</v>
      </c>
      <c r="B12" s="211"/>
      <c r="C12" s="209" t="s">
        <v>0</v>
      </c>
      <c r="D12" s="207" t="s">
        <v>23</v>
      </c>
      <c r="E12" s="207" t="s">
        <v>219</v>
      </c>
      <c r="F12" s="207" t="s">
        <v>226</v>
      </c>
      <c r="G12" s="207" t="s">
        <v>197</v>
      </c>
      <c r="H12" s="207" t="s">
        <v>221</v>
      </c>
      <c r="I12" s="207" t="s">
        <v>187</v>
      </c>
    </row>
    <row r="13" spans="1:9" ht="38.25" customHeight="1" thickBot="1">
      <c r="A13" s="206"/>
      <c r="B13" s="212"/>
      <c r="C13" s="210"/>
      <c r="D13" s="208"/>
      <c r="E13" s="208"/>
      <c r="F13" s="208"/>
      <c r="G13" s="208"/>
      <c r="H13" s="208"/>
      <c r="I13" s="208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1"/>
      <c r="B15" s="85" t="s">
        <v>4</v>
      </c>
      <c r="C15" s="19" t="s">
        <v>84</v>
      </c>
      <c r="D15" s="20" t="s">
        <v>161</v>
      </c>
      <c r="E15" s="159">
        <v>66759.024999999994</v>
      </c>
      <c r="F15" s="168">
        <v>70748.800000000003</v>
      </c>
      <c r="G15" s="43">
        <f t="shared" ref="G15:G30" si="0">(F15-E15)/E15</f>
        <v>5.9763829684451042E-2</v>
      </c>
      <c r="H15" s="168">
        <v>72948.800000000003</v>
      </c>
      <c r="I15" s="43">
        <f t="shared" ref="I15:I30" si="1">(F15-H15)/H15</f>
        <v>-3.0158138310705591E-2</v>
      </c>
    </row>
    <row r="16" spans="1:9" ht="16.5">
      <c r="A16" s="35"/>
      <c r="B16" s="86" t="s">
        <v>5</v>
      </c>
      <c r="C16" s="142" t="s">
        <v>85</v>
      </c>
      <c r="D16" s="138" t="s">
        <v>161</v>
      </c>
      <c r="E16" s="162">
        <v>62539.863888888889</v>
      </c>
      <c r="F16" s="162">
        <v>86665.333333333328</v>
      </c>
      <c r="G16" s="46">
        <f t="shared" si="0"/>
        <v>0.3857614638769733</v>
      </c>
      <c r="H16" s="162">
        <v>82776.444444444438</v>
      </c>
      <c r="I16" s="42">
        <f t="shared" si="1"/>
        <v>4.6980622506671274E-2</v>
      </c>
    </row>
    <row r="17" spans="1:9" ht="16.5">
      <c r="A17" s="35"/>
      <c r="B17" s="86" t="s">
        <v>6</v>
      </c>
      <c r="C17" s="15" t="s">
        <v>86</v>
      </c>
      <c r="D17" s="11" t="s">
        <v>161</v>
      </c>
      <c r="E17" s="162">
        <v>65478.224999999999</v>
      </c>
      <c r="F17" s="162">
        <v>77498.8</v>
      </c>
      <c r="G17" s="46">
        <f t="shared" si="0"/>
        <v>0.18358125926596217</v>
      </c>
      <c r="H17" s="162">
        <v>81498.8</v>
      </c>
      <c r="I17" s="42">
        <f t="shared" si="1"/>
        <v>-4.9080477258560858E-2</v>
      </c>
    </row>
    <row r="18" spans="1:9" ht="16.5">
      <c r="A18" s="35"/>
      <c r="B18" s="86" t="s">
        <v>7</v>
      </c>
      <c r="C18" s="15" t="s">
        <v>87</v>
      </c>
      <c r="D18" s="11" t="s">
        <v>161</v>
      </c>
      <c r="E18" s="162">
        <v>34134.9</v>
      </c>
      <c r="F18" s="162">
        <v>41398.800000000003</v>
      </c>
      <c r="G18" s="46">
        <f t="shared" si="0"/>
        <v>0.21279980313403588</v>
      </c>
      <c r="H18" s="162">
        <v>47398.8</v>
      </c>
      <c r="I18" s="42">
        <f t="shared" si="1"/>
        <v>-0.12658548317678928</v>
      </c>
    </row>
    <row r="19" spans="1:9" ht="16.5">
      <c r="A19" s="35"/>
      <c r="B19" s="86" t="s">
        <v>8</v>
      </c>
      <c r="C19" s="142" t="s">
        <v>89</v>
      </c>
      <c r="D19" s="138" t="s">
        <v>161</v>
      </c>
      <c r="E19" s="162">
        <v>110428.48482142857</v>
      </c>
      <c r="F19" s="162">
        <v>148123.5</v>
      </c>
      <c r="G19" s="46">
        <f t="shared" si="0"/>
        <v>0.34135228097648168</v>
      </c>
      <c r="H19" s="162">
        <v>139373.5</v>
      </c>
      <c r="I19" s="42">
        <f t="shared" si="1"/>
        <v>6.278094472765626E-2</v>
      </c>
    </row>
    <row r="20" spans="1:9" ht="16.5">
      <c r="A20" s="35"/>
      <c r="B20" s="86" t="s">
        <v>9</v>
      </c>
      <c r="C20" s="142" t="s">
        <v>88</v>
      </c>
      <c r="D20" s="11" t="s">
        <v>161</v>
      </c>
      <c r="E20" s="162">
        <v>57149.75</v>
      </c>
      <c r="F20" s="162">
        <v>85998.8</v>
      </c>
      <c r="G20" s="46">
        <f t="shared" si="0"/>
        <v>0.5047974838035163</v>
      </c>
      <c r="H20" s="162">
        <v>70998.8</v>
      </c>
      <c r="I20" s="42">
        <f t="shared" si="1"/>
        <v>0.21127117641424925</v>
      </c>
    </row>
    <row r="21" spans="1:9" ht="16.5">
      <c r="A21" s="35"/>
      <c r="B21" s="86" t="s">
        <v>10</v>
      </c>
      <c r="C21" s="15" t="s">
        <v>90</v>
      </c>
      <c r="D21" s="138" t="s">
        <v>161</v>
      </c>
      <c r="E21" s="162">
        <v>76630.416666666672</v>
      </c>
      <c r="F21" s="162">
        <v>107498.8</v>
      </c>
      <c r="G21" s="46">
        <f t="shared" si="0"/>
        <v>0.40282155149445659</v>
      </c>
      <c r="H21" s="162">
        <v>109498.8</v>
      </c>
      <c r="I21" s="42">
        <f t="shared" si="1"/>
        <v>-1.8265040347474126E-2</v>
      </c>
    </row>
    <row r="22" spans="1:9" ht="16.5">
      <c r="A22" s="35"/>
      <c r="B22" s="86" t="s">
        <v>11</v>
      </c>
      <c r="C22" s="15" t="s">
        <v>91</v>
      </c>
      <c r="D22" s="13" t="s">
        <v>81</v>
      </c>
      <c r="E22" s="162">
        <v>22559.447222222225</v>
      </c>
      <c r="F22" s="162">
        <v>30498.799999999999</v>
      </c>
      <c r="G22" s="46">
        <f t="shared" si="0"/>
        <v>0.35193028887503502</v>
      </c>
      <c r="H22" s="162">
        <v>28998.799999999999</v>
      </c>
      <c r="I22" s="42">
        <f t="shared" si="1"/>
        <v>5.1726278328758431E-2</v>
      </c>
    </row>
    <row r="23" spans="1:9" ht="16.5">
      <c r="A23" s="35"/>
      <c r="B23" s="86" t="s">
        <v>12</v>
      </c>
      <c r="C23" s="15" t="s">
        <v>92</v>
      </c>
      <c r="D23" s="13" t="s">
        <v>81</v>
      </c>
      <c r="E23" s="162">
        <v>29834.329861111109</v>
      </c>
      <c r="F23" s="162">
        <v>37776.444444444445</v>
      </c>
      <c r="G23" s="46">
        <f t="shared" si="0"/>
        <v>0.26620723912038796</v>
      </c>
      <c r="H23" s="162">
        <v>34443.111111111109</v>
      </c>
      <c r="I23" s="42">
        <f t="shared" si="1"/>
        <v>9.6777939791217793E-2</v>
      </c>
    </row>
    <row r="24" spans="1:9" ht="16.5">
      <c r="A24" s="35"/>
      <c r="B24" s="86" t="s">
        <v>13</v>
      </c>
      <c r="C24" s="15" t="s">
        <v>93</v>
      </c>
      <c r="D24" s="140" t="s">
        <v>81</v>
      </c>
      <c r="E24" s="162">
        <v>29817.246527777777</v>
      </c>
      <c r="F24" s="162">
        <v>41109.777777777781</v>
      </c>
      <c r="G24" s="46">
        <f t="shared" si="0"/>
        <v>0.37872481751391329</v>
      </c>
      <c r="H24" s="162">
        <v>37776.444444444445</v>
      </c>
      <c r="I24" s="42">
        <f t="shared" si="1"/>
        <v>8.8238408414414687E-2</v>
      </c>
    </row>
    <row r="25" spans="1:9" ht="16.5">
      <c r="A25" s="35"/>
      <c r="B25" s="86" t="s">
        <v>14</v>
      </c>
      <c r="C25" s="15" t="s">
        <v>94</v>
      </c>
      <c r="D25" s="140" t="s">
        <v>81</v>
      </c>
      <c r="E25" s="162">
        <v>29162.013194444444</v>
      </c>
      <c r="F25" s="162">
        <v>41109.777777777781</v>
      </c>
      <c r="G25" s="46">
        <f t="shared" si="0"/>
        <v>0.40970300999690462</v>
      </c>
      <c r="H25" s="162">
        <v>35498.800000000003</v>
      </c>
      <c r="I25" s="42">
        <f t="shared" si="1"/>
        <v>0.15806105495897826</v>
      </c>
    </row>
    <row r="26" spans="1:9" ht="16.5">
      <c r="A26" s="35"/>
      <c r="B26" s="86" t="s">
        <v>15</v>
      </c>
      <c r="C26" s="15" t="s">
        <v>95</v>
      </c>
      <c r="D26" s="13" t="s">
        <v>82</v>
      </c>
      <c r="E26" s="162">
        <v>65217.59375</v>
      </c>
      <c r="F26" s="162">
        <v>86998.8</v>
      </c>
      <c r="G26" s="46">
        <f t="shared" si="0"/>
        <v>0.3339774591116374</v>
      </c>
      <c r="H26" s="162">
        <v>83498.8</v>
      </c>
      <c r="I26" s="42">
        <f t="shared" si="1"/>
        <v>4.1916770061366147E-2</v>
      </c>
    </row>
    <row r="27" spans="1:9" ht="16.5">
      <c r="A27" s="35"/>
      <c r="B27" s="86" t="s">
        <v>16</v>
      </c>
      <c r="C27" s="15" t="s">
        <v>96</v>
      </c>
      <c r="D27" s="13" t="s">
        <v>81</v>
      </c>
      <c r="E27" s="162">
        <v>30176.261111111111</v>
      </c>
      <c r="F27" s="162">
        <v>38887.555555555555</v>
      </c>
      <c r="G27" s="46">
        <f t="shared" si="0"/>
        <v>0.28868037734591595</v>
      </c>
      <c r="H27" s="162">
        <v>35554.222222222219</v>
      </c>
      <c r="I27" s="42">
        <f t="shared" si="1"/>
        <v>9.3753515756840961E-2</v>
      </c>
    </row>
    <row r="28" spans="1:9" ht="16.5">
      <c r="A28" s="35"/>
      <c r="B28" s="86" t="s">
        <v>17</v>
      </c>
      <c r="C28" s="15" t="s">
        <v>97</v>
      </c>
      <c r="D28" s="11" t="s">
        <v>161</v>
      </c>
      <c r="E28" s="162">
        <v>46551.947222222225</v>
      </c>
      <c r="F28" s="162">
        <v>42498.8</v>
      </c>
      <c r="G28" s="46">
        <f t="shared" si="0"/>
        <v>-8.7067189754146207E-2</v>
      </c>
      <c r="H28" s="162">
        <v>42898.8</v>
      </c>
      <c r="I28" s="42">
        <f t="shared" si="1"/>
        <v>-9.3242701427545746E-3</v>
      </c>
    </row>
    <row r="29" spans="1:9" ht="16.5">
      <c r="A29" s="35"/>
      <c r="B29" s="86" t="s">
        <v>18</v>
      </c>
      <c r="C29" s="15" t="s">
        <v>98</v>
      </c>
      <c r="D29" s="13" t="s">
        <v>83</v>
      </c>
      <c r="E29" s="162">
        <v>118980.81666666665</v>
      </c>
      <c r="F29" s="162">
        <v>117083.33333333333</v>
      </c>
      <c r="G29" s="46">
        <f t="shared" si="0"/>
        <v>-1.594780895351609E-2</v>
      </c>
      <c r="H29" s="162">
        <v>87999.571428571435</v>
      </c>
      <c r="I29" s="42">
        <f t="shared" si="1"/>
        <v>0.33049890394487835</v>
      </c>
    </row>
    <row r="30" spans="1:9" ht="17.25" thickBot="1">
      <c r="A30" s="36"/>
      <c r="B30" s="87" t="s">
        <v>19</v>
      </c>
      <c r="C30" s="16" t="s">
        <v>99</v>
      </c>
      <c r="D30" s="12" t="s">
        <v>161</v>
      </c>
      <c r="E30" s="165">
        <v>68172.797222222231</v>
      </c>
      <c r="F30" s="165">
        <v>40798.800000000003</v>
      </c>
      <c r="G30" s="48">
        <f t="shared" si="0"/>
        <v>-0.40153841909979821</v>
      </c>
      <c r="H30" s="165">
        <v>42498.8</v>
      </c>
      <c r="I30" s="53">
        <f t="shared" si="1"/>
        <v>-4.000112944365488E-2</v>
      </c>
    </row>
    <row r="31" spans="1:9" ht="17.25" customHeight="1" thickBot="1">
      <c r="A31" s="31" t="s">
        <v>20</v>
      </c>
      <c r="B31" s="10" t="s">
        <v>21</v>
      </c>
      <c r="C31" s="5"/>
      <c r="D31" s="6"/>
      <c r="E31" s="133"/>
      <c r="F31" s="182"/>
      <c r="G31" s="49"/>
      <c r="H31" s="182"/>
      <c r="I31" s="50"/>
    </row>
    <row r="32" spans="1:9" ht="16.5">
      <c r="A32" s="31"/>
      <c r="B32" s="37" t="s">
        <v>26</v>
      </c>
      <c r="C32" s="144" t="s">
        <v>100</v>
      </c>
      <c r="D32" s="20" t="s">
        <v>161</v>
      </c>
      <c r="E32" s="168">
        <v>156110.875</v>
      </c>
      <c r="F32" s="168">
        <v>243571.14285714287</v>
      </c>
      <c r="G32" s="43">
        <f>(F32-E32)/E32</f>
        <v>0.56024455603841095</v>
      </c>
      <c r="H32" s="168">
        <v>268124.75</v>
      </c>
      <c r="I32" s="42">
        <f>(F32-H32)/H32</f>
        <v>-9.1575310160129306E-2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155869.19999999998</v>
      </c>
      <c r="F33" s="162">
        <v>240714</v>
      </c>
      <c r="G33" s="46">
        <f>(F33-E33)/E33</f>
        <v>0.54433332563457071</v>
      </c>
      <c r="H33" s="162">
        <v>265624.75</v>
      </c>
      <c r="I33" s="42">
        <f>(F33-H33)/H33</f>
        <v>-9.378173532398619E-2</v>
      </c>
    </row>
    <row r="34" spans="1:9" ht="16.5">
      <c r="A34" s="35"/>
      <c r="B34" s="157" t="s">
        <v>28</v>
      </c>
      <c r="C34" s="142" t="s">
        <v>102</v>
      </c>
      <c r="D34" s="138" t="s">
        <v>161</v>
      </c>
      <c r="E34" s="162">
        <v>82917.32142857142</v>
      </c>
      <c r="F34" s="162">
        <v>148570</v>
      </c>
      <c r="G34" s="46">
        <f>(F34-E34)/E34</f>
        <v>0.79178484592009701</v>
      </c>
      <c r="H34" s="162">
        <v>149373.75</v>
      </c>
      <c r="I34" s="42">
        <f>(F34-H34)/H34</f>
        <v>-5.3807981656750267E-3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69437.5</v>
      </c>
      <c r="F35" s="162">
        <v>220000</v>
      </c>
      <c r="G35" s="46">
        <f>(F35-E35)/E35</f>
        <v>2.1683168316831685</v>
      </c>
      <c r="H35" s="162">
        <v>176666.66666666666</v>
      </c>
      <c r="I35" s="42">
        <f>(F35-H35)/H35</f>
        <v>0.24528301886792458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64091.525000000001</v>
      </c>
      <c r="F36" s="162">
        <v>154998.79999999999</v>
      </c>
      <c r="G36" s="48">
        <f>(F36-E36)/E36</f>
        <v>1.4183977522769196</v>
      </c>
      <c r="H36" s="162">
        <v>126998.8</v>
      </c>
      <c r="I36" s="53">
        <f>(F36-H36)/H36</f>
        <v>0.22047452416873217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82"/>
      <c r="G37" s="49"/>
      <c r="H37" s="182"/>
      <c r="I37" s="50"/>
    </row>
    <row r="38" spans="1:9" ht="16.5">
      <c r="A38" s="31"/>
      <c r="B38" s="32" t="s">
        <v>31</v>
      </c>
      <c r="C38" s="15" t="s">
        <v>105</v>
      </c>
      <c r="D38" s="20" t="s">
        <v>161</v>
      </c>
      <c r="E38" s="162">
        <v>1911006.5</v>
      </c>
      <c r="F38" s="162">
        <v>1881906</v>
      </c>
      <c r="G38" s="43">
        <f t="shared" ref="G38:G43" si="2">(F38-E38)/E38</f>
        <v>-1.5227839361090609E-2</v>
      </c>
      <c r="H38" s="162">
        <v>1881756.5</v>
      </c>
      <c r="I38" s="42">
        <f t="shared" ref="I38:I43" si="3">(F38-H38)/H38</f>
        <v>7.9447048542146661E-5</v>
      </c>
    </row>
    <row r="39" spans="1:9" ht="16.5">
      <c r="A39" s="35"/>
      <c r="B39" s="32" t="s">
        <v>32</v>
      </c>
      <c r="C39" s="15" t="s">
        <v>106</v>
      </c>
      <c r="D39" s="11" t="s">
        <v>161</v>
      </c>
      <c r="E39" s="162">
        <v>1012639.175</v>
      </c>
      <c r="F39" s="162">
        <v>990387.66666666663</v>
      </c>
      <c r="G39" s="46">
        <f t="shared" si="2"/>
        <v>-2.1973777908931302E-2</v>
      </c>
      <c r="H39" s="162">
        <v>1035810.75</v>
      </c>
      <c r="I39" s="42">
        <f t="shared" si="3"/>
        <v>-4.3852685766519968E-2</v>
      </c>
    </row>
    <row r="40" spans="1:9" ht="16.5">
      <c r="A40" s="35"/>
      <c r="B40" s="32" t="s">
        <v>33</v>
      </c>
      <c r="C40" s="15" t="s">
        <v>107</v>
      </c>
      <c r="D40" s="11" t="s">
        <v>161</v>
      </c>
      <c r="E40" s="170">
        <v>581943.69999999995</v>
      </c>
      <c r="F40" s="162">
        <v>750789</v>
      </c>
      <c r="G40" s="46">
        <f t="shared" si="2"/>
        <v>0.29014026614602073</v>
      </c>
      <c r="H40" s="162">
        <v>735001.8</v>
      </c>
      <c r="I40" s="42">
        <f t="shared" si="3"/>
        <v>2.1479131071515677E-2</v>
      </c>
    </row>
    <row r="41" spans="1:9" ht="16.5">
      <c r="A41" s="35"/>
      <c r="B41" s="32" t="s">
        <v>34</v>
      </c>
      <c r="C41" s="15" t="s">
        <v>154</v>
      </c>
      <c r="D41" s="11" t="s">
        <v>161</v>
      </c>
      <c r="E41" s="163">
        <v>335478</v>
      </c>
      <c r="F41" s="162">
        <v>334581</v>
      </c>
      <c r="G41" s="46">
        <f t="shared" si="2"/>
        <v>-2.6737967914438501E-3</v>
      </c>
      <c r="H41" s="162">
        <v>341757</v>
      </c>
      <c r="I41" s="42">
        <f t="shared" si="3"/>
        <v>-2.0997375328083989E-2</v>
      </c>
    </row>
    <row r="42" spans="1:9" ht="16.5">
      <c r="A42" s="35"/>
      <c r="B42" s="32" t="s">
        <v>35</v>
      </c>
      <c r="C42" s="15" t="s">
        <v>152</v>
      </c>
      <c r="D42" s="11" t="s">
        <v>161</v>
      </c>
      <c r="E42" s="163">
        <v>213037.5</v>
      </c>
      <c r="F42" s="162">
        <v>170430</v>
      </c>
      <c r="G42" s="46">
        <f t="shared" si="2"/>
        <v>-0.2</v>
      </c>
      <c r="H42" s="162">
        <v>183884.99999999997</v>
      </c>
      <c r="I42" s="42">
        <f t="shared" si="3"/>
        <v>-7.317073170731693E-2</v>
      </c>
    </row>
    <row r="43" spans="1:9" ht="16.5" customHeight="1" thickBot="1">
      <c r="A43" s="36"/>
      <c r="B43" s="32" t="s">
        <v>36</v>
      </c>
      <c r="C43" s="15" t="s">
        <v>153</v>
      </c>
      <c r="D43" s="11" t="s">
        <v>161</v>
      </c>
      <c r="E43" s="166">
        <v>911800.5</v>
      </c>
      <c r="F43" s="162">
        <v>933418.2</v>
      </c>
      <c r="G43" s="48">
        <f t="shared" si="2"/>
        <v>2.3708804722085537E-2</v>
      </c>
      <c r="H43" s="162">
        <v>933418.2</v>
      </c>
      <c r="I43" s="55">
        <f t="shared" si="3"/>
        <v>0</v>
      </c>
    </row>
    <row r="44" spans="1:9" ht="17.25" customHeight="1" thickBot="1">
      <c r="A44" s="35" t="s">
        <v>37</v>
      </c>
      <c r="B44" s="10" t="s">
        <v>52</v>
      </c>
      <c r="C44" s="5"/>
      <c r="D44" s="6"/>
      <c r="E44" s="133"/>
      <c r="F44" s="182"/>
      <c r="G44" s="6"/>
      <c r="H44" s="182"/>
      <c r="I44" s="50"/>
    </row>
    <row r="45" spans="1:9" ht="16.5">
      <c r="A45" s="31"/>
      <c r="B45" s="32" t="s">
        <v>45</v>
      </c>
      <c r="C45" s="15" t="s">
        <v>109</v>
      </c>
      <c r="D45" s="20" t="s">
        <v>108</v>
      </c>
      <c r="E45" s="160">
        <v>331739.80555555556</v>
      </c>
      <c r="F45" s="162">
        <v>344846.66666666669</v>
      </c>
      <c r="G45" s="43">
        <f t="shared" ref="G45:G50" si="4">(F45-E45)/E45</f>
        <v>3.9509461607000772E-2</v>
      </c>
      <c r="H45" s="162">
        <v>340062.66666666669</v>
      </c>
      <c r="I45" s="42">
        <f t="shared" ref="I45:I50" si="5">(F45-H45)/H45</f>
        <v>1.4067995310668229E-2</v>
      </c>
    </row>
    <row r="46" spans="1:9" ht="16.5">
      <c r="A46" s="35"/>
      <c r="B46" s="32" t="s">
        <v>46</v>
      </c>
      <c r="C46" s="15" t="s">
        <v>111</v>
      </c>
      <c r="D46" s="13" t="s">
        <v>110</v>
      </c>
      <c r="E46" s="163">
        <v>317605.77500000002</v>
      </c>
      <c r="F46" s="162">
        <v>316461.59999999998</v>
      </c>
      <c r="G46" s="46">
        <f t="shared" si="4"/>
        <v>-3.6025006157398946E-3</v>
      </c>
      <c r="H46" s="162">
        <v>316461.59999999998</v>
      </c>
      <c r="I46" s="78">
        <f t="shared" si="5"/>
        <v>0</v>
      </c>
    </row>
    <row r="47" spans="1:9" ht="16.5">
      <c r="A47" s="35"/>
      <c r="B47" s="32" t="s">
        <v>47</v>
      </c>
      <c r="C47" s="15" t="s">
        <v>113</v>
      </c>
      <c r="D47" s="11" t="s">
        <v>114</v>
      </c>
      <c r="E47" s="163">
        <v>986107.5625</v>
      </c>
      <c r="F47" s="162">
        <v>996695.14285714284</v>
      </c>
      <c r="G47" s="46">
        <f t="shared" si="4"/>
        <v>1.0736739844384715E-2</v>
      </c>
      <c r="H47" s="162">
        <v>996695.14285714284</v>
      </c>
      <c r="I47" s="78">
        <f t="shared" si="5"/>
        <v>0</v>
      </c>
    </row>
    <row r="48" spans="1:9" ht="16.5">
      <c r="A48" s="35"/>
      <c r="B48" s="32" t="s">
        <v>48</v>
      </c>
      <c r="C48" s="120" t="s">
        <v>157</v>
      </c>
      <c r="D48" s="11" t="s">
        <v>114</v>
      </c>
      <c r="E48" s="163">
        <v>1295771.78125</v>
      </c>
      <c r="F48" s="162">
        <v>1355815.5</v>
      </c>
      <c r="G48" s="46">
        <f t="shared" si="4"/>
        <v>4.6338189809996683E-2</v>
      </c>
      <c r="H48" s="162">
        <v>1342696.875</v>
      </c>
      <c r="I48" s="78">
        <f t="shared" si="5"/>
        <v>9.7703549060542804E-3</v>
      </c>
    </row>
    <row r="49" spans="1:9" ht="16.5">
      <c r="A49" s="35"/>
      <c r="B49" s="32" t="s">
        <v>49</v>
      </c>
      <c r="C49" s="15" t="s">
        <v>158</v>
      </c>
      <c r="D49" s="13" t="s">
        <v>199</v>
      </c>
      <c r="E49" s="163">
        <v>141834.25</v>
      </c>
      <c r="F49" s="162">
        <v>166393.5</v>
      </c>
      <c r="G49" s="46">
        <f t="shared" si="4"/>
        <v>0.17315458008203238</v>
      </c>
      <c r="H49" s="162">
        <v>166169.25</v>
      </c>
      <c r="I49" s="42">
        <f t="shared" si="5"/>
        <v>1.3495276653171389E-3</v>
      </c>
    </row>
    <row r="50" spans="1:9" ht="16.5" customHeight="1" thickBot="1">
      <c r="A50" s="36"/>
      <c r="B50" s="32" t="s">
        <v>50</v>
      </c>
      <c r="C50" s="15" t="s">
        <v>159</v>
      </c>
      <c r="D50" s="12" t="s">
        <v>112</v>
      </c>
      <c r="E50" s="166">
        <v>1740292.125</v>
      </c>
      <c r="F50" s="162">
        <v>1759465.5</v>
      </c>
      <c r="G50" s="53">
        <f t="shared" si="4"/>
        <v>1.1017331357515625E-2</v>
      </c>
      <c r="H50" s="162">
        <v>1672008</v>
      </c>
      <c r="I50" s="55">
        <f t="shared" si="5"/>
        <v>5.2306866952789702E-2</v>
      </c>
    </row>
    <row r="51" spans="1:9" ht="17.25" customHeight="1" thickBot="1">
      <c r="A51" s="35" t="s">
        <v>44</v>
      </c>
      <c r="B51" s="10" t="s">
        <v>57</v>
      </c>
      <c r="C51" s="5"/>
      <c r="D51" s="6"/>
      <c r="E51" s="133"/>
      <c r="F51" s="182"/>
      <c r="G51" s="49"/>
      <c r="H51" s="182"/>
      <c r="I51" s="50"/>
    </row>
    <row r="52" spans="1:9" ht="16.5">
      <c r="A52" s="31"/>
      <c r="B52" s="38" t="s">
        <v>38</v>
      </c>
      <c r="C52" s="19" t="s">
        <v>115</v>
      </c>
      <c r="D52" s="20" t="s">
        <v>114</v>
      </c>
      <c r="E52" s="160">
        <v>146993.375</v>
      </c>
      <c r="F52" s="159">
        <v>155480.00000000003</v>
      </c>
      <c r="G52" s="161">
        <f t="shared" ref="G52:G60" si="6">(F52-E52)/E52</f>
        <v>5.7734744848194887E-2</v>
      </c>
      <c r="H52" s="159">
        <v>155853.75</v>
      </c>
      <c r="I52" s="109">
        <f t="shared" ref="I52:I60" si="7">(F52-H52)/H52</f>
        <v>-2.3980815347719956E-3</v>
      </c>
    </row>
    <row r="53" spans="1:9" ht="16.5">
      <c r="A53" s="35"/>
      <c r="B53" s="32" t="s">
        <v>39</v>
      </c>
      <c r="C53" s="15" t="s">
        <v>116</v>
      </c>
      <c r="D53" s="11" t="s">
        <v>114</v>
      </c>
      <c r="E53" s="163">
        <v>194050</v>
      </c>
      <c r="F53" s="162">
        <v>213785</v>
      </c>
      <c r="G53" s="164">
        <f t="shared" si="6"/>
        <v>0.10170059263076527</v>
      </c>
      <c r="H53" s="162">
        <v>209673.75</v>
      </c>
      <c r="I53" s="78">
        <f t="shared" si="7"/>
        <v>1.9607843137254902E-2</v>
      </c>
    </row>
    <row r="54" spans="1:9" ht="16.5">
      <c r="A54" s="35"/>
      <c r="B54" s="32" t="s">
        <v>40</v>
      </c>
      <c r="C54" s="15" t="s">
        <v>117</v>
      </c>
      <c r="D54" s="11" t="s">
        <v>114</v>
      </c>
      <c r="E54" s="163">
        <v>140290.79999999999</v>
      </c>
      <c r="F54" s="162">
        <v>146211</v>
      </c>
      <c r="G54" s="164">
        <f t="shared" si="6"/>
        <v>4.2199488491048681E-2</v>
      </c>
      <c r="H54" s="162">
        <v>146211</v>
      </c>
      <c r="I54" s="78">
        <f t="shared" si="7"/>
        <v>0</v>
      </c>
    </row>
    <row r="55" spans="1:9" ht="16.5">
      <c r="A55" s="35"/>
      <c r="B55" s="32" t="s">
        <v>41</v>
      </c>
      <c r="C55" s="15" t="s">
        <v>118</v>
      </c>
      <c r="D55" s="11" t="s">
        <v>114</v>
      </c>
      <c r="E55" s="163">
        <v>219316.5</v>
      </c>
      <c r="F55" s="162">
        <v>185140.8</v>
      </c>
      <c r="G55" s="164">
        <f t="shared" si="6"/>
        <v>-0.15582822085889575</v>
      </c>
      <c r="H55" s="162">
        <v>185140.8</v>
      </c>
      <c r="I55" s="78">
        <f t="shared" si="7"/>
        <v>0</v>
      </c>
    </row>
    <row r="56" spans="1:9" ht="16.5">
      <c r="A56" s="35"/>
      <c r="B56" s="89" t="s">
        <v>42</v>
      </c>
      <c r="C56" s="90" t="s">
        <v>198</v>
      </c>
      <c r="D56" s="91" t="s">
        <v>114</v>
      </c>
      <c r="E56" s="163">
        <v>102537.3125</v>
      </c>
      <c r="F56" s="162">
        <v>109690.28571428571</v>
      </c>
      <c r="G56" s="169">
        <f t="shared" si="6"/>
        <v>6.9759710293613456E-2</v>
      </c>
      <c r="H56" s="162">
        <v>108537</v>
      </c>
      <c r="I56" s="79">
        <f t="shared" si="7"/>
        <v>1.0625737898465134E-2</v>
      </c>
    </row>
    <row r="57" spans="1:9" ht="17.25" thickBot="1">
      <c r="A57" s="36"/>
      <c r="B57" s="34" t="s">
        <v>43</v>
      </c>
      <c r="C57" s="16" t="s">
        <v>119</v>
      </c>
      <c r="D57" s="12" t="s">
        <v>114</v>
      </c>
      <c r="E57" s="166">
        <v>105128.4</v>
      </c>
      <c r="F57" s="165">
        <v>171102.75</v>
      </c>
      <c r="G57" s="167">
        <f t="shared" si="6"/>
        <v>0.62755972696245743</v>
      </c>
      <c r="H57" s="165">
        <v>171102.75</v>
      </c>
      <c r="I57" s="110">
        <f t="shared" si="7"/>
        <v>0</v>
      </c>
    </row>
    <row r="58" spans="1:9" ht="16.5">
      <c r="A58" s="35"/>
      <c r="B58" s="37" t="s">
        <v>54</v>
      </c>
      <c r="C58" s="14" t="s">
        <v>121</v>
      </c>
      <c r="D58" s="11" t="s">
        <v>120</v>
      </c>
      <c r="E58" s="160">
        <v>186407.8125</v>
      </c>
      <c r="F58" s="168">
        <v>215100.6</v>
      </c>
      <c r="G58" s="42">
        <f t="shared" si="6"/>
        <v>0.15392481203007521</v>
      </c>
      <c r="H58" s="168">
        <v>210795</v>
      </c>
      <c r="I58" s="42">
        <f t="shared" si="7"/>
        <v>2.0425531914893644E-2</v>
      </c>
    </row>
    <row r="59" spans="1:9" ht="16.5">
      <c r="A59" s="35"/>
      <c r="B59" s="32" t="s">
        <v>55</v>
      </c>
      <c r="C59" s="15" t="s">
        <v>122</v>
      </c>
      <c r="D59" s="13" t="s">
        <v>120</v>
      </c>
      <c r="E59" s="163">
        <v>183123.67499999999</v>
      </c>
      <c r="F59" s="162">
        <v>216433.28571428571</v>
      </c>
      <c r="G59" s="46">
        <f t="shared" si="6"/>
        <v>0.18189680124257951</v>
      </c>
      <c r="H59" s="162">
        <v>216433.28571428571</v>
      </c>
      <c r="I59" s="42">
        <f t="shared" si="7"/>
        <v>0</v>
      </c>
    </row>
    <row r="60" spans="1:9" ht="16.5" customHeight="1" thickBot="1">
      <c r="A60" s="36"/>
      <c r="B60" s="32" t="s">
        <v>56</v>
      </c>
      <c r="C60" s="15" t="s">
        <v>123</v>
      </c>
      <c r="D60" s="12" t="s">
        <v>120</v>
      </c>
      <c r="E60" s="166">
        <v>947531</v>
      </c>
      <c r="F60" s="162">
        <v>1354470</v>
      </c>
      <c r="G60" s="48">
        <f t="shared" si="6"/>
        <v>0.42947301988008835</v>
      </c>
      <c r="H60" s="162">
        <v>1377792</v>
      </c>
      <c r="I60" s="48">
        <f t="shared" si="7"/>
        <v>-1.6927083333333332E-2</v>
      </c>
    </row>
    <row r="61" spans="1:9" ht="17.25" customHeight="1" thickBot="1">
      <c r="A61" s="35" t="s">
        <v>53</v>
      </c>
      <c r="B61" s="10" t="s">
        <v>58</v>
      </c>
      <c r="C61" s="5"/>
      <c r="D61" s="6"/>
      <c r="E61" s="133"/>
      <c r="F61" s="182"/>
      <c r="G61" s="49"/>
      <c r="H61" s="182"/>
      <c r="I61" s="50"/>
    </row>
    <row r="62" spans="1:9" ht="16.5">
      <c r="A62" s="31"/>
      <c r="B62" s="32" t="s">
        <v>59</v>
      </c>
      <c r="C62" s="15" t="s">
        <v>128</v>
      </c>
      <c r="D62" s="20" t="s">
        <v>124</v>
      </c>
      <c r="E62" s="160">
        <v>418876.57500000001</v>
      </c>
      <c r="F62" s="162">
        <v>491668.125</v>
      </c>
      <c r="G62" s="43">
        <f t="shared" ref="G62:G67" si="8">(F62-E62)/E62</f>
        <v>0.17377803950960968</v>
      </c>
      <c r="H62" s="162">
        <v>500526</v>
      </c>
      <c r="I62" s="42">
        <f t="shared" ref="I62:I67" si="9">(F62-H62)/H62</f>
        <v>-1.7697132616487456E-2</v>
      </c>
    </row>
    <row r="63" spans="1:9" ht="16.5">
      <c r="A63" s="35"/>
      <c r="B63" s="32" t="s">
        <v>60</v>
      </c>
      <c r="C63" s="15" t="s">
        <v>129</v>
      </c>
      <c r="D63" s="13" t="s">
        <v>206</v>
      </c>
      <c r="E63" s="163">
        <v>2894320</v>
      </c>
      <c r="F63" s="162">
        <v>3145779</v>
      </c>
      <c r="G63" s="46">
        <f t="shared" si="8"/>
        <v>8.6880165289256198E-2</v>
      </c>
      <c r="H63" s="162">
        <v>3145779</v>
      </c>
      <c r="I63" s="42">
        <f t="shared" si="9"/>
        <v>0</v>
      </c>
    </row>
    <row r="64" spans="1:9" ht="16.5">
      <c r="A64" s="35"/>
      <c r="B64" s="32" t="s">
        <v>61</v>
      </c>
      <c r="C64" s="15" t="s">
        <v>130</v>
      </c>
      <c r="D64" s="13" t="s">
        <v>207</v>
      </c>
      <c r="E64" s="163">
        <v>853467.46875</v>
      </c>
      <c r="F64" s="162">
        <v>820256.66666666663</v>
      </c>
      <c r="G64" s="46">
        <f t="shared" si="8"/>
        <v>-3.891279199191313E-2</v>
      </c>
      <c r="H64" s="162">
        <v>811224.375</v>
      </c>
      <c r="I64" s="78">
        <f t="shared" si="9"/>
        <v>1.1134147277892911E-2</v>
      </c>
    </row>
    <row r="65" spans="1:9" ht="16.5">
      <c r="A65" s="35"/>
      <c r="B65" s="32" t="s">
        <v>62</v>
      </c>
      <c r="C65" s="15" t="s">
        <v>131</v>
      </c>
      <c r="D65" s="13" t="s">
        <v>125</v>
      </c>
      <c r="E65" s="163">
        <v>600840.5</v>
      </c>
      <c r="F65" s="162">
        <v>585292.5</v>
      </c>
      <c r="G65" s="46">
        <f t="shared" si="8"/>
        <v>-2.5877083851704404E-2</v>
      </c>
      <c r="H65" s="162">
        <v>585292.5</v>
      </c>
      <c r="I65" s="78">
        <f t="shared" si="9"/>
        <v>0</v>
      </c>
    </row>
    <row r="66" spans="1:9" ht="16.5">
      <c r="A66" s="35"/>
      <c r="B66" s="32" t="s">
        <v>63</v>
      </c>
      <c r="C66" s="15" t="s">
        <v>132</v>
      </c>
      <c r="D66" s="13" t="s">
        <v>126</v>
      </c>
      <c r="E66" s="163">
        <v>296010</v>
      </c>
      <c r="F66" s="162">
        <v>288049.125</v>
      </c>
      <c r="G66" s="46">
        <f t="shared" si="8"/>
        <v>-2.6893939393939394E-2</v>
      </c>
      <c r="H66" s="162">
        <v>284989.71428571426</v>
      </c>
      <c r="I66" s="78">
        <f t="shared" si="9"/>
        <v>1.0735161870503685E-2</v>
      </c>
    </row>
    <row r="67" spans="1:9" ht="16.5" customHeight="1" thickBot="1">
      <c r="A67" s="36"/>
      <c r="B67" s="32" t="s">
        <v>64</v>
      </c>
      <c r="C67" s="15" t="s">
        <v>133</v>
      </c>
      <c r="D67" s="12" t="s">
        <v>127</v>
      </c>
      <c r="E67" s="166">
        <v>222662.95138888891</v>
      </c>
      <c r="F67" s="162">
        <v>225505.8</v>
      </c>
      <c r="G67" s="48">
        <f t="shared" si="8"/>
        <v>1.276749721216955E-2</v>
      </c>
      <c r="H67" s="162">
        <v>223993.71428571429</v>
      </c>
      <c r="I67" s="79">
        <f t="shared" si="9"/>
        <v>6.750572082379792E-3</v>
      </c>
    </row>
    <row r="68" spans="1:9" ht="17.25" customHeight="1" thickBot="1">
      <c r="A68" s="35" t="s">
        <v>65</v>
      </c>
      <c r="B68" s="10" t="s">
        <v>66</v>
      </c>
      <c r="C68" s="5"/>
      <c r="D68" s="6"/>
      <c r="E68" s="133"/>
      <c r="F68" s="182"/>
      <c r="G68" s="56"/>
      <c r="H68" s="182"/>
      <c r="I68" s="50"/>
    </row>
    <row r="69" spans="1:9" ht="16.5">
      <c r="A69" s="31"/>
      <c r="B69" s="32" t="s">
        <v>68</v>
      </c>
      <c r="C69" s="18" t="s">
        <v>138</v>
      </c>
      <c r="D69" s="20" t="s">
        <v>134</v>
      </c>
      <c r="E69" s="160">
        <v>311193.46666666662</v>
      </c>
      <c r="F69" s="168">
        <v>309285.59999999998</v>
      </c>
      <c r="G69" s="43">
        <f>(F69-E69)/E69</f>
        <v>-6.1308056595874546E-3</v>
      </c>
      <c r="H69" s="168">
        <v>313053</v>
      </c>
      <c r="I69" s="42">
        <f>(F69-H69)/H69</f>
        <v>-1.2034383954154803E-2</v>
      </c>
    </row>
    <row r="70" spans="1:9" ht="16.5">
      <c r="A70" s="35"/>
      <c r="B70" s="32" t="s">
        <v>67</v>
      </c>
      <c r="C70" s="142" t="s">
        <v>139</v>
      </c>
      <c r="D70" s="13" t="s">
        <v>135</v>
      </c>
      <c r="E70" s="163">
        <v>210077.4</v>
      </c>
      <c r="F70" s="162">
        <v>209748.50000000003</v>
      </c>
      <c r="G70" s="46">
        <f>(F70-E70)/E70</f>
        <v>-1.565613435809683E-3</v>
      </c>
      <c r="H70" s="162">
        <v>207975.85714285719</v>
      </c>
      <c r="I70" s="42">
        <f>(F70-H70)/H70</f>
        <v>8.5233107414252624E-3</v>
      </c>
    </row>
    <row r="71" spans="1:9" ht="16.5">
      <c r="A71" s="35"/>
      <c r="B71" s="32" t="s">
        <v>69</v>
      </c>
      <c r="C71" s="15" t="s">
        <v>140</v>
      </c>
      <c r="D71" s="13" t="s">
        <v>136</v>
      </c>
      <c r="E71" s="163">
        <v>97885.125</v>
      </c>
      <c r="F71" s="162">
        <v>98072</v>
      </c>
      <c r="G71" s="46">
        <f>(F71-E71)/E71</f>
        <v>1.9091256204658267E-3</v>
      </c>
      <c r="H71" s="162">
        <v>98072</v>
      </c>
      <c r="I71" s="42">
        <f>(F71-H71)/H71</f>
        <v>0</v>
      </c>
    </row>
    <row r="72" spans="1:9" ht="16.5">
      <c r="A72" s="35"/>
      <c r="B72" s="32" t="s">
        <v>70</v>
      </c>
      <c r="C72" s="15" t="s">
        <v>141</v>
      </c>
      <c r="D72" s="13" t="s">
        <v>137</v>
      </c>
      <c r="E72" s="163">
        <v>133274.04166666666</v>
      </c>
      <c r="F72" s="162">
        <v>149350.5</v>
      </c>
      <c r="G72" s="46">
        <f>(F72-E72)/E72</f>
        <v>0.12062707885412803</v>
      </c>
      <c r="H72" s="162">
        <v>149350.5</v>
      </c>
      <c r="I72" s="42">
        <f>(F72-H72)/H72</f>
        <v>0</v>
      </c>
    </row>
    <row r="73" spans="1:9" ht="16.5" customHeight="1" thickBot="1">
      <c r="A73" s="36"/>
      <c r="B73" s="32" t="s">
        <v>71</v>
      </c>
      <c r="C73" s="15" t="s">
        <v>160</v>
      </c>
      <c r="D73" s="12" t="s">
        <v>134</v>
      </c>
      <c r="E73" s="166">
        <v>130603.2</v>
      </c>
      <c r="F73" s="171">
        <v>132397.20000000001</v>
      </c>
      <c r="G73" s="46">
        <f>(F73-E73)/E73</f>
        <v>1.3736263736263849E-2</v>
      </c>
      <c r="H73" s="171">
        <v>132397.20000000001</v>
      </c>
      <c r="I73" s="55">
        <f>(F73-H73)/H73</f>
        <v>0</v>
      </c>
    </row>
    <row r="74" spans="1:9" ht="17.25" customHeight="1" thickBot="1">
      <c r="A74" s="35" t="s">
        <v>72</v>
      </c>
      <c r="B74" s="10" t="s">
        <v>73</v>
      </c>
      <c r="C74" s="5"/>
      <c r="D74" s="6"/>
      <c r="E74" s="133"/>
      <c r="F74" s="137"/>
      <c r="G74" s="49"/>
      <c r="H74" s="137"/>
      <c r="I74" s="50"/>
    </row>
    <row r="75" spans="1:9" ht="16.5">
      <c r="A75" s="31"/>
      <c r="B75" s="32" t="s">
        <v>74</v>
      </c>
      <c r="C75" s="15" t="s">
        <v>144</v>
      </c>
      <c r="D75" s="20" t="s">
        <v>142</v>
      </c>
      <c r="E75" s="160">
        <v>70590.69642857142</v>
      </c>
      <c r="F75" s="159">
        <v>70606.71428571429</v>
      </c>
      <c r="G75" s="42">
        <f t="shared" ref="G75:G81" si="10">(F75-E75)/E75</f>
        <v>2.2691173133668682E-4</v>
      </c>
      <c r="H75" s="159">
        <v>70606.71428571429</v>
      </c>
      <c r="I75" s="43">
        <f t="shared" ref="I75:I81" si="11">(F75-H75)/H75</f>
        <v>0</v>
      </c>
    </row>
    <row r="76" spans="1:9" ht="16.5">
      <c r="A76" s="35"/>
      <c r="B76" s="32" t="s">
        <v>76</v>
      </c>
      <c r="C76" s="15" t="s">
        <v>143</v>
      </c>
      <c r="D76" s="11" t="s">
        <v>161</v>
      </c>
      <c r="E76" s="163">
        <v>104202.33333333333</v>
      </c>
      <c r="F76" s="162">
        <v>91558.071428571435</v>
      </c>
      <c r="G76" s="46">
        <f t="shared" si="10"/>
        <v>-0.12134336631708721</v>
      </c>
      <c r="H76" s="162">
        <v>89587.875</v>
      </c>
      <c r="I76" s="42">
        <f t="shared" si="11"/>
        <v>2.1991775433577755E-2</v>
      </c>
    </row>
    <row r="77" spans="1:9" ht="16.5">
      <c r="A77" s="35"/>
      <c r="B77" s="32" t="s">
        <v>75</v>
      </c>
      <c r="C77" s="142" t="s">
        <v>148</v>
      </c>
      <c r="D77" s="13" t="s">
        <v>145</v>
      </c>
      <c r="E77" s="163">
        <v>48502.071428571428</v>
      </c>
      <c r="F77" s="162">
        <v>57408</v>
      </c>
      <c r="G77" s="46">
        <f t="shared" si="10"/>
        <v>0.18361955085865261</v>
      </c>
      <c r="H77" s="162">
        <v>57408</v>
      </c>
      <c r="I77" s="42">
        <f t="shared" si="11"/>
        <v>0</v>
      </c>
    </row>
    <row r="78" spans="1:9" ht="16.5">
      <c r="A78" s="35"/>
      <c r="B78" s="32" t="s">
        <v>77</v>
      </c>
      <c r="C78" s="15" t="s">
        <v>146</v>
      </c>
      <c r="D78" s="13" t="s">
        <v>162</v>
      </c>
      <c r="E78" s="163">
        <v>92541.333333333328</v>
      </c>
      <c r="F78" s="162">
        <v>91045.5</v>
      </c>
      <c r="G78" s="46">
        <f t="shared" si="10"/>
        <v>-1.6163948361813049E-2</v>
      </c>
      <c r="H78" s="162">
        <v>91045.5</v>
      </c>
      <c r="I78" s="42">
        <f t="shared" si="11"/>
        <v>0</v>
      </c>
    </row>
    <row r="79" spans="1:9" ht="16.5">
      <c r="A79" s="35"/>
      <c r="B79" s="32" t="s">
        <v>78</v>
      </c>
      <c r="C79" s="15" t="s">
        <v>149</v>
      </c>
      <c r="D79" s="24" t="s">
        <v>147</v>
      </c>
      <c r="E79" s="172">
        <v>131820.93055555556</v>
      </c>
      <c r="F79" s="162">
        <v>143520</v>
      </c>
      <c r="G79" s="46">
        <f t="shared" si="10"/>
        <v>8.8749710650190702E-2</v>
      </c>
      <c r="H79" s="162">
        <v>143520</v>
      </c>
      <c r="I79" s="42">
        <f t="shared" si="11"/>
        <v>0</v>
      </c>
    </row>
    <row r="80" spans="1:9" ht="16.5">
      <c r="A80" s="35"/>
      <c r="B80" s="32" t="s">
        <v>79</v>
      </c>
      <c r="C80" s="15" t="s">
        <v>155</v>
      </c>
      <c r="D80" s="24" t="s">
        <v>156</v>
      </c>
      <c r="E80" s="172">
        <v>578565</v>
      </c>
      <c r="F80" s="162">
        <v>577967</v>
      </c>
      <c r="G80" s="46">
        <f t="shared" si="10"/>
        <v>-1.0335917312661498E-3</v>
      </c>
      <c r="H80" s="162">
        <v>577967</v>
      </c>
      <c r="I80" s="42">
        <f t="shared" si="11"/>
        <v>0</v>
      </c>
    </row>
    <row r="81" spans="1:9" ht="16.5" customHeight="1" thickBot="1">
      <c r="A81" s="33"/>
      <c r="B81" s="34" t="s">
        <v>80</v>
      </c>
      <c r="C81" s="16" t="s">
        <v>151</v>
      </c>
      <c r="D81" s="12" t="s">
        <v>150</v>
      </c>
      <c r="E81" s="166">
        <v>211657.73958333331</v>
      </c>
      <c r="F81" s="165">
        <v>301392</v>
      </c>
      <c r="G81" s="48">
        <f t="shared" si="10"/>
        <v>0.42395926836087539</v>
      </c>
      <c r="H81" s="165">
        <v>301392</v>
      </c>
      <c r="I81" s="53">
        <f t="shared" si="11"/>
        <v>0</v>
      </c>
    </row>
    <row r="82" spans="1:9">
      <c r="F82" s="8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6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4" t="s">
        <v>203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227</v>
      </c>
      <c r="B10" s="2"/>
      <c r="C10" s="2"/>
      <c r="D10" s="2"/>
    </row>
    <row r="11" spans="1:9" s="118" customFormat="1" ht="18.75" thickBot="1">
      <c r="A11" s="2"/>
      <c r="B11" s="2"/>
      <c r="C11" s="2"/>
      <c r="D11" s="2"/>
    </row>
    <row r="12" spans="1:9" ht="30.75" customHeight="1">
      <c r="A12" s="205" t="s">
        <v>3</v>
      </c>
      <c r="B12" s="211"/>
      <c r="C12" s="213" t="s">
        <v>0</v>
      </c>
      <c r="D12" s="207" t="s">
        <v>23</v>
      </c>
      <c r="E12" s="207" t="s">
        <v>219</v>
      </c>
      <c r="F12" s="215" t="s">
        <v>228</v>
      </c>
      <c r="G12" s="207" t="s">
        <v>197</v>
      </c>
      <c r="H12" s="215" t="s">
        <v>222</v>
      </c>
      <c r="I12" s="207" t="s">
        <v>187</v>
      </c>
    </row>
    <row r="13" spans="1:9" ht="30.75" customHeight="1" thickBot="1">
      <c r="A13" s="206"/>
      <c r="B13" s="212"/>
      <c r="C13" s="214"/>
      <c r="D13" s="208"/>
      <c r="E13" s="208"/>
      <c r="F13" s="216"/>
      <c r="G13" s="208"/>
      <c r="H13" s="216"/>
      <c r="I13" s="208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100"/>
    </row>
    <row r="15" spans="1:9" ht="16.5" customHeight="1">
      <c r="A15" s="31"/>
      <c r="B15" s="38" t="s">
        <v>4</v>
      </c>
      <c r="C15" s="19" t="s">
        <v>84</v>
      </c>
      <c r="D15" s="11" t="s">
        <v>161</v>
      </c>
      <c r="E15" s="159">
        <v>66759.024999999994</v>
      </c>
      <c r="F15" s="168">
        <v>42000</v>
      </c>
      <c r="G15" s="42">
        <f>(F15-E15)/E15</f>
        <v>-0.37087157878653854</v>
      </c>
      <c r="H15" s="168">
        <v>50000</v>
      </c>
      <c r="I15" s="111">
        <f>(F15-H15)/H15</f>
        <v>-0.16</v>
      </c>
    </row>
    <row r="16" spans="1:9" ht="16.5">
      <c r="A16" s="35"/>
      <c r="B16" s="32" t="s">
        <v>5</v>
      </c>
      <c r="C16" s="15" t="s">
        <v>85</v>
      </c>
      <c r="D16" s="11" t="s">
        <v>161</v>
      </c>
      <c r="E16" s="162">
        <v>62539.863888888889</v>
      </c>
      <c r="F16" s="162">
        <v>57666.6</v>
      </c>
      <c r="G16" s="46">
        <f t="shared" ref="G16:G39" si="0">(F16-E16)/E16</f>
        <v>-7.792252150639388E-2</v>
      </c>
      <c r="H16" s="162">
        <v>45000</v>
      </c>
      <c r="I16" s="46">
        <f>(F16-H16)/H16</f>
        <v>0.28147999999999995</v>
      </c>
    </row>
    <row r="17" spans="1:9" ht="16.5">
      <c r="A17" s="35"/>
      <c r="B17" s="32" t="s">
        <v>6</v>
      </c>
      <c r="C17" s="15" t="s">
        <v>86</v>
      </c>
      <c r="D17" s="11" t="s">
        <v>161</v>
      </c>
      <c r="E17" s="162">
        <v>65478.224999999999</v>
      </c>
      <c r="F17" s="162">
        <v>47333.2</v>
      </c>
      <c r="G17" s="46">
        <f t="shared" si="0"/>
        <v>-0.27711540745033941</v>
      </c>
      <c r="H17" s="162">
        <v>45000</v>
      </c>
      <c r="I17" s="46">
        <f t="shared" ref="I17:I29" si="1">(F17-H17)/H17</f>
        <v>5.1848888888888826E-2</v>
      </c>
    </row>
    <row r="18" spans="1:9" ht="16.5">
      <c r="A18" s="35"/>
      <c r="B18" s="32" t="s">
        <v>7</v>
      </c>
      <c r="C18" s="15" t="s">
        <v>87</v>
      </c>
      <c r="D18" s="11" t="s">
        <v>161</v>
      </c>
      <c r="E18" s="162">
        <v>34134.9</v>
      </c>
      <c r="F18" s="162">
        <v>33833.199999999997</v>
      </c>
      <c r="G18" s="46">
        <f t="shared" si="0"/>
        <v>-8.8384615159266423E-3</v>
      </c>
      <c r="H18" s="162">
        <v>39000</v>
      </c>
      <c r="I18" s="46">
        <f t="shared" si="1"/>
        <v>-0.13248205128205134</v>
      </c>
    </row>
    <row r="19" spans="1:9" ht="16.5">
      <c r="A19" s="35"/>
      <c r="B19" s="32" t="s">
        <v>8</v>
      </c>
      <c r="C19" s="15" t="s">
        <v>89</v>
      </c>
      <c r="D19" s="11" t="s">
        <v>161</v>
      </c>
      <c r="E19" s="162">
        <v>110428.48482142857</v>
      </c>
      <c r="F19" s="162">
        <v>113666.6</v>
      </c>
      <c r="G19" s="46">
        <f t="shared" si="0"/>
        <v>2.9323187616018778E-2</v>
      </c>
      <c r="H19" s="162">
        <v>101000</v>
      </c>
      <c r="I19" s="46">
        <f t="shared" si="1"/>
        <v>0.12541188118811886</v>
      </c>
    </row>
    <row r="20" spans="1:9" ht="16.5">
      <c r="A20" s="35"/>
      <c r="B20" s="32" t="s">
        <v>9</v>
      </c>
      <c r="C20" s="15" t="s">
        <v>88</v>
      </c>
      <c r="D20" s="11" t="s">
        <v>161</v>
      </c>
      <c r="E20" s="162">
        <v>57149.75</v>
      </c>
      <c r="F20" s="162">
        <v>54000</v>
      </c>
      <c r="G20" s="46">
        <f t="shared" si="0"/>
        <v>-5.5113976876539267E-2</v>
      </c>
      <c r="H20" s="162">
        <v>66000</v>
      </c>
      <c r="I20" s="46">
        <f t="shared" si="1"/>
        <v>-0.18181818181818182</v>
      </c>
    </row>
    <row r="21" spans="1:9" ht="16.5">
      <c r="A21" s="35"/>
      <c r="B21" s="32" t="s">
        <v>10</v>
      </c>
      <c r="C21" s="15" t="s">
        <v>90</v>
      </c>
      <c r="D21" s="11" t="s">
        <v>161</v>
      </c>
      <c r="E21" s="162">
        <v>76630.416666666672</v>
      </c>
      <c r="F21" s="162">
        <v>60000</v>
      </c>
      <c r="G21" s="46">
        <f t="shared" si="0"/>
        <v>-0.21702109149434792</v>
      </c>
      <c r="H21" s="162">
        <v>63000</v>
      </c>
      <c r="I21" s="46">
        <f t="shared" si="1"/>
        <v>-4.7619047619047616E-2</v>
      </c>
    </row>
    <row r="22" spans="1:9" ht="16.5">
      <c r="A22" s="35"/>
      <c r="B22" s="32" t="s">
        <v>11</v>
      </c>
      <c r="C22" s="15" t="s">
        <v>91</v>
      </c>
      <c r="D22" s="13" t="s">
        <v>81</v>
      </c>
      <c r="E22" s="162">
        <v>22559.447222222225</v>
      </c>
      <c r="F22" s="162">
        <v>20500</v>
      </c>
      <c r="G22" s="46">
        <f t="shared" si="0"/>
        <v>-9.1289791010196492E-2</v>
      </c>
      <c r="H22" s="162">
        <v>20500</v>
      </c>
      <c r="I22" s="46">
        <f t="shared" si="1"/>
        <v>0</v>
      </c>
    </row>
    <row r="23" spans="1:9" ht="16.5">
      <c r="A23" s="35"/>
      <c r="B23" s="32" t="s">
        <v>12</v>
      </c>
      <c r="C23" s="15" t="s">
        <v>92</v>
      </c>
      <c r="D23" s="13" t="s">
        <v>81</v>
      </c>
      <c r="E23" s="162">
        <v>29834.329861111109</v>
      </c>
      <c r="F23" s="162">
        <v>24000</v>
      </c>
      <c r="G23" s="46">
        <f t="shared" si="0"/>
        <v>-0.19555759717988933</v>
      </c>
      <c r="H23" s="162">
        <v>21500</v>
      </c>
      <c r="I23" s="46">
        <f t="shared" si="1"/>
        <v>0.11627906976744186</v>
      </c>
    </row>
    <row r="24" spans="1:9" ht="16.5">
      <c r="A24" s="35"/>
      <c r="B24" s="32" t="s">
        <v>13</v>
      </c>
      <c r="C24" s="15" t="s">
        <v>93</v>
      </c>
      <c r="D24" s="13" t="s">
        <v>81</v>
      </c>
      <c r="E24" s="162">
        <v>29817.246527777777</v>
      </c>
      <c r="F24" s="162">
        <v>23000</v>
      </c>
      <c r="G24" s="46">
        <f t="shared" si="0"/>
        <v>-0.22863434158572701</v>
      </c>
      <c r="H24" s="162">
        <v>22500</v>
      </c>
      <c r="I24" s="46">
        <f t="shared" si="1"/>
        <v>2.2222222222222223E-2</v>
      </c>
    </row>
    <row r="25" spans="1:9" ht="16.5">
      <c r="A25" s="35"/>
      <c r="B25" s="32" t="s">
        <v>14</v>
      </c>
      <c r="C25" s="15" t="s">
        <v>94</v>
      </c>
      <c r="D25" s="13" t="s">
        <v>81</v>
      </c>
      <c r="E25" s="162">
        <v>29162.013194444444</v>
      </c>
      <c r="F25" s="162">
        <v>24000</v>
      </c>
      <c r="G25" s="46">
        <f t="shared" si="0"/>
        <v>-0.17701155129536261</v>
      </c>
      <c r="H25" s="162">
        <v>22500</v>
      </c>
      <c r="I25" s="46">
        <f t="shared" si="1"/>
        <v>6.6666666666666666E-2</v>
      </c>
    </row>
    <row r="26" spans="1:9" ht="16.5">
      <c r="A26" s="35"/>
      <c r="B26" s="32" t="s">
        <v>15</v>
      </c>
      <c r="C26" s="15" t="s">
        <v>95</v>
      </c>
      <c r="D26" s="13" t="s">
        <v>82</v>
      </c>
      <c r="E26" s="162">
        <v>65217.59375</v>
      </c>
      <c r="F26" s="162">
        <v>61666.6</v>
      </c>
      <c r="G26" s="46">
        <f t="shared" si="0"/>
        <v>-5.4448401816419384E-2</v>
      </c>
      <c r="H26" s="162">
        <v>57000</v>
      </c>
      <c r="I26" s="46">
        <f t="shared" si="1"/>
        <v>8.1870175438596468E-2</v>
      </c>
    </row>
    <row r="27" spans="1:9" ht="16.5">
      <c r="A27" s="35"/>
      <c r="B27" s="32" t="s">
        <v>16</v>
      </c>
      <c r="C27" s="15" t="s">
        <v>96</v>
      </c>
      <c r="D27" s="13" t="s">
        <v>81</v>
      </c>
      <c r="E27" s="162">
        <v>30176.261111111111</v>
      </c>
      <c r="F27" s="162">
        <v>21500</v>
      </c>
      <c r="G27" s="46">
        <f t="shared" si="0"/>
        <v>-0.28751942061889341</v>
      </c>
      <c r="H27" s="162">
        <v>27000</v>
      </c>
      <c r="I27" s="46">
        <f t="shared" si="1"/>
        <v>-0.20370370370370369</v>
      </c>
    </row>
    <row r="28" spans="1:9" ht="16.5">
      <c r="A28" s="35"/>
      <c r="B28" s="32" t="s">
        <v>17</v>
      </c>
      <c r="C28" s="15" t="s">
        <v>97</v>
      </c>
      <c r="D28" s="11" t="s">
        <v>161</v>
      </c>
      <c r="E28" s="162">
        <v>46551.947222222225</v>
      </c>
      <c r="F28" s="162">
        <v>46500</v>
      </c>
      <c r="G28" s="46">
        <f t="shared" si="0"/>
        <v>-1.1158979445961194E-3</v>
      </c>
      <c r="H28" s="162">
        <v>36166.6</v>
      </c>
      <c r="I28" s="46">
        <f t="shared" si="1"/>
        <v>0.28571665569890459</v>
      </c>
    </row>
    <row r="29" spans="1:9" ht="16.5">
      <c r="A29" s="35"/>
      <c r="B29" s="32" t="s">
        <v>18</v>
      </c>
      <c r="C29" s="15" t="s">
        <v>98</v>
      </c>
      <c r="D29" s="13" t="s">
        <v>83</v>
      </c>
      <c r="E29" s="162">
        <v>118980.81666666665</v>
      </c>
      <c r="F29" s="162">
        <v>92000</v>
      </c>
      <c r="G29" s="46">
        <f t="shared" si="0"/>
        <v>-0.22676610753358128</v>
      </c>
      <c r="H29" s="162">
        <v>77700</v>
      </c>
      <c r="I29" s="46">
        <f t="shared" si="1"/>
        <v>0.18404118404118405</v>
      </c>
    </row>
    <row r="30" spans="1:9" ht="17.25" thickBot="1">
      <c r="A30" s="36"/>
      <c r="B30" s="34" t="s">
        <v>19</v>
      </c>
      <c r="C30" s="16" t="s">
        <v>99</v>
      </c>
      <c r="D30" s="12" t="s">
        <v>161</v>
      </c>
      <c r="E30" s="165">
        <v>68172.797222222231</v>
      </c>
      <c r="F30" s="165">
        <v>40500</v>
      </c>
      <c r="G30" s="48">
        <f t="shared" si="0"/>
        <v>-0.40592139900050561</v>
      </c>
      <c r="H30" s="165">
        <v>43000</v>
      </c>
      <c r="I30" s="48">
        <f>(F30-H30)/H30</f>
        <v>-5.8139534883720929E-2</v>
      </c>
    </row>
    <row r="31" spans="1:9" ht="17.25" customHeight="1" thickBot="1">
      <c r="A31" s="35" t="s">
        <v>20</v>
      </c>
      <c r="B31" s="10" t="s">
        <v>21</v>
      </c>
      <c r="C31" s="5"/>
      <c r="D31" s="6"/>
      <c r="E31" s="133"/>
      <c r="F31" s="182"/>
      <c r="G31" s="39"/>
      <c r="H31" s="182"/>
      <c r="I31" s="112"/>
    </row>
    <row r="32" spans="1:9" ht="16.5">
      <c r="A32" s="31"/>
      <c r="B32" s="37" t="s">
        <v>26</v>
      </c>
      <c r="C32" s="18" t="s">
        <v>100</v>
      </c>
      <c r="D32" s="20" t="s">
        <v>161</v>
      </c>
      <c r="E32" s="168">
        <v>156110.875</v>
      </c>
      <c r="F32" s="168">
        <v>166500</v>
      </c>
      <c r="G32" s="42">
        <f t="shared" si="0"/>
        <v>6.6549655813536376E-2</v>
      </c>
      <c r="H32" s="168">
        <v>166000</v>
      </c>
      <c r="I32" s="43">
        <f>(F32-H32)/H32</f>
        <v>3.0120481927710845E-3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155869.19999999998</v>
      </c>
      <c r="F33" s="162">
        <v>167000</v>
      </c>
      <c r="G33" s="46">
        <f t="shared" si="0"/>
        <v>7.1411157560313507E-2</v>
      </c>
      <c r="H33" s="162">
        <v>166000</v>
      </c>
      <c r="I33" s="46">
        <f>(F33-H33)/H33</f>
        <v>6.024096385542169E-3</v>
      </c>
    </row>
    <row r="34" spans="1:9" ht="16.5">
      <c r="A34" s="35"/>
      <c r="B34" s="37" t="s">
        <v>28</v>
      </c>
      <c r="C34" s="15" t="s">
        <v>102</v>
      </c>
      <c r="D34" s="11" t="s">
        <v>161</v>
      </c>
      <c r="E34" s="162">
        <v>82917.32142857142</v>
      </c>
      <c r="F34" s="162">
        <v>103666.6</v>
      </c>
      <c r="G34" s="46">
        <f>(F34-E34)/E34</f>
        <v>0.25024057957905593</v>
      </c>
      <c r="H34" s="162">
        <v>97000</v>
      </c>
      <c r="I34" s="46">
        <f>(F34-H34)/H34</f>
        <v>6.8727835051546449E-2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69437.5</v>
      </c>
      <c r="F35" s="162">
        <v>72000</v>
      </c>
      <c r="G35" s="46">
        <f t="shared" si="0"/>
        <v>3.6903690369036901E-2</v>
      </c>
      <c r="H35" s="162">
        <v>70000</v>
      </c>
      <c r="I35" s="46">
        <f>(F35-H35)/H35</f>
        <v>2.8571428571428571E-2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64091.525000000001</v>
      </c>
      <c r="F36" s="162">
        <v>87500</v>
      </c>
      <c r="G36" s="52">
        <f t="shared" si="0"/>
        <v>0.36523510713780016</v>
      </c>
      <c r="H36" s="162">
        <v>71666.600000000006</v>
      </c>
      <c r="I36" s="46">
        <f>(F36-H36)/H36</f>
        <v>0.2209313683082495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32"/>
      <c r="G37" s="6"/>
      <c r="H37" s="132"/>
      <c r="I37" s="50"/>
    </row>
    <row r="38" spans="1:9" ht="16.5">
      <c r="A38" s="31"/>
      <c r="B38" s="38" t="s">
        <v>31</v>
      </c>
      <c r="C38" s="19" t="s">
        <v>105</v>
      </c>
      <c r="D38" s="20" t="s">
        <v>161</v>
      </c>
      <c r="E38" s="162">
        <v>1911006.5</v>
      </c>
      <c r="F38" s="189">
        <v>1825766</v>
      </c>
      <c r="G38" s="161">
        <f t="shared" si="0"/>
        <v>-4.4605028815966875E-2</v>
      </c>
      <c r="H38" s="189">
        <v>1794810</v>
      </c>
      <c r="I38" s="161">
        <f>(F38-H38)/H38</f>
        <v>1.7247508092778623E-2</v>
      </c>
    </row>
    <row r="39" spans="1:9" ht="17.25" thickBot="1">
      <c r="A39" s="36"/>
      <c r="B39" s="34" t="s">
        <v>32</v>
      </c>
      <c r="C39" s="16" t="s">
        <v>106</v>
      </c>
      <c r="D39" s="23" t="s">
        <v>161</v>
      </c>
      <c r="E39" s="135">
        <v>1012639.175</v>
      </c>
      <c r="F39" s="135">
        <v>1174893.6000000001</v>
      </c>
      <c r="G39" s="167">
        <f t="shared" si="0"/>
        <v>0.16022925935094309</v>
      </c>
      <c r="H39" s="135">
        <v>1216380</v>
      </c>
      <c r="I39" s="167">
        <f>(F39-H39)/H39</f>
        <v>-3.4106446998470798E-2</v>
      </c>
    </row>
    <row r="40" spans="1:9">
      <c r="F40" s="8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4" t="s">
        <v>204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225</v>
      </c>
      <c r="B10" s="2"/>
      <c r="C10" s="2"/>
      <c r="D10" s="2"/>
    </row>
    <row r="11" spans="1:9" s="118" customFormat="1" ht="18.75" thickBot="1">
      <c r="A11" s="2"/>
      <c r="B11" s="2"/>
      <c r="C11" s="2"/>
    </row>
    <row r="12" spans="1:9" ht="24.75" customHeight="1">
      <c r="A12" s="205" t="s">
        <v>3</v>
      </c>
      <c r="B12" s="211"/>
      <c r="C12" s="213" t="s">
        <v>0</v>
      </c>
      <c r="D12" s="207" t="s">
        <v>229</v>
      </c>
      <c r="E12" s="215" t="s">
        <v>228</v>
      </c>
      <c r="F12" s="222" t="s">
        <v>186</v>
      </c>
      <c r="G12" s="207" t="s">
        <v>219</v>
      </c>
      <c r="H12" s="224" t="s">
        <v>230</v>
      </c>
      <c r="I12" s="220" t="s">
        <v>196</v>
      </c>
    </row>
    <row r="13" spans="1:9" ht="39.75" customHeight="1" thickBot="1">
      <c r="A13" s="206"/>
      <c r="B13" s="212"/>
      <c r="C13" s="214"/>
      <c r="D13" s="208"/>
      <c r="E13" s="216"/>
      <c r="F13" s="223"/>
      <c r="G13" s="208"/>
      <c r="H13" s="225"/>
      <c r="I13" s="221"/>
    </row>
    <row r="14" spans="1:9" ht="17.25" customHeight="1" thickBot="1">
      <c r="A14" s="31" t="s">
        <v>24</v>
      </c>
      <c r="B14" s="10" t="s">
        <v>22</v>
      </c>
      <c r="C14" s="5"/>
      <c r="D14" s="58"/>
      <c r="E14" s="7"/>
      <c r="F14" s="59"/>
      <c r="G14" s="60"/>
      <c r="H14" s="60"/>
      <c r="I14" s="61"/>
    </row>
    <row r="15" spans="1:9" ht="16.5" customHeight="1">
      <c r="A15" s="121"/>
      <c r="B15" s="158" t="s">
        <v>4</v>
      </c>
      <c r="C15" s="145" t="s">
        <v>163</v>
      </c>
      <c r="D15" s="190">
        <v>70748.800000000003</v>
      </c>
      <c r="E15" s="190">
        <v>42000</v>
      </c>
      <c r="F15" s="62">
        <f t="shared" ref="F15:F30" si="0">D15-E15</f>
        <v>28748.800000000003</v>
      </c>
      <c r="G15" s="159">
        <v>66759.024999999994</v>
      </c>
      <c r="H15" s="124">
        <f>AVERAGE(D15:E15)</f>
        <v>56374.400000000001</v>
      </c>
      <c r="I15" s="64">
        <f t="shared" ref="I15:I30" si="1">(H15-G15)/G15</f>
        <v>-0.15555387455104375</v>
      </c>
    </row>
    <row r="16" spans="1:9" ht="16.5" customHeight="1">
      <c r="A16" s="122"/>
      <c r="B16" s="155" t="s">
        <v>5</v>
      </c>
      <c r="C16" s="142" t="s">
        <v>164</v>
      </c>
      <c r="D16" s="134">
        <v>86665.333333333328</v>
      </c>
      <c r="E16" s="134">
        <v>57666.6</v>
      </c>
      <c r="F16" s="65">
        <f t="shared" si="0"/>
        <v>28998.73333333333</v>
      </c>
      <c r="G16" s="162">
        <v>62539.863888888889</v>
      </c>
      <c r="H16" s="173">
        <f t="shared" ref="H16:H30" si="2">AVERAGE(D16:E16)</f>
        <v>72165.96666666666</v>
      </c>
      <c r="I16" s="66">
        <f t="shared" si="1"/>
        <v>0.15391947118528967</v>
      </c>
    </row>
    <row r="17" spans="1:9" ht="16.5">
      <c r="A17" s="122"/>
      <c r="B17" s="155" t="s">
        <v>6</v>
      </c>
      <c r="C17" s="142" t="s">
        <v>165</v>
      </c>
      <c r="D17" s="134">
        <v>77498.8</v>
      </c>
      <c r="E17" s="134">
        <v>47333.2</v>
      </c>
      <c r="F17" s="65">
        <f t="shared" si="0"/>
        <v>30165.600000000006</v>
      </c>
      <c r="G17" s="162">
        <v>65478.224999999999</v>
      </c>
      <c r="H17" s="173">
        <f t="shared" si="2"/>
        <v>62416</v>
      </c>
      <c r="I17" s="66">
        <f t="shared" si="1"/>
        <v>-4.6767074092188644E-2</v>
      </c>
    </row>
    <row r="18" spans="1:9" ht="16.5">
      <c r="A18" s="122"/>
      <c r="B18" s="155" t="s">
        <v>7</v>
      </c>
      <c r="C18" s="142" t="s">
        <v>166</v>
      </c>
      <c r="D18" s="134">
        <v>41398.800000000003</v>
      </c>
      <c r="E18" s="134">
        <v>33833.199999999997</v>
      </c>
      <c r="F18" s="65">
        <f t="shared" si="0"/>
        <v>7565.6000000000058</v>
      </c>
      <c r="G18" s="162">
        <v>34134.9</v>
      </c>
      <c r="H18" s="173">
        <f t="shared" si="2"/>
        <v>37616</v>
      </c>
      <c r="I18" s="66">
        <f t="shared" si="1"/>
        <v>0.10198067080905461</v>
      </c>
    </row>
    <row r="19" spans="1:9" ht="16.5">
      <c r="A19" s="122"/>
      <c r="B19" s="155" t="s">
        <v>8</v>
      </c>
      <c r="C19" s="142" t="s">
        <v>167</v>
      </c>
      <c r="D19" s="134">
        <v>148123.5</v>
      </c>
      <c r="E19" s="134">
        <v>113666.6</v>
      </c>
      <c r="F19" s="65">
        <f t="shared" si="0"/>
        <v>34456.899999999994</v>
      </c>
      <c r="G19" s="162">
        <v>110428.48482142857</v>
      </c>
      <c r="H19" s="173">
        <f t="shared" si="2"/>
        <v>130895.05</v>
      </c>
      <c r="I19" s="66">
        <f t="shared" si="1"/>
        <v>0.18533773429625022</v>
      </c>
    </row>
    <row r="20" spans="1:9" ht="16.5">
      <c r="A20" s="122"/>
      <c r="B20" s="155" t="s">
        <v>9</v>
      </c>
      <c r="C20" s="142" t="s">
        <v>168</v>
      </c>
      <c r="D20" s="134">
        <v>85998.8</v>
      </c>
      <c r="E20" s="134">
        <v>54000</v>
      </c>
      <c r="F20" s="65">
        <f t="shared" si="0"/>
        <v>31998.800000000003</v>
      </c>
      <c r="G20" s="162">
        <v>57149.75</v>
      </c>
      <c r="H20" s="173">
        <f t="shared" si="2"/>
        <v>69999.399999999994</v>
      </c>
      <c r="I20" s="66">
        <f t="shared" si="1"/>
        <v>0.22484175346348836</v>
      </c>
    </row>
    <row r="21" spans="1:9" ht="16.5">
      <c r="A21" s="122"/>
      <c r="B21" s="155" t="s">
        <v>10</v>
      </c>
      <c r="C21" s="142" t="s">
        <v>169</v>
      </c>
      <c r="D21" s="134">
        <v>107498.8</v>
      </c>
      <c r="E21" s="134">
        <v>60000</v>
      </c>
      <c r="F21" s="65">
        <f t="shared" si="0"/>
        <v>47498.8</v>
      </c>
      <c r="G21" s="162">
        <v>76630.416666666672</v>
      </c>
      <c r="H21" s="173">
        <f t="shared" si="2"/>
        <v>83749.399999999994</v>
      </c>
      <c r="I21" s="66">
        <f t="shared" si="1"/>
        <v>9.2900230000054235E-2</v>
      </c>
    </row>
    <row r="22" spans="1:9" ht="16.5">
      <c r="A22" s="122"/>
      <c r="B22" s="155" t="s">
        <v>11</v>
      </c>
      <c r="C22" s="142" t="s">
        <v>170</v>
      </c>
      <c r="D22" s="134">
        <v>30498.799999999999</v>
      </c>
      <c r="E22" s="134">
        <v>20500</v>
      </c>
      <c r="F22" s="65">
        <f t="shared" si="0"/>
        <v>9998.7999999999993</v>
      </c>
      <c r="G22" s="162">
        <v>22559.447222222225</v>
      </c>
      <c r="H22" s="173">
        <f t="shared" si="2"/>
        <v>25499.4</v>
      </c>
      <c r="I22" s="66">
        <f t="shared" si="1"/>
        <v>0.13032024893241936</v>
      </c>
    </row>
    <row r="23" spans="1:9" ht="16.5">
      <c r="A23" s="122"/>
      <c r="B23" s="155" t="s">
        <v>12</v>
      </c>
      <c r="C23" s="142" t="s">
        <v>171</v>
      </c>
      <c r="D23" s="134">
        <v>37776.444444444445</v>
      </c>
      <c r="E23" s="134">
        <v>24000</v>
      </c>
      <c r="F23" s="65">
        <f t="shared" si="0"/>
        <v>13776.444444444445</v>
      </c>
      <c r="G23" s="162">
        <v>29834.329861111109</v>
      </c>
      <c r="H23" s="173">
        <f t="shared" si="2"/>
        <v>30888.222222222223</v>
      </c>
      <c r="I23" s="66">
        <f t="shared" si="1"/>
        <v>3.5324820970249318E-2</v>
      </c>
    </row>
    <row r="24" spans="1:9" ht="16.5">
      <c r="A24" s="122"/>
      <c r="B24" s="155" t="s">
        <v>13</v>
      </c>
      <c r="C24" s="142" t="s">
        <v>172</v>
      </c>
      <c r="D24" s="134">
        <v>41109.777777777781</v>
      </c>
      <c r="E24" s="134">
        <v>23000</v>
      </c>
      <c r="F24" s="65">
        <f t="shared" si="0"/>
        <v>18109.777777777781</v>
      </c>
      <c r="G24" s="162">
        <v>29817.246527777777</v>
      </c>
      <c r="H24" s="173">
        <f t="shared" si="2"/>
        <v>32054.888888888891</v>
      </c>
      <c r="I24" s="66">
        <f t="shared" si="1"/>
        <v>7.5045237964093139E-2</v>
      </c>
    </row>
    <row r="25" spans="1:9" ht="16.5">
      <c r="A25" s="122"/>
      <c r="B25" s="155" t="s">
        <v>14</v>
      </c>
      <c r="C25" s="142" t="s">
        <v>173</v>
      </c>
      <c r="D25" s="134">
        <v>41109.777777777781</v>
      </c>
      <c r="E25" s="134">
        <v>24000</v>
      </c>
      <c r="F25" s="65">
        <f t="shared" si="0"/>
        <v>17109.777777777781</v>
      </c>
      <c r="G25" s="162">
        <v>29162.013194444444</v>
      </c>
      <c r="H25" s="173">
        <f t="shared" si="2"/>
        <v>32554.888888888891</v>
      </c>
      <c r="I25" s="66">
        <f t="shared" si="1"/>
        <v>0.11634572935077102</v>
      </c>
    </row>
    <row r="26" spans="1:9" ht="16.5">
      <c r="A26" s="122"/>
      <c r="B26" s="155" t="s">
        <v>15</v>
      </c>
      <c r="C26" s="142" t="s">
        <v>174</v>
      </c>
      <c r="D26" s="134">
        <v>86998.8</v>
      </c>
      <c r="E26" s="134">
        <v>61666.6</v>
      </c>
      <c r="F26" s="65">
        <f t="shared" si="0"/>
        <v>25332.200000000004</v>
      </c>
      <c r="G26" s="162">
        <v>65217.59375</v>
      </c>
      <c r="H26" s="173">
        <f t="shared" si="2"/>
        <v>74332.7</v>
      </c>
      <c r="I26" s="66">
        <f t="shared" si="1"/>
        <v>0.13976452864760894</v>
      </c>
    </row>
    <row r="27" spans="1:9" ht="16.5">
      <c r="A27" s="122"/>
      <c r="B27" s="155" t="s">
        <v>16</v>
      </c>
      <c r="C27" s="142" t="s">
        <v>175</v>
      </c>
      <c r="D27" s="134">
        <v>38887.555555555555</v>
      </c>
      <c r="E27" s="134">
        <v>21500</v>
      </c>
      <c r="F27" s="65">
        <f t="shared" si="0"/>
        <v>17387.555555555555</v>
      </c>
      <c r="G27" s="162">
        <v>30176.261111111111</v>
      </c>
      <c r="H27" s="173">
        <f t="shared" si="2"/>
        <v>30193.777777777777</v>
      </c>
      <c r="I27" s="66">
        <f t="shared" si="1"/>
        <v>5.8047836351126563E-4</v>
      </c>
    </row>
    <row r="28" spans="1:9" ht="16.5">
      <c r="A28" s="122"/>
      <c r="B28" s="155" t="s">
        <v>17</v>
      </c>
      <c r="C28" s="142" t="s">
        <v>176</v>
      </c>
      <c r="D28" s="134">
        <v>42498.8</v>
      </c>
      <c r="E28" s="134">
        <v>46500</v>
      </c>
      <c r="F28" s="65">
        <f t="shared" si="0"/>
        <v>-4001.1999999999971</v>
      </c>
      <c r="G28" s="162">
        <v>46551.947222222225</v>
      </c>
      <c r="H28" s="173">
        <f t="shared" si="2"/>
        <v>44499.4</v>
      </c>
      <c r="I28" s="66">
        <f t="shared" si="1"/>
        <v>-4.4091543849371161E-2</v>
      </c>
    </row>
    <row r="29" spans="1:9" ht="16.5">
      <c r="A29" s="122"/>
      <c r="B29" s="155" t="s">
        <v>18</v>
      </c>
      <c r="C29" s="142" t="s">
        <v>177</v>
      </c>
      <c r="D29" s="134">
        <v>117083.33333333333</v>
      </c>
      <c r="E29" s="134">
        <v>92000</v>
      </c>
      <c r="F29" s="65">
        <f t="shared" si="0"/>
        <v>25083.333333333328</v>
      </c>
      <c r="G29" s="162">
        <v>118980.81666666665</v>
      </c>
      <c r="H29" s="173">
        <f t="shared" si="2"/>
        <v>104541.66666666666</v>
      </c>
      <c r="I29" s="66">
        <f t="shared" si="1"/>
        <v>-0.12135695824354875</v>
      </c>
    </row>
    <row r="30" spans="1:9" ht="17.25" thickBot="1">
      <c r="A30" s="36"/>
      <c r="B30" s="156" t="s">
        <v>19</v>
      </c>
      <c r="C30" s="143" t="s">
        <v>178</v>
      </c>
      <c r="D30" s="191">
        <v>40798.800000000003</v>
      </c>
      <c r="E30" s="136">
        <v>40500</v>
      </c>
      <c r="F30" s="68">
        <f t="shared" si="0"/>
        <v>298.80000000000291</v>
      </c>
      <c r="G30" s="165">
        <v>68172.797222222231</v>
      </c>
      <c r="H30" s="93">
        <f t="shared" si="2"/>
        <v>40649.4</v>
      </c>
      <c r="I30" s="69">
        <f t="shared" si="1"/>
        <v>-0.40372990905015188</v>
      </c>
    </row>
    <row r="31" spans="1:9" ht="17.25" customHeight="1" thickBot="1">
      <c r="A31" s="192" t="s">
        <v>20</v>
      </c>
      <c r="B31" s="10" t="s">
        <v>21</v>
      </c>
      <c r="C31" s="17"/>
      <c r="D31" s="70"/>
      <c r="E31" s="133"/>
      <c r="F31" s="70"/>
      <c r="G31" s="133"/>
      <c r="H31" s="70"/>
      <c r="I31" s="71"/>
    </row>
    <row r="32" spans="1:9" ht="16.5">
      <c r="A32" s="31"/>
      <c r="B32" s="37" t="s">
        <v>26</v>
      </c>
      <c r="C32" s="18" t="s">
        <v>179</v>
      </c>
      <c r="D32" s="41">
        <v>243571.14285714287</v>
      </c>
      <c r="E32" s="125">
        <v>166500</v>
      </c>
      <c r="F32" s="62">
        <f>D32-E32</f>
        <v>77071.14285714287</v>
      </c>
      <c r="G32" s="168">
        <v>156110.875</v>
      </c>
      <c r="H32" s="63">
        <f>AVERAGE(D32:E32)</f>
        <v>205035.57142857142</v>
      </c>
      <c r="I32" s="72">
        <f>(H32-G32)/G32</f>
        <v>0.31339710592597358</v>
      </c>
    </row>
    <row r="33" spans="1:9" ht="16.5">
      <c r="A33" s="35"/>
      <c r="B33" s="32" t="s">
        <v>27</v>
      </c>
      <c r="C33" s="15" t="s">
        <v>180</v>
      </c>
      <c r="D33" s="45">
        <v>240714</v>
      </c>
      <c r="E33" s="125">
        <v>167000</v>
      </c>
      <c r="F33" s="73">
        <f>D33-E33</f>
        <v>73714</v>
      </c>
      <c r="G33" s="162">
        <v>155869.19999999998</v>
      </c>
      <c r="H33" s="63">
        <f>AVERAGE(D33:E33)</f>
        <v>203857</v>
      </c>
      <c r="I33" s="66">
        <f>(H33-G33)/G33</f>
        <v>0.30787224159744209</v>
      </c>
    </row>
    <row r="34" spans="1:9" ht="16.5">
      <c r="A34" s="35"/>
      <c r="B34" s="37" t="s">
        <v>28</v>
      </c>
      <c r="C34" s="15" t="s">
        <v>181</v>
      </c>
      <c r="D34" s="45">
        <v>148570</v>
      </c>
      <c r="E34" s="125">
        <v>103666.6</v>
      </c>
      <c r="F34" s="65">
        <f>D34-E34</f>
        <v>44903.399999999994</v>
      </c>
      <c r="G34" s="162">
        <v>82917.32142857142</v>
      </c>
      <c r="H34" s="63">
        <f>AVERAGE(D34:E34)</f>
        <v>126118.3</v>
      </c>
      <c r="I34" s="66">
        <f>(H34-G34)/G34</f>
        <v>0.5210127127495765</v>
      </c>
    </row>
    <row r="35" spans="1:9" ht="16.5">
      <c r="A35" s="35"/>
      <c r="B35" s="32" t="s">
        <v>29</v>
      </c>
      <c r="C35" s="15" t="s">
        <v>182</v>
      </c>
      <c r="D35" s="45">
        <v>220000</v>
      </c>
      <c r="E35" s="125">
        <v>72000</v>
      </c>
      <c r="F35" s="73">
        <f>D35-E35</f>
        <v>148000</v>
      </c>
      <c r="G35" s="162">
        <v>69437.5</v>
      </c>
      <c r="H35" s="63">
        <f>AVERAGE(D35:E35)</f>
        <v>146000</v>
      </c>
      <c r="I35" s="66">
        <f>(H35-G35)/G35</f>
        <v>1.1026102610261026</v>
      </c>
    </row>
    <row r="36" spans="1:9" ht="17.25" thickBot="1">
      <c r="A36" s="36"/>
      <c r="B36" s="37" t="s">
        <v>30</v>
      </c>
      <c r="C36" s="15" t="s">
        <v>183</v>
      </c>
      <c r="D36" s="47">
        <v>154998.79999999999</v>
      </c>
      <c r="E36" s="125">
        <v>87500</v>
      </c>
      <c r="F36" s="65">
        <f>D36-E36</f>
        <v>67498.799999999988</v>
      </c>
      <c r="G36" s="165">
        <v>64091.525000000001</v>
      </c>
      <c r="H36" s="63">
        <f>AVERAGE(D36:E36)</f>
        <v>121249.4</v>
      </c>
      <c r="I36" s="74">
        <f>(H36-G36)/G36</f>
        <v>0.89181642970735975</v>
      </c>
    </row>
    <row r="37" spans="1:9" ht="17.25" customHeight="1" thickBot="1">
      <c r="A37" s="35" t="s">
        <v>25</v>
      </c>
      <c r="B37" s="10" t="s">
        <v>51</v>
      </c>
      <c r="C37" s="17"/>
      <c r="D37" s="39"/>
      <c r="E37" s="119"/>
      <c r="F37" s="39"/>
      <c r="G37" s="133"/>
      <c r="H37" s="70"/>
      <c r="I37" s="71"/>
    </row>
    <row r="38" spans="1:9" ht="16.5">
      <c r="A38" s="31"/>
      <c r="B38" s="38" t="s">
        <v>31</v>
      </c>
      <c r="C38" s="19" t="s">
        <v>184</v>
      </c>
      <c r="D38" s="41">
        <v>1881906</v>
      </c>
      <c r="E38" s="126">
        <v>1825766</v>
      </c>
      <c r="F38" s="62">
        <f>D38-E38</f>
        <v>56140</v>
      </c>
      <c r="G38" s="162">
        <v>1911006.5</v>
      </c>
      <c r="H38" s="62">
        <f>AVERAGE(D38:E38)</f>
        <v>1853836</v>
      </c>
      <c r="I38" s="72">
        <f>(H38-G38)/G38</f>
        <v>-2.9916434088528742E-2</v>
      </c>
    </row>
    <row r="39" spans="1:9" ht="17.25" thickBot="1">
      <c r="A39" s="36"/>
      <c r="B39" s="34" t="s">
        <v>32</v>
      </c>
      <c r="C39" s="16" t="s">
        <v>185</v>
      </c>
      <c r="D39" s="54">
        <v>990387.66666666663</v>
      </c>
      <c r="E39" s="127">
        <v>1174893.6000000001</v>
      </c>
      <c r="F39" s="68">
        <f>D39-E39</f>
        <v>-184505.93333333347</v>
      </c>
      <c r="G39" s="162">
        <v>1012639.175</v>
      </c>
      <c r="H39" s="75">
        <f>AVERAGE(D39:E39)</f>
        <v>1082640.6333333333</v>
      </c>
      <c r="I39" s="69">
        <f>(H39-G39)/G39</f>
        <v>6.9127740721005831E-2</v>
      </c>
    </row>
    <row r="40" spans="1:9" ht="15.75" customHeight="1" thickBot="1">
      <c r="A40" s="217"/>
      <c r="B40" s="218"/>
      <c r="C40" s="219"/>
      <c r="D40" s="77">
        <f>SUM(D15:D39)</f>
        <v>4974842.5317460317</v>
      </c>
      <c r="E40" s="77">
        <f>SUM(E15:E39)</f>
        <v>4359492.4000000004</v>
      </c>
      <c r="F40" s="77">
        <f>SUM(F15:F39)</f>
        <v>615350.13174603169</v>
      </c>
      <c r="G40" s="77">
        <f>SUM(G15:G39)</f>
        <v>4365665.2145833327</v>
      </c>
      <c r="H40" s="77">
        <f>AVERAGE(D40:E40)</f>
        <v>4667167.465873016</v>
      </c>
      <c r="I40" s="69">
        <f>(H40-G40)/G40</f>
        <v>6.9062155815917126E-2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6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7" customWidth="1"/>
    <col min="6" max="6" width="15.28515625" style="27" customWidth="1"/>
    <col min="7" max="7" width="12.140625" customWidth="1"/>
    <col min="8" max="8" width="15" style="27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4" t="s">
        <v>201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225</v>
      </c>
      <c r="B10" s="2"/>
      <c r="C10" s="2"/>
    </row>
    <row r="11" spans="1:9" ht="18">
      <c r="A11" s="2"/>
      <c r="B11" s="2"/>
      <c r="C11" s="2"/>
    </row>
    <row r="12" spans="1:9" s="118" customFormat="1" ht="15.75" thickBot="1">
      <c r="A12" s="9"/>
      <c r="B12" s="9"/>
      <c r="E12" s="27"/>
    </row>
    <row r="13" spans="1:9" ht="24.75" customHeight="1">
      <c r="A13" s="205" t="s">
        <v>3</v>
      </c>
      <c r="B13" s="211"/>
      <c r="C13" s="213" t="s">
        <v>0</v>
      </c>
      <c r="D13" s="207" t="s">
        <v>23</v>
      </c>
      <c r="E13" s="207" t="s">
        <v>219</v>
      </c>
      <c r="F13" s="224" t="s">
        <v>231</v>
      </c>
      <c r="G13" s="207" t="s">
        <v>197</v>
      </c>
      <c r="H13" s="224" t="s">
        <v>223</v>
      </c>
      <c r="I13" s="207" t="s">
        <v>187</v>
      </c>
    </row>
    <row r="14" spans="1:9" ht="33.75" customHeight="1" thickBot="1">
      <c r="A14" s="206"/>
      <c r="B14" s="212"/>
      <c r="C14" s="214"/>
      <c r="D14" s="227"/>
      <c r="E14" s="208"/>
      <c r="F14" s="225"/>
      <c r="G14" s="226"/>
      <c r="H14" s="225"/>
      <c r="I14" s="226"/>
    </row>
    <row r="15" spans="1:9" ht="17.25" customHeight="1" thickBot="1">
      <c r="A15" s="31" t="s">
        <v>24</v>
      </c>
      <c r="B15" s="26" t="s">
        <v>22</v>
      </c>
      <c r="C15" s="5"/>
      <c r="D15" s="6"/>
      <c r="E15" s="7"/>
      <c r="F15" s="7"/>
      <c r="G15" s="8"/>
      <c r="H15" s="7"/>
      <c r="I15" s="8"/>
    </row>
    <row r="16" spans="1:9" ht="16.5" customHeight="1">
      <c r="A16" s="31"/>
      <c r="B16" s="38" t="s">
        <v>4</v>
      </c>
      <c r="C16" s="14" t="s">
        <v>84</v>
      </c>
      <c r="D16" s="11" t="s">
        <v>161</v>
      </c>
      <c r="E16" s="159">
        <v>66759.024999999994</v>
      </c>
      <c r="F16" s="40">
        <v>56374.400000000001</v>
      </c>
      <c r="G16" s="21">
        <f t="shared" ref="G16:G31" si="0">(F16-E16)/E16</f>
        <v>-0.15555387455104375</v>
      </c>
      <c r="H16" s="159">
        <v>61474.400000000001</v>
      </c>
      <c r="I16" s="21">
        <f t="shared" ref="I16:I31" si="1">(F16-H16)/H16</f>
        <v>-8.296136277865257E-2</v>
      </c>
    </row>
    <row r="17" spans="1:9" ht="16.5">
      <c r="A17" s="35"/>
      <c r="B17" s="32" t="s">
        <v>5</v>
      </c>
      <c r="C17" s="15" t="s">
        <v>85</v>
      </c>
      <c r="D17" s="11" t="s">
        <v>161</v>
      </c>
      <c r="E17" s="162">
        <v>62539.863888888889</v>
      </c>
      <c r="F17" s="44">
        <v>72165.96666666666</v>
      </c>
      <c r="G17" s="21">
        <f t="shared" si="0"/>
        <v>0.15391947118528967</v>
      </c>
      <c r="H17" s="162">
        <v>63888.222222222219</v>
      </c>
      <c r="I17" s="21">
        <f t="shared" si="1"/>
        <v>0.12956604764571453</v>
      </c>
    </row>
    <row r="18" spans="1:9" ht="16.5">
      <c r="A18" s="35"/>
      <c r="B18" s="32" t="s">
        <v>6</v>
      </c>
      <c r="C18" s="15" t="s">
        <v>86</v>
      </c>
      <c r="D18" s="11" t="s">
        <v>161</v>
      </c>
      <c r="E18" s="162">
        <v>65478.224999999999</v>
      </c>
      <c r="F18" s="44">
        <v>62416</v>
      </c>
      <c r="G18" s="21">
        <f t="shared" si="0"/>
        <v>-4.6767074092188644E-2</v>
      </c>
      <c r="H18" s="162">
        <v>63249.4</v>
      </c>
      <c r="I18" s="21">
        <f t="shared" si="1"/>
        <v>-1.3176409578588911E-2</v>
      </c>
    </row>
    <row r="19" spans="1:9" ht="16.5">
      <c r="A19" s="35"/>
      <c r="B19" s="32" t="s">
        <v>7</v>
      </c>
      <c r="C19" s="15" t="s">
        <v>87</v>
      </c>
      <c r="D19" s="11" t="s">
        <v>161</v>
      </c>
      <c r="E19" s="162">
        <v>34134.9</v>
      </c>
      <c r="F19" s="44">
        <v>37616</v>
      </c>
      <c r="G19" s="21">
        <f t="shared" si="0"/>
        <v>0.10198067080905461</v>
      </c>
      <c r="H19" s="162">
        <v>43199.4</v>
      </c>
      <c r="I19" s="21">
        <f t="shared" si="1"/>
        <v>-0.12924716546989082</v>
      </c>
    </row>
    <row r="20" spans="1:9" ht="17.25" customHeight="1">
      <c r="A20" s="35"/>
      <c r="B20" s="32" t="s">
        <v>8</v>
      </c>
      <c r="C20" s="15" t="s">
        <v>89</v>
      </c>
      <c r="D20" s="11" t="s">
        <v>161</v>
      </c>
      <c r="E20" s="162">
        <v>110428.48482142857</v>
      </c>
      <c r="F20" s="44">
        <v>130895.05</v>
      </c>
      <c r="G20" s="21">
        <f t="shared" si="0"/>
        <v>0.18533773429625022</v>
      </c>
      <c r="H20" s="162">
        <v>120186.75</v>
      </c>
      <c r="I20" s="21">
        <f t="shared" si="1"/>
        <v>8.9097175853411481E-2</v>
      </c>
    </row>
    <row r="21" spans="1:9" ht="16.5">
      <c r="A21" s="35"/>
      <c r="B21" s="32" t="s">
        <v>9</v>
      </c>
      <c r="C21" s="15" t="s">
        <v>88</v>
      </c>
      <c r="D21" s="138" t="s">
        <v>161</v>
      </c>
      <c r="E21" s="162">
        <v>57149.75</v>
      </c>
      <c r="F21" s="44">
        <v>69999.399999999994</v>
      </c>
      <c r="G21" s="21">
        <f t="shared" si="0"/>
        <v>0.22484175346348836</v>
      </c>
      <c r="H21" s="162">
        <v>68499.399999999994</v>
      </c>
      <c r="I21" s="21">
        <f t="shared" si="1"/>
        <v>2.1898002026295122E-2</v>
      </c>
    </row>
    <row r="22" spans="1:9" ht="16.5">
      <c r="A22" s="35"/>
      <c r="B22" s="32" t="s">
        <v>10</v>
      </c>
      <c r="C22" s="15" t="s">
        <v>90</v>
      </c>
      <c r="D22" s="11" t="s">
        <v>161</v>
      </c>
      <c r="E22" s="162">
        <v>76630.416666666672</v>
      </c>
      <c r="F22" s="44">
        <v>83749.399999999994</v>
      </c>
      <c r="G22" s="21">
        <f t="shared" si="0"/>
        <v>9.2900230000054235E-2</v>
      </c>
      <c r="H22" s="162">
        <v>86249.4</v>
      </c>
      <c r="I22" s="21">
        <f t="shared" si="1"/>
        <v>-2.8985708886090804E-2</v>
      </c>
    </row>
    <row r="23" spans="1:9" ht="16.5">
      <c r="A23" s="35"/>
      <c r="B23" s="155" t="s">
        <v>11</v>
      </c>
      <c r="C23" s="142" t="s">
        <v>91</v>
      </c>
      <c r="D23" s="140" t="s">
        <v>81</v>
      </c>
      <c r="E23" s="162">
        <v>22559.447222222225</v>
      </c>
      <c r="F23" s="162">
        <v>25499.4</v>
      </c>
      <c r="G23" s="21">
        <f t="shared" si="0"/>
        <v>0.13032024893241936</v>
      </c>
      <c r="H23" s="162">
        <v>24749.4</v>
      </c>
      <c r="I23" s="21">
        <f t="shared" si="1"/>
        <v>3.0303764939756114E-2</v>
      </c>
    </row>
    <row r="24" spans="1:9" ht="16.5">
      <c r="A24" s="35"/>
      <c r="B24" s="155" t="s">
        <v>12</v>
      </c>
      <c r="C24" s="142" t="s">
        <v>92</v>
      </c>
      <c r="D24" s="140" t="s">
        <v>81</v>
      </c>
      <c r="E24" s="162">
        <v>29834.329861111109</v>
      </c>
      <c r="F24" s="162">
        <v>30888.222222222223</v>
      </c>
      <c r="G24" s="21">
        <f t="shared" si="0"/>
        <v>3.5324820970249318E-2</v>
      </c>
      <c r="H24" s="162">
        <v>27971.555555555555</v>
      </c>
      <c r="I24" s="21">
        <f t="shared" si="1"/>
        <v>0.10427259438159404</v>
      </c>
    </row>
    <row r="25" spans="1:9" ht="16.5">
      <c r="A25" s="35"/>
      <c r="B25" s="32" t="s">
        <v>13</v>
      </c>
      <c r="C25" s="142" t="s">
        <v>93</v>
      </c>
      <c r="D25" s="140" t="s">
        <v>81</v>
      </c>
      <c r="E25" s="162">
        <v>29817.246527777777</v>
      </c>
      <c r="F25" s="44">
        <v>32054.888888888891</v>
      </c>
      <c r="G25" s="21">
        <f t="shared" si="0"/>
        <v>7.5045237964093139E-2</v>
      </c>
      <c r="H25" s="162">
        <v>30138.222222222223</v>
      </c>
      <c r="I25" s="21">
        <f t="shared" si="1"/>
        <v>6.359587677515452E-2</v>
      </c>
    </row>
    <row r="26" spans="1:9" ht="16.5">
      <c r="A26" s="35"/>
      <c r="B26" s="155" t="s">
        <v>14</v>
      </c>
      <c r="C26" s="142" t="s">
        <v>94</v>
      </c>
      <c r="D26" s="140" t="s">
        <v>81</v>
      </c>
      <c r="E26" s="162">
        <v>29162.013194444444</v>
      </c>
      <c r="F26" s="162">
        <v>32554.888888888891</v>
      </c>
      <c r="G26" s="21">
        <f t="shared" si="0"/>
        <v>0.11634572935077102</v>
      </c>
      <c r="H26" s="162">
        <v>28999.4</v>
      </c>
      <c r="I26" s="21">
        <f t="shared" si="1"/>
        <v>0.1226056018017231</v>
      </c>
    </row>
    <row r="27" spans="1:9" ht="16.5">
      <c r="A27" s="35"/>
      <c r="B27" s="32" t="s">
        <v>15</v>
      </c>
      <c r="C27" s="15" t="s">
        <v>95</v>
      </c>
      <c r="D27" s="140" t="s">
        <v>82</v>
      </c>
      <c r="E27" s="162">
        <v>65217.59375</v>
      </c>
      <c r="F27" s="44">
        <v>74332.7</v>
      </c>
      <c r="G27" s="21">
        <f t="shared" si="0"/>
        <v>0.13976452864760894</v>
      </c>
      <c r="H27" s="162">
        <v>70249.399999999994</v>
      </c>
      <c r="I27" s="21">
        <f t="shared" si="1"/>
        <v>5.8125763351715508E-2</v>
      </c>
    </row>
    <row r="28" spans="1:9" ht="16.5">
      <c r="A28" s="35"/>
      <c r="B28" s="155" t="s">
        <v>16</v>
      </c>
      <c r="C28" s="142" t="s">
        <v>96</v>
      </c>
      <c r="D28" s="140" t="s">
        <v>81</v>
      </c>
      <c r="E28" s="162">
        <v>30176.261111111111</v>
      </c>
      <c r="F28" s="162">
        <v>30193.777777777777</v>
      </c>
      <c r="G28" s="21">
        <f t="shared" si="0"/>
        <v>5.8047836351126563E-4</v>
      </c>
      <c r="H28" s="162">
        <v>31277.111111111109</v>
      </c>
      <c r="I28" s="21">
        <f t="shared" si="1"/>
        <v>-3.4636617476749024E-2</v>
      </c>
    </row>
    <row r="29" spans="1:9" ht="16.5">
      <c r="A29" s="35"/>
      <c r="B29" s="32" t="s">
        <v>17</v>
      </c>
      <c r="C29" s="15" t="s">
        <v>97</v>
      </c>
      <c r="D29" s="140" t="s">
        <v>161</v>
      </c>
      <c r="E29" s="162">
        <v>46551.947222222225</v>
      </c>
      <c r="F29" s="44">
        <v>44499.4</v>
      </c>
      <c r="G29" s="21">
        <f t="shared" si="0"/>
        <v>-4.4091543849371161E-2</v>
      </c>
      <c r="H29" s="162">
        <v>39532.699999999997</v>
      </c>
      <c r="I29" s="21">
        <f t="shared" si="1"/>
        <v>0.12563523361672754</v>
      </c>
    </row>
    <row r="30" spans="1:9" ht="16.5">
      <c r="A30" s="35"/>
      <c r="B30" s="32" t="s">
        <v>18</v>
      </c>
      <c r="C30" s="15" t="s">
        <v>98</v>
      </c>
      <c r="D30" s="140" t="s">
        <v>83</v>
      </c>
      <c r="E30" s="162">
        <v>118980.81666666665</v>
      </c>
      <c r="F30" s="44">
        <v>104541.66666666666</v>
      </c>
      <c r="G30" s="21">
        <f t="shared" si="0"/>
        <v>-0.12135695824354875</v>
      </c>
      <c r="H30" s="162">
        <v>82849.78571428571</v>
      </c>
      <c r="I30" s="21">
        <f t="shared" si="1"/>
        <v>0.26182181118955672</v>
      </c>
    </row>
    <row r="31" spans="1:9" ht="17.25" thickBot="1">
      <c r="A31" s="36"/>
      <c r="B31" s="156" t="s">
        <v>19</v>
      </c>
      <c r="C31" s="143" t="s">
        <v>99</v>
      </c>
      <c r="D31" s="139" t="s">
        <v>161</v>
      </c>
      <c r="E31" s="165">
        <v>68172.797222222231</v>
      </c>
      <c r="F31" s="165">
        <v>40649.4</v>
      </c>
      <c r="G31" s="149">
        <f t="shared" si="0"/>
        <v>-0.40372990905015188</v>
      </c>
      <c r="H31" s="165">
        <v>42749.4</v>
      </c>
      <c r="I31" s="149">
        <f t="shared" si="1"/>
        <v>-4.9123496470125892E-2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133"/>
      <c r="F32" s="39"/>
      <c r="G32" s="39"/>
      <c r="H32" s="133"/>
      <c r="I32" s="8"/>
    </row>
    <row r="33" spans="1:9" ht="16.5">
      <c r="A33" s="31"/>
      <c r="B33" s="37" t="s">
        <v>26</v>
      </c>
      <c r="C33" s="18" t="s">
        <v>100</v>
      </c>
      <c r="D33" s="20" t="s">
        <v>161</v>
      </c>
      <c r="E33" s="168">
        <v>156110.875</v>
      </c>
      <c r="F33" s="51">
        <v>205035.57142857142</v>
      </c>
      <c r="G33" s="21">
        <f>(F33-E33)/E33</f>
        <v>0.31339710592597358</v>
      </c>
      <c r="H33" s="168">
        <v>217062.375</v>
      </c>
      <c r="I33" s="21">
        <f>(F33-H33)/H33</f>
        <v>-5.5407131574178065E-2</v>
      </c>
    </row>
    <row r="34" spans="1:9" ht="16.5">
      <c r="A34" s="35"/>
      <c r="B34" s="32" t="s">
        <v>27</v>
      </c>
      <c r="C34" s="15" t="s">
        <v>101</v>
      </c>
      <c r="D34" s="11" t="s">
        <v>161</v>
      </c>
      <c r="E34" s="162">
        <v>155869.19999999998</v>
      </c>
      <c r="F34" s="44">
        <v>203857</v>
      </c>
      <c r="G34" s="21">
        <f>(F34-E34)/E34</f>
        <v>0.30787224159744209</v>
      </c>
      <c r="H34" s="162">
        <v>215812.375</v>
      </c>
      <c r="I34" s="21">
        <f>(F34-H34)/H34</f>
        <v>-5.539707813326275E-2</v>
      </c>
    </row>
    <row r="35" spans="1:9" ht="16.5">
      <c r="A35" s="35"/>
      <c r="B35" s="37" t="s">
        <v>28</v>
      </c>
      <c r="C35" s="142" t="s">
        <v>102</v>
      </c>
      <c r="D35" s="11" t="s">
        <v>161</v>
      </c>
      <c r="E35" s="162">
        <v>82917.32142857142</v>
      </c>
      <c r="F35" s="44">
        <v>126118.3</v>
      </c>
      <c r="G35" s="21">
        <f>(F35-E35)/E35</f>
        <v>0.5210127127495765</v>
      </c>
      <c r="H35" s="162">
        <v>123186.875</v>
      </c>
      <c r="I35" s="21">
        <f>(F35-H35)/H35</f>
        <v>2.3796569236779509E-2</v>
      </c>
    </row>
    <row r="36" spans="1:9" ht="16.5">
      <c r="A36" s="35"/>
      <c r="B36" s="32" t="s">
        <v>29</v>
      </c>
      <c r="C36" s="15" t="s">
        <v>103</v>
      </c>
      <c r="D36" s="11" t="s">
        <v>161</v>
      </c>
      <c r="E36" s="162">
        <v>69437.5</v>
      </c>
      <c r="F36" s="44">
        <v>146000</v>
      </c>
      <c r="G36" s="21">
        <f>(F36-E36)/E36</f>
        <v>1.1026102610261026</v>
      </c>
      <c r="H36" s="162">
        <v>123333.33333333333</v>
      </c>
      <c r="I36" s="21">
        <f>(F36-H36)/H36</f>
        <v>0.18378378378378382</v>
      </c>
    </row>
    <row r="37" spans="1:9" ht="17.25" thickBot="1">
      <c r="A37" s="36"/>
      <c r="B37" s="37" t="s">
        <v>30</v>
      </c>
      <c r="C37" s="142" t="s">
        <v>104</v>
      </c>
      <c r="D37" s="150" t="s">
        <v>161</v>
      </c>
      <c r="E37" s="165">
        <v>64091.525000000001</v>
      </c>
      <c r="F37" s="165">
        <v>121249.4</v>
      </c>
      <c r="G37" s="149">
        <f>(F37-E37)/E37</f>
        <v>0.89181642970735975</v>
      </c>
      <c r="H37" s="165">
        <v>99332.700000000012</v>
      </c>
      <c r="I37" s="149">
        <f>(F37-H37)/H37</f>
        <v>0.22063932622389182</v>
      </c>
    </row>
    <row r="38" spans="1:9" ht="17.25" customHeight="1" thickBot="1">
      <c r="A38" s="35" t="s">
        <v>25</v>
      </c>
      <c r="B38" s="26" t="s">
        <v>51</v>
      </c>
      <c r="C38" s="5"/>
      <c r="D38" s="6"/>
      <c r="E38" s="133"/>
      <c r="F38" s="39"/>
      <c r="G38" s="39"/>
      <c r="H38" s="133"/>
      <c r="I38" s="116"/>
    </row>
    <row r="39" spans="1:9" ht="16.5">
      <c r="A39" s="31"/>
      <c r="B39" s="38" t="s">
        <v>31</v>
      </c>
      <c r="C39" s="15" t="s">
        <v>105</v>
      </c>
      <c r="D39" s="20" t="s">
        <v>161</v>
      </c>
      <c r="E39" s="162">
        <v>1911006.5</v>
      </c>
      <c r="F39" s="44">
        <v>1853836</v>
      </c>
      <c r="G39" s="21">
        <f t="shared" ref="G39:G44" si="2">(F39-E39)/E39</f>
        <v>-2.9916434088528742E-2</v>
      </c>
      <c r="H39" s="162">
        <v>1838283.25</v>
      </c>
      <c r="I39" s="21">
        <f t="shared" ref="I39:I44" si="3">(F39-H39)/H39</f>
        <v>8.4604752831208135E-3</v>
      </c>
    </row>
    <row r="40" spans="1:9" ht="16.5">
      <c r="A40" s="35"/>
      <c r="B40" s="32" t="s">
        <v>32</v>
      </c>
      <c r="C40" s="15" t="s">
        <v>106</v>
      </c>
      <c r="D40" s="11" t="s">
        <v>161</v>
      </c>
      <c r="E40" s="162">
        <v>1012639.175</v>
      </c>
      <c r="F40" s="44">
        <v>1082640.6333333333</v>
      </c>
      <c r="G40" s="21">
        <f t="shared" si="2"/>
        <v>6.9127740721005831E-2</v>
      </c>
      <c r="H40" s="162">
        <v>1126095.375</v>
      </c>
      <c r="I40" s="21">
        <f t="shared" si="3"/>
        <v>-3.8588864346118724E-2</v>
      </c>
    </row>
    <row r="41" spans="1:9" ht="16.5">
      <c r="A41" s="35"/>
      <c r="B41" s="157" t="s">
        <v>33</v>
      </c>
      <c r="C41" s="15" t="s">
        <v>107</v>
      </c>
      <c r="D41" s="138" t="s">
        <v>161</v>
      </c>
      <c r="E41" s="170">
        <v>581943.69999999995</v>
      </c>
      <c r="F41" s="170">
        <v>750789</v>
      </c>
      <c r="G41" s="21">
        <f t="shared" si="2"/>
        <v>0.29014026614602073</v>
      </c>
      <c r="H41" s="170">
        <v>735001.8</v>
      </c>
      <c r="I41" s="21">
        <f t="shared" si="3"/>
        <v>2.1479131071515677E-2</v>
      </c>
    </row>
    <row r="42" spans="1:9" ht="16.5">
      <c r="A42" s="35"/>
      <c r="B42" s="155" t="s">
        <v>34</v>
      </c>
      <c r="C42" s="15" t="s">
        <v>154</v>
      </c>
      <c r="D42" s="138" t="s">
        <v>161</v>
      </c>
      <c r="E42" s="163">
        <v>335478</v>
      </c>
      <c r="F42" s="163">
        <v>334581</v>
      </c>
      <c r="G42" s="21">
        <f t="shared" si="2"/>
        <v>-2.6737967914438501E-3</v>
      </c>
      <c r="H42" s="163">
        <v>341757</v>
      </c>
      <c r="I42" s="21">
        <f t="shared" si="3"/>
        <v>-2.0997375328083989E-2</v>
      </c>
    </row>
    <row r="43" spans="1:9" ht="16.5">
      <c r="A43" s="35"/>
      <c r="B43" s="155" t="s">
        <v>35</v>
      </c>
      <c r="C43" s="15" t="s">
        <v>152</v>
      </c>
      <c r="D43" s="138" t="s">
        <v>161</v>
      </c>
      <c r="E43" s="163">
        <v>213037.5</v>
      </c>
      <c r="F43" s="163">
        <v>170430</v>
      </c>
      <c r="G43" s="21">
        <f t="shared" si="2"/>
        <v>-0.2</v>
      </c>
      <c r="H43" s="163">
        <v>183884.99999999997</v>
      </c>
      <c r="I43" s="21">
        <f t="shared" si="3"/>
        <v>-7.317073170731693E-2</v>
      </c>
    </row>
    <row r="44" spans="1:9" ht="16.5" customHeight="1" thickBot="1">
      <c r="A44" s="36"/>
      <c r="B44" s="155" t="s">
        <v>36</v>
      </c>
      <c r="C44" s="15" t="s">
        <v>153</v>
      </c>
      <c r="D44" s="138" t="s">
        <v>161</v>
      </c>
      <c r="E44" s="166">
        <v>911800.5</v>
      </c>
      <c r="F44" s="166">
        <v>933418.2</v>
      </c>
      <c r="G44" s="153">
        <f t="shared" si="2"/>
        <v>2.3708804722085537E-2</v>
      </c>
      <c r="H44" s="166">
        <v>933418.2</v>
      </c>
      <c r="I44" s="153">
        <f t="shared" si="3"/>
        <v>0</v>
      </c>
    </row>
    <row r="45" spans="1:9" ht="17.25" customHeight="1" thickBot="1">
      <c r="A45" s="35" t="s">
        <v>37</v>
      </c>
      <c r="B45" s="26" t="s">
        <v>52</v>
      </c>
      <c r="C45" s="5"/>
      <c r="D45" s="6"/>
      <c r="E45" s="133"/>
      <c r="F45" s="114"/>
      <c r="G45" s="39"/>
      <c r="H45" s="129"/>
      <c r="I45" s="8"/>
    </row>
    <row r="46" spans="1:9" ht="16.5">
      <c r="A46" s="31"/>
      <c r="B46" s="32" t="s">
        <v>45</v>
      </c>
      <c r="C46" s="15" t="s">
        <v>109</v>
      </c>
      <c r="D46" s="20" t="s">
        <v>108</v>
      </c>
      <c r="E46" s="160">
        <v>331739.80555555556</v>
      </c>
      <c r="F46" s="41">
        <v>344846.66666666669</v>
      </c>
      <c r="G46" s="21">
        <f t="shared" ref="G46:G51" si="4">(F46-E46)/E46</f>
        <v>3.9509461607000772E-2</v>
      </c>
      <c r="H46" s="160">
        <v>340062.66666666669</v>
      </c>
      <c r="I46" s="21">
        <f t="shared" ref="I46:I51" si="5">(F46-H46)/H46</f>
        <v>1.4067995310668229E-2</v>
      </c>
    </row>
    <row r="47" spans="1:9" ht="16.5">
      <c r="A47" s="35"/>
      <c r="B47" s="32" t="s">
        <v>46</v>
      </c>
      <c r="C47" s="15" t="s">
        <v>111</v>
      </c>
      <c r="D47" s="13" t="s">
        <v>110</v>
      </c>
      <c r="E47" s="163">
        <v>317605.77500000002</v>
      </c>
      <c r="F47" s="45">
        <v>316461.59999999998</v>
      </c>
      <c r="G47" s="21">
        <f t="shared" si="4"/>
        <v>-3.6025006157398946E-3</v>
      </c>
      <c r="H47" s="163">
        <v>316461.59999999998</v>
      </c>
      <c r="I47" s="21">
        <f t="shared" si="5"/>
        <v>0</v>
      </c>
    </row>
    <row r="48" spans="1:9" ht="16.5">
      <c r="A48" s="35"/>
      <c r="B48" s="32" t="s">
        <v>47</v>
      </c>
      <c r="C48" s="15" t="s">
        <v>113</v>
      </c>
      <c r="D48" s="138" t="s">
        <v>114</v>
      </c>
      <c r="E48" s="163">
        <v>986107.5625</v>
      </c>
      <c r="F48" s="45">
        <v>996695.14285714284</v>
      </c>
      <c r="G48" s="21">
        <f t="shared" si="4"/>
        <v>1.0736739844384715E-2</v>
      </c>
      <c r="H48" s="163">
        <v>996695.14285714284</v>
      </c>
      <c r="I48" s="21">
        <f t="shared" si="5"/>
        <v>0</v>
      </c>
    </row>
    <row r="49" spans="1:11" ht="16.5">
      <c r="A49" s="35"/>
      <c r="B49" s="32" t="s">
        <v>48</v>
      </c>
      <c r="C49" s="15" t="s">
        <v>157</v>
      </c>
      <c r="D49" s="138" t="s">
        <v>114</v>
      </c>
      <c r="E49" s="163">
        <v>1295771.78125</v>
      </c>
      <c r="F49" s="163">
        <v>1355815.5</v>
      </c>
      <c r="G49" s="21">
        <f t="shared" si="4"/>
        <v>4.6338189809996683E-2</v>
      </c>
      <c r="H49" s="163">
        <v>1342696.875</v>
      </c>
      <c r="I49" s="21">
        <f t="shared" si="5"/>
        <v>9.7703549060542804E-3</v>
      </c>
    </row>
    <row r="50" spans="1:11" ht="16.5">
      <c r="A50" s="35"/>
      <c r="B50" s="32" t="s">
        <v>49</v>
      </c>
      <c r="C50" s="15" t="s">
        <v>158</v>
      </c>
      <c r="D50" s="13" t="s">
        <v>199</v>
      </c>
      <c r="E50" s="163">
        <v>141834.25</v>
      </c>
      <c r="F50" s="45">
        <v>166393.5</v>
      </c>
      <c r="G50" s="21">
        <f t="shared" si="4"/>
        <v>0.17315458008203238</v>
      </c>
      <c r="H50" s="163">
        <v>166169.25</v>
      </c>
      <c r="I50" s="21">
        <f t="shared" si="5"/>
        <v>1.3495276653171389E-3</v>
      </c>
    </row>
    <row r="51" spans="1:11" ht="16.5" customHeight="1" thickBot="1">
      <c r="A51" s="36"/>
      <c r="B51" s="32" t="s">
        <v>50</v>
      </c>
      <c r="C51" s="120" t="s">
        <v>159</v>
      </c>
      <c r="D51" s="139" t="s">
        <v>112</v>
      </c>
      <c r="E51" s="166">
        <v>1740292.125</v>
      </c>
      <c r="F51" s="166">
        <v>1759465.5</v>
      </c>
      <c r="G51" s="153">
        <f t="shared" si="4"/>
        <v>1.1017331357515625E-2</v>
      </c>
      <c r="H51" s="166">
        <v>1672008</v>
      </c>
      <c r="I51" s="153">
        <f t="shared" si="5"/>
        <v>5.2306866952789702E-2</v>
      </c>
    </row>
    <row r="52" spans="1:11" ht="17.25" customHeight="1" thickBot="1">
      <c r="A52" s="35" t="s">
        <v>44</v>
      </c>
      <c r="B52" s="26" t="s">
        <v>57</v>
      </c>
      <c r="C52" s="5"/>
      <c r="D52" s="6"/>
      <c r="E52" s="133"/>
      <c r="F52" s="39"/>
      <c r="G52" s="39"/>
      <c r="H52" s="133"/>
      <c r="I52" s="8"/>
    </row>
    <row r="53" spans="1:11" ht="16.5">
      <c r="A53" s="31"/>
      <c r="B53" s="85" t="s">
        <v>38</v>
      </c>
      <c r="C53" s="19" t="s">
        <v>115</v>
      </c>
      <c r="D53" s="20" t="s">
        <v>114</v>
      </c>
      <c r="E53" s="160">
        <v>146993.375</v>
      </c>
      <c r="F53" s="124">
        <v>155480.00000000003</v>
      </c>
      <c r="G53" s="22">
        <f t="shared" ref="G53:G61" si="6">(F53-E53)/E53</f>
        <v>5.7734744848194887E-2</v>
      </c>
      <c r="H53" s="124">
        <v>155853.75</v>
      </c>
      <c r="I53" s="22">
        <f t="shared" ref="I53:I61" si="7">(F53-H53)/H53</f>
        <v>-2.3980815347719956E-3</v>
      </c>
      <c r="K53" s="118"/>
    </row>
    <row r="54" spans="1:11" ht="16.5">
      <c r="A54" s="35"/>
      <c r="B54" s="177" t="s">
        <v>39</v>
      </c>
      <c r="C54" s="142" t="s">
        <v>116</v>
      </c>
      <c r="D54" s="138" t="s">
        <v>114</v>
      </c>
      <c r="E54" s="163">
        <v>194050</v>
      </c>
      <c r="F54" s="174">
        <v>213785</v>
      </c>
      <c r="G54" s="147">
        <f t="shared" si="6"/>
        <v>0.10170059263076527</v>
      </c>
      <c r="H54" s="174">
        <v>209673.75</v>
      </c>
      <c r="I54" s="147">
        <f t="shared" si="7"/>
        <v>1.9607843137254902E-2</v>
      </c>
      <c r="K54" s="118"/>
    </row>
    <row r="55" spans="1:11" ht="16.5">
      <c r="A55" s="35"/>
      <c r="B55" s="177" t="s">
        <v>40</v>
      </c>
      <c r="C55" s="142" t="s">
        <v>117</v>
      </c>
      <c r="D55" s="138" t="s">
        <v>114</v>
      </c>
      <c r="E55" s="163">
        <v>140290.79999999999</v>
      </c>
      <c r="F55" s="174">
        <v>146211</v>
      </c>
      <c r="G55" s="147">
        <f t="shared" si="6"/>
        <v>4.2199488491048681E-2</v>
      </c>
      <c r="H55" s="174">
        <v>146211</v>
      </c>
      <c r="I55" s="147">
        <f t="shared" si="7"/>
        <v>0</v>
      </c>
      <c r="K55" s="118"/>
    </row>
    <row r="56" spans="1:11" ht="16.5">
      <c r="A56" s="35"/>
      <c r="B56" s="177" t="s">
        <v>41</v>
      </c>
      <c r="C56" s="142" t="s">
        <v>118</v>
      </c>
      <c r="D56" s="138" t="s">
        <v>114</v>
      </c>
      <c r="E56" s="163">
        <v>219316.5</v>
      </c>
      <c r="F56" s="174">
        <v>185140.8</v>
      </c>
      <c r="G56" s="147">
        <f t="shared" si="6"/>
        <v>-0.15582822085889575</v>
      </c>
      <c r="H56" s="174">
        <v>185140.8</v>
      </c>
      <c r="I56" s="147">
        <f t="shared" si="7"/>
        <v>0</v>
      </c>
      <c r="K56" s="118"/>
    </row>
    <row r="57" spans="1:11" ht="16.5">
      <c r="A57" s="35"/>
      <c r="B57" s="177" t="s">
        <v>42</v>
      </c>
      <c r="C57" s="142" t="s">
        <v>198</v>
      </c>
      <c r="D57" s="138" t="s">
        <v>114</v>
      </c>
      <c r="E57" s="163">
        <v>102537.3125</v>
      </c>
      <c r="F57" s="179">
        <v>109690.28571428571</v>
      </c>
      <c r="G57" s="147">
        <f t="shared" si="6"/>
        <v>6.9759710293613456E-2</v>
      </c>
      <c r="H57" s="179">
        <v>108537</v>
      </c>
      <c r="I57" s="147">
        <f t="shared" si="7"/>
        <v>1.0625737898465134E-2</v>
      </c>
      <c r="K57" s="118"/>
    </row>
    <row r="58" spans="1:11" ht="16.5" customHeight="1" thickBot="1">
      <c r="A58" s="36"/>
      <c r="B58" s="178" t="s">
        <v>43</v>
      </c>
      <c r="C58" s="143" t="s">
        <v>119</v>
      </c>
      <c r="D58" s="139" t="s">
        <v>114</v>
      </c>
      <c r="E58" s="166">
        <v>105128.4</v>
      </c>
      <c r="F58" s="166">
        <v>171102.75</v>
      </c>
      <c r="G58" s="152">
        <f t="shared" si="6"/>
        <v>0.62755972696245743</v>
      </c>
      <c r="H58" s="166">
        <v>171102.75</v>
      </c>
      <c r="I58" s="152">
        <f t="shared" si="7"/>
        <v>0</v>
      </c>
      <c r="K58" s="118"/>
    </row>
    <row r="59" spans="1:11" ht="16.5">
      <c r="A59" s="35"/>
      <c r="B59" s="88" t="s">
        <v>54</v>
      </c>
      <c r="C59" s="141" t="s">
        <v>121</v>
      </c>
      <c r="D59" s="138" t="s">
        <v>120</v>
      </c>
      <c r="E59" s="160">
        <v>186407.8125</v>
      </c>
      <c r="F59" s="173">
        <v>215100.6</v>
      </c>
      <c r="G59" s="147">
        <f t="shared" si="6"/>
        <v>0.15392481203007521</v>
      </c>
      <c r="H59" s="173">
        <v>210795</v>
      </c>
      <c r="I59" s="147">
        <f t="shared" si="7"/>
        <v>2.0425531914893644E-2</v>
      </c>
      <c r="K59" s="118"/>
    </row>
    <row r="60" spans="1:11" ht="16.5">
      <c r="A60" s="35"/>
      <c r="B60" s="177" t="s">
        <v>55</v>
      </c>
      <c r="C60" s="142" t="s">
        <v>122</v>
      </c>
      <c r="D60" s="140" t="s">
        <v>120</v>
      </c>
      <c r="E60" s="163">
        <v>183123.67499999999</v>
      </c>
      <c r="F60" s="174">
        <v>216433.28571428571</v>
      </c>
      <c r="G60" s="147">
        <f t="shared" si="6"/>
        <v>0.18189680124257951</v>
      </c>
      <c r="H60" s="174">
        <v>216433.28571428571</v>
      </c>
      <c r="I60" s="147">
        <f t="shared" si="7"/>
        <v>0</v>
      </c>
      <c r="K60" s="118"/>
    </row>
    <row r="61" spans="1:11" ht="16.5" customHeight="1" thickBot="1">
      <c r="A61" s="36"/>
      <c r="B61" s="87" t="s">
        <v>56</v>
      </c>
      <c r="C61" s="16" t="s">
        <v>123</v>
      </c>
      <c r="D61" s="12" t="s">
        <v>120</v>
      </c>
      <c r="E61" s="166">
        <v>947531</v>
      </c>
      <c r="F61" s="67">
        <v>1354470</v>
      </c>
      <c r="G61" s="28">
        <f t="shared" si="6"/>
        <v>0.42947301988008835</v>
      </c>
      <c r="H61" s="175">
        <v>1377792</v>
      </c>
      <c r="I61" s="28">
        <f t="shared" si="7"/>
        <v>-1.6927083333333332E-2</v>
      </c>
      <c r="K61" s="118"/>
    </row>
    <row r="62" spans="1:11" ht="17.25" customHeight="1" thickBot="1">
      <c r="A62" s="35" t="s">
        <v>53</v>
      </c>
      <c r="B62" s="26" t="s">
        <v>58</v>
      </c>
      <c r="C62" s="5"/>
      <c r="D62" s="6"/>
      <c r="E62" s="133"/>
      <c r="F62" s="49"/>
      <c r="G62" s="39"/>
      <c r="H62" s="123"/>
      <c r="I62" s="8"/>
      <c r="K62" s="118"/>
    </row>
    <row r="63" spans="1:11" ht="16.5">
      <c r="A63" s="31"/>
      <c r="B63" s="32" t="s">
        <v>59</v>
      </c>
      <c r="C63" s="15" t="s">
        <v>128</v>
      </c>
      <c r="D63" s="20" t="s">
        <v>124</v>
      </c>
      <c r="E63" s="160">
        <v>418876.57500000001</v>
      </c>
      <c r="F63" s="51">
        <v>491668.125</v>
      </c>
      <c r="G63" s="21">
        <f t="shared" ref="G63:G68" si="8">(F63-E63)/E63</f>
        <v>0.17377803950960968</v>
      </c>
      <c r="H63" s="168">
        <v>500526</v>
      </c>
      <c r="I63" s="21">
        <f t="shared" ref="I63:I68" si="9">(F63-H63)/H63</f>
        <v>-1.7697132616487456E-2</v>
      </c>
      <c r="K63" s="118"/>
    </row>
    <row r="64" spans="1:11" ht="16.5">
      <c r="A64" s="35"/>
      <c r="B64" s="32" t="s">
        <v>60</v>
      </c>
      <c r="C64" s="15" t="s">
        <v>129</v>
      </c>
      <c r="D64" s="13" t="s">
        <v>206</v>
      </c>
      <c r="E64" s="163">
        <v>2894320</v>
      </c>
      <c r="F64" s="44">
        <v>3145779</v>
      </c>
      <c r="G64" s="21">
        <f t="shared" si="8"/>
        <v>8.6880165289256198E-2</v>
      </c>
      <c r="H64" s="162">
        <v>3145779</v>
      </c>
      <c r="I64" s="21">
        <f t="shared" si="9"/>
        <v>0</v>
      </c>
      <c r="K64" s="118"/>
    </row>
    <row r="65" spans="1:9" ht="16.5">
      <c r="A65" s="35"/>
      <c r="B65" s="32" t="s">
        <v>61</v>
      </c>
      <c r="C65" s="15" t="s">
        <v>130</v>
      </c>
      <c r="D65" s="13" t="s">
        <v>207</v>
      </c>
      <c r="E65" s="163">
        <v>853467.46875</v>
      </c>
      <c r="F65" s="44">
        <v>820256.66666666663</v>
      </c>
      <c r="G65" s="21">
        <f t="shared" si="8"/>
        <v>-3.891279199191313E-2</v>
      </c>
      <c r="H65" s="162">
        <v>811224.375</v>
      </c>
      <c r="I65" s="21">
        <f t="shared" si="9"/>
        <v>1.1134147277892911E-2</v>
      </c>
    </row>
    <row r="66" spans="1:9" ht="16.5">
      <c r="A66" s="35"/>
      <c r="B66" s="32" t="s">
        <v>62</v>
      </c>
      <c r="C66" s="15" t="s">
        <v>131</v>
      </c>
      <c r="D66" s="13" t="s">
        <v>125</v>
      </c>
      <c r="E66" s="163">
        <v>600840.5</v>
      </c>
      <c r="F66" s="44">
        <v>585292.5</v>
      </c>
      <c r="G66" s="21">
        <f t="shared" si="8"/>
        <v>-2.5877083851704404E-2</v>
      </c>
      <c r="H66" s="162">
        <v>585292.5</v>
      </c>
      <c r="I66" s="21">
        <f t="shared" si="9"/>
        <v>0</v>
      </c>
    </row>
    <row r="67" spans="1:9" ht="16.5">
      <c r="A67" s="35"/>
      <c r="B67" s="32" t="s">
        <v>63</v>
      </c>
      <c r="C67" s="15" t="s">
        <v>132</v>
      </c>
      <c r="D67" s="13" t="s">
        <v>126</v>
      </c>
      <c r="E67" s="163">
        <v>296010</v>
      </c>
      <c r="F67" s="44">
        <v>288049.125</v>
      </c>
      <c r="G67" s="21">
        <f t="shared" si="8"/>
        <v>-2.6893939393939394E-2</v>
      </c>
      <c r="H67" s="162">
        <v>284989.71428571426</v>
      </c>
      <c r="I67" s="21">
        <f t="shared" si="9"/>
        <v>1.0735161870503685E-2</v>
      </c>
    </row>
    <row r="68" spans="1:9" ht="16.5" customHeight="1" thickBot="1">
      <c r="A68" s="36"/>
      <c r="B68" s="32" t="s">
        <v>64</v>
      </c>
      <c r="C68" s="15" t="s">
        <v>133</v>
      </c>
      <c r="D68" s="139" t="s">
        <v>127</v>
      </c>
      <c r="E68" s="166">
        <v>222662.95138888891</v>
      </c>
      <c r="F68" s="171">
        <v>225505.8</v>
      </c>
      <c r="G68" s="153">
        <f t="shared" si="8"/>
        <v>1.276749721216955E-2</v>
      </c>
      <c r="H68" s="171">
        <v>223993.71428571429</v>
      </c>
      <c r="I68" s="153">
        <f t="shared" si="9"/>
        <v>6.750572082379792E-3</v>
      </c>
    </row>
    <row r="69" spans="1:9" ht="17.25" customHeight="1" thickBot="1">
      <c r="A69" s="35" t="s">
        <v>65</v>
      </c>
      <c r="B69" s="26" t="s">
        <v>66</v>
      </c>
      <c r="C69" s="5"/>
      <c r="D69" s="6"/>
      <c r="E69" s="133"/>
      <c r="F69" s="49"/>
      <c r="G69" s="49"/>
      <c r="H69" s="123"/>
      <c r="I69" s="8"/>
    </row>
    <row r="70" spans="1:9" ht="16.5">
      <c r="A70" s="31"/>
      <c r="B70" s="32" t="s">
        <v>68</v>
      </c>
      <c r="C70" s="18" t="s">
        <v>138</v>
      </c>
      <c r="D70" s="20" t="s">
        <v>134</v>
      </c>
      <c r="E70" s="160">
        <v>311193.46666666662</v>
      </c>
      <c r="F70" s="41">
        <v>309285.59999999998</v>
      </c>
      <c r="G70" s="21">
        <f>(F70-E70)/E70</f>
        <v>-6.1308056595874546E-3</v>
      </c>
      <c r="H70" s="160">
        <v>313053</v>
      </c>
      <c r="I70" s="21">
        <f>(F70-H70)/H70</f>
        <v>-1.2034383954154803E-2</v>
      </c>
    </row>
    <row r="71" spans="1:9" ht="16.5">
      <c r="A71" s="35"/>
      <c r="B71" s="32" t="s">
        <v>67</v>
      </c>
      <c r="C71" s="142" t="s">
        <v>139</v>
      </c>
      <c r="D71" s="140" t="s">
        <v>135</v>
      </c>
      <c r="E71" s="163">
        <v>210077.4</v>
      </c>
      <c r="F71" s="163">
        <v>209748.50000000003</v>
      </c>
      <c r="G71" s="21">
        <f>(F71-E71)/E71</f>
        <v>-1.565613435809683E-3</v>
      </c>
      <c r="H71" s="163">
        <v>207975.85714285719</v>
      </c>
      <c r="I71" s="21">
        <f>(F71-H71)/H71</f>
        <v>8.5233107414252624E-3</v>
      </c>
    </row>
    <row r="72" spans="1:9" ht="16.5">
      <c r="A72" s="35"/>
      <c r="B72" s="32" t="s">
        <v>69</v>
      </c>
      <c r="C72" s="142" t="s">
        <v>140</v>
      </c>
      <c r="D72" s="140" t="s">
        <v>136</v>
      </c>
      <c r="E72" s="163">
        <v>97885.125</v>
      </c>
      <c r="F72" s="163">
        <v>98072</v>
      </c>
      <c r="G72" s="21">
        <f>(F72-E72)/E72</f>
        <v>1.9091256204658267E-3</v>
      </c>
      <c r="H72" s="163">
        <v>98072</v>
      </c>
      <c r="I72" s="21">
        <f>(F72-H72)/H72</f>
        <v>0</v>
      </c>
    </row>
    <row r="73" spans="1:9" ht="16.5">
      <c r="A73" s="35"/>
      <c r="B73" s="32" t="s">
        <v>70</v>
      </c>
      <c r="C73" s="15" t="s">
        <v>141</v>
      </c>
      <c r="D73" s="13" t="s">
        <v>137</v>
      </c>
      <c r="E73" s="163">
        <v>133274.04166666666</v>
      </c>
      <c r="F73" s="45">
        <v>149350.5</v>
      </c>
      <c r="G73" s="21">
        <f>(F73-E73)/E73</f>
        <v>0.12062707885412803</v>
      </c>
      <c r="H73" s="163">
        <v>149350.5</v>
      </c>
      <c r="I73" s="21">
        <f>(F73-H73)/H73</f>
        <v>0</v>
      </c>
    </row>
    <row r="74" spans="1:9" ht="16.5" customHeight="1" thickBot="1">
      <c r="A74" s="36"/>
      <c r="B74" s="32" t="s">
        <v>71</v>
      </c>
      <c r="C74" s="15" t="s">
        <v>200</v>
      </c>
      <c r="D74" s="12" t="s">
        <v>134</v>
      </c>
      <c r="E74" s="166">
        <v>130603.2</v>
      </c>
      <c r="F74" s="47">
        <v>132397.20000000001</v>
      </c>
      <c r="G74" s="21">
        <f>(F74-E74)/E74</f>
        <v>1.3736263736263849E-2</v>
      </c>
      <c r="H74" s="166">
        <v>132397.20000000001</v>
      </c>
      <c r="I74" s="21">
        <f>(F74-H74)/H74</f>
        <v>0</v>
      </c>
    </row>
    <row r="75" spans="1:9" ht="17.25" customHeight="1" thickBot="1">
      <c r="A75" s="35" t="s">
        <v>72</v>
      </c>
      <c r="B75" s="26" t="s">
        <v>73</v>
      </c>
      <c r="C75" s="5"/>
      <c r="D75" s="6"/>
      <c r="E75" s="133"/>
      <c r="F75" s="49"/>
      <c r="G75" s="49"/>
      <c r="H75" s="123"/>
      <c r="I75" s="8"/>
    </row>
    <row r="76" spans="1:9" ht="16.5">
      <c r="A76" s="31"/>
      <c r="B76" s="32" t="s">
        <v>74</v>
      </c>
      <c r="C76" s="15" t="s">
        <v>144</v>
      </c>
      <c r="D76" s="20" t="s">
        <v>142</v>
      </c>
      <c r="E76" s="160">
        <v>70590.69642857142</v>
      </c>
      <c r="F76" s="41">
        <v>70606.71428571429</v>
      </c>
      <c r="G76" s="22">
        <f t="shared" ref="G76:G82" si="10">(F76-E76)/E76</f>
        <v>2.2691173133668682E-4</v>
      </c>
      <c r="H76" s="160">
        <v>70606.71428571429</v>
      </c>
      <c r="I76" s="22">
        <f t="shared" ref="I76:I82" si="11">(F76-H76)/H76</f>
        <v>0</v>
      </c>
    </row>
    <row r="77" spans="1:9" ht="16.5">
      <c r="A77" s="35"/>
      <c r="B77" s="32" t="s">
        <v>76</v>
      </c>
      <c r="C77" s="15" t="s">
        <v>143</v>
      </c>
      <c r="D77" s="11" t="s">
        <v>161</v>
      </c>
      <c r="E77" s="163">
        <v>104202.33333333333</v>
      </c>
      <c r="F77" s="30">
        <v>91558.071428571435</v>
      </c>
      <c r="G77" s="21">
        <f t="shared" si="10"/>
        <v>-0.12134336631708721</v>
      </c>
      <c r="H77" s="154">
        <v>89587.875</v>
      </c>
      <c r="I77" s="21">
        <f t="shared" si="11"/>
        <v>2.1991775433577755E-2</v>
      </c>
    </row>
    <row r="78" spans="1:9" ht="16.5">
      <c r="A78" s="35"/>
      <c r="B78" s="32" t="s">
        <v>75</v>
      </c>
      <c r="C78" s="15" t="s">
        <v>148</v>
      </c>
      <c r="D78" s="13" t="s">
        <v>145</v>
      </c>
      <c r="E78" s="163">
        <v>48502.071428571428</v>
      </c>
      <c r="F78" s="45">
        <v>57408</v>
      </c>
      <c r="G78" s="21">
        <f t="shared" si="10"/>
        <v>0.18361955085865261</v>
      </c>
      <c r="H78" s="163">
        <v>57408</v>
      </c>
      <c r="I78" s="21">
        <f t="shared" si="11"/>
        <v>0</v>
      </c>
    </row>
    <row r="79" spans="1:9" ht="15.75" customHeight="1">
      <c r="A79" s="35"/>
      <c r="B79" s="32" t="s">
        <v>77</v>
      </c>
      <c r="C79" s="15" t="s">
        <v>146</v>
      </c>
      <c r="D79" s="13" t="s">
        <v>162</v>
      </c>
      <c r="E79" s="163">
        <v>92541.333333333328</v>
      </c>
      <c r="F79" s="45">
        <v>91045.5</v>
      </c>
      <c r="G79" s="21">
        <f t="shared" si="10"/>
        <v>-1.6163948361813049E-2</v>
      </c>
      <c r="H79" s="163">
        <v>91045.5</v>
      </c>
      <c r="I79" s="21">
        <f t="shared" si="11"/>
        <v>0</v>
      </c>
    </row>
    <row r="80" spans="1:9" ht="16.5">
      <c r="A80" s="35"/>
      <c r="B80" s="32" t="s">
        <v>78</v>
      </c>
      <c r="C80" s="15" t="s">
        <v>149</v>
      </c>
      <c r="D80" s="24" t="s">
        <v>147</v>
      </c>
      <c r="E80" s="172">
        <v>131820.93055555556</v>
      </c>
      <c r="F80" s="57">
        <v>143520</v>
      </c>
      <c r="G80" s="21">
        <f t="shared" si="10"/>
        <v>8.8749710650190702E-2</v>
      </c>
      <c r="H80" s="172">
        <v>143520</v>
      </c>
      <c r="I80" s="21">
        <f t="shared" si="11"/>
        <v>0</v>
      </c>
    </row>
    <row r="81" spans="1:9" ht="16.5">
      <c r="A81" s="35"/>
      <c r="B81" s="32" t="s">
        <v>79</v>
      </c>
      <c r="C81" s="15" t="s">
        <v>155</v>
      </c>
      <c r="D81" s="24" t="s">
        <v>156</v>
      </c>
      <c r="E81" s="172">
        <v>578565</v>
      </c>
      <c r="F81" s="57">
        <v>577967</v>
      </c>
      <c r="G81" s="21">
        <f t="shared" si="10"/>
        <v>-1.0335917312661498E-3</v>
      </c>
      <c r="H81" s="172">
        <v>577967</v>
      </c>
      <c r="I81" s="21">
        <f t="shared" si="11"/>
        <v>0</v>
      </c>
    </row>
    <row r="82" spans="1:9" ht="16.5" customHeight="1" thickBot="1">
      <c r="A82" s="33"/>
      <c r="B82" s="156" t="s">
        <v>80</v>
      </c>
      <c r="C82" s="143" t="s">
        <v>151</v>
      </c>
      <c r="D82" s="139" t="s">
        <v>150</v>
      </c>
      <c r="E82" s="166">
        <v>211657.73958333331</v>
      </c>
      <c r="F82" s="166">
        <v>301392</v>
      </c>
      <c r="G82" s="149">
        <f t="shared" si="10"/>
        <v>0.42395926836087539</v>
      </c>
      <c r="H82" s="166">
        <v>301392</v>
      </c>
      <c r="I82" s="149">
        <f t="shared" si="11"/>
        <v>0</v>
      </c>
    </row>
    <row r="83" spans="1:9">
      <c r="E83"/>
      <c r="F83"/>
      <c r="H83"/>
    </row>
    <row r="84" spans="1:9">
      <c r="H84" s="183"/>
    </row>
  </sheetData>
  <sortState ref="B76:I82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abSelected="1" topLeftCell="A70" zoomScaleNormal="100" workbookViewId="0">
      <selection activeCell="E85" sqref="E85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7" customWidth="1"/>
    <col min="6" max="6" width="14.5703125" style="27" customWidth="1"/>
    <col min="7" max="7" width="12.140625" style="27" customWidth="1"/>
    <col min="8" max="8" width="14.5703125" style="27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18"/>
      <c r="G1" s="118"/>
      <c r="H1" s="118"/>
      <c r="I1" s="118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4" t="s">
        <v>201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225</v>
      </c>
      <c r="B10" s="2"/>
      <c r="C10" s="2"/>
      <c r="F10" s="118"/>
      <c r="G10" s="118"/>
      <c r="H10" s="118"/>
    </row>
    <row r="11" spans="1:9" ht="18.75" thickBot="1">
      <c r="A11" s="2"/>
      <c r="B11" s="2"/>
      <c r="C11" s="2"/>
      <c r="D11" s="230" t="s">
        <v>208</v>
      </c>
      <c r="E11" s="230"/>
      <c r="F11" s="188" t="s">
        <v>218</v>
      </c>
      <c r="H11" s="118"/>
    </row>
    <row r="12" spans="1:9" s="118" customFormat="1" ht="24.75" customHeight="1">
      <c r="A12" s="205" t="s">
        <v>3</v>
      </c>
      <c r="B12" s="211"/>
      <c r="C12" s="213" t="s">
        <v>0</v>
      </c>
      <c r="D12" s="207" t="s">
        <v>23</v>
      </c>
      <c r="E12" s="207" t="s">
        <v>219</v>
      </c>
      <c r="F12" s="224" t="s">
        <v>231</v>
      </c>
      <c r="G12" s="207" t="s">
        <v>197</v>
      </c>
      <c r="H12" s="224" t="s">
        <v>223</v>
      </c>
      <c r="I12" s="207" t="s">
        <v>187</v>
      </c>
    </row>
    <row r="13" spans="1:9" s="118" customFormat="1" ht="33.75" customHeight="1" thickBot="1">
      <c r="A13" s="206"/>
      <c r="B13" s="212"/>
      <c r="C13" s="214"/>
      <c r="D13" s="227"/>
      <c r="E13" s="208"/>
      <c r="F13" s="225"/>
      <c r="G13" s="226"/>
      <c r="H13" s="225"/>
      <c r="I13" s="226"/>
    </row>
    <row r="14" spans="1:9" ht="17.25" customHeight="1" thickBot="1">
      <c r="A14" s="31" t="s">
        <v>24</v>
      </c>
      <c r="B14" s="26" t="s">
        <v>22</v>
      </c>
      <c r="C14" s="117"/>
      <c r="D14" s="6"/>
      <c r="E14" s="29"/>
      <c r="F14" s="7"/>
      <c r="G14" s="7"/>
      <c r="H14" s="7"/>
      <c r="I14" s="8"/>
    </row>
    <row r="15" spans="1:9" ht="15.75" customHeight="1">
      <c r="A15" s="121"/>
      <c r="B15" s="158" t="s">
        <v>7</v>
      </c>
      <c r="C15" s="141" t="s">
        <v>87</v>
      </c>
      <c r="D15" s="138" t="s">
        <v>161</v>
      </c>
      <c r="E15" s="159">
        <v>34134.9</v>
      </c>
      <c r="F15" s="159">
        <v>37616</v>
      </c>
      <c r="G15" s="147">
        <f>(F15-E15)/E15</f>
        <v>0.10198067080905461</v>
      </c>
      <c r="H15" s="159">
        <v>43199.4</v>
      </c>
      <c r="I15" s="147">
        <f>(F15-H15)/H15</f>
        <v>-0.12924716546989082</v>
      </c>
    </row>
    <row r="16" spans="1:9" ht="16.5">
      <c r="A16" s="122"/>
      <c r="B16" s="155" t="s">
        <v>4</v>
      </c>
      <c r="C16" s="142" t="s">
        <v>84</v>
      </c>
      <c r="D16" s="138" t="s">
        <v>161</v>
      </c>
      <c r="E16" s="162">
        <v>66759.024999999994</v>
      </c>
      <c r="F16" s="162">
        <v>56374.400000000001</v>
      </c>
      <c r="G16" s="147">
        <f>(F16-E16)/E16</f>
        <v>-0.15555387455104375</v>
      </c>
      <c r="H16" s="162">
        <v>61474.400000000001</v>
      </c>
      <c r="I16" s="147">
        <f>(F16-H16)/H16</f>
        <v>-8.296136277865257E-2</v>
      </c>
    </row>
    <row r="17" spans="1:9" ht="16.5">
      <c r="A17" s="122"/>
      <c r="B17" s="155" t="s">
        <v>19</v>
      </c>
      <c r="C17" s="142" t="s">
        <v>99</v>
      </c>
      <c r="D17" s="138" t="s">
        <v>161</v>
      </c>
      <c r="E17" s="162">
        <v>68172.797222222231</v>
      </c>
      <c r="F17" s="162">
        <v>40649.4</v>
      </c>
      <c r="G17" s="147">
        <f>(F17-E17)/E17</f>
        <v>-0.40372990905015188</v>
      </c>
      <c r="H17" s="162">
        <v>42749.4</v>
      </c>
      <c r="I17" s="147">
        <f>(F17-H17)/H17</f>
        <v>-4.9123496470125892E-2</v>
      </c>
    </row>
    <row r="18" spans="1:9" ht="16.5">
      <c r="A18" s="122"/>
      <c r="B18" s="155" t="s">
        <v>16</v>
      </c>
      <c r="C18" s="142" t="s">
        <v>96</v>
      </c>
      <c r="D18" s="138" t="s">
        <v>81</v>
      </c>
      <c r="E18" s="162">
        <v>30176.261111111111</v>
      </c>
      <c r="F18" s="162">
        <v>30193.777777777777</v>
      </c>
      <c r="G18" s="147">
        <f>(F18-E18)/E18</f>
        <v>5.8047836351126563E-4</v>
      </c>
      <c r="H18" s="162">
        <v>31277.111111111109</v>
      </c>
      <c r="I18" s="147">
        <f>(F18-H18)/H18</f>
        <v>-3.4636617476749024E-2</v>
      </c>
    </row>
    <row r="19" spans="1:9" ht="16.5">
      <c r="A19" s="122"/>
      <c r="B19" s="155" t="s">
        <v>10</v>
      </c>
      <c r="C19" s="142" t="s">
        <v>90</v>
      </c>
      <c r="D19" s="138" t="s">
        <v>161</v>
      </c>
      <c r="E19" s="162">
        <v>76630.416666666672</v>
      </c>
      <c r="F19" s="162">
        <v>83749.399999999994</v>
      </c>
      <c r="G19" s="147">
        <f>(F19-E19)/E19</f>
        <v>9.2900230000054235E-2</v>
      </c>
      <c r="H19" s="162">
        <v>86249.4</v>
      </c>
      <c r="I19" s="147">
        <f>(F19-H19)/H19</f>
        <v>-2.8985708886090804E-2</v>
      </c>
    </row>
    <row r="20" spans="1:9" ht="16.5" customHeight="1">
      <c r="A20" s="122"/>
      <c r="B20" s="155" t="s">
        <v>6</v>
      </c>
      <c r="C20" s="142" t="s">
        <v>86</v>
      </c>
      <c r="D20" s="138" t="s">
        <v>161</v>
      </c>
      <c r="E20" s="162">
        <v>65478.224999999999</v>
      </c>
      <c r="F20" s="162">
        <v>62416</v>
      </c>
      <c r="G20" s="147">
        <f>(F20-E20)/E20</f>
        <v>-4.6767074092188644E-2</v>
      </c>
      <c r="H20" s="162">
        <v>63249.4</v>
      </c>
      <c r="I20" s="147">
        <f>(F20-H20)/H20</f>
        <v>-1.3176409578588911E-2</v>
      </c>
    </row>
    <row r="21" spans="1:9" ht="16.5">
      <c r="A21" s="122"/>
      <c r="B21" s="155" t="s">
        <v>9</v>
      </c>
      <c r="C21" s="142" t="s">
        <v>88</v>
      </c>
      <c r="D21" s="138" t="s">
        <v>161</v>
      </c>
      <c r="E21" s="162">
        <v>57149.75</v>
      </c>
      <c r="F21" s="162">
        <v>69999.399999999994</v>
      </c>
      <c r="G21" s="147">
        <f>(F21-E21)/E21</f>
        <v>0.22484175346348836</v>
      </c>
      <c r="H21" s="162">
        <v>68499.399999999994</v>
      </c>
      <c r="I21" s="147">
        <f>(F21-H21)/H21</f>
        <v>2.1898002026295122E-2</v>
      </c>
    </row>
    <row r="22" spans="1:9" ht="16.5">
      <c r="A22" s="122"/>
      <c r="B22" s="155" t="s">
        <v>11</v>
      </c>
      <c r="C22" s="142" t="s">
        <v>91</v>
      </c>
      <c r="D22" s="140" t="s">
        <v>81</v>
      </c>
      <c r="E22" s="162">
        <v>22559.447222222225</v>
      </c>
      <c r="F22" s="162">
        <v>25499.4</v>
      </c>
      <c r="G22" s="147">
        <f>(F22-E22)/E22</f>
        <v>0.13032024893241936</v>
      </c>
      <c r="H22" s="162">
        <v>24749.4</v>
      </c>
      <c r="I22" s="147">
        <f>(F22-H22)/H22</f>
        <v>3.0303764939756114E-2</v>
      </c>
    </row>
    <row r="23" spans="1:9" ht="16.5">
      <c r="A23" s="122"/>
      <c r="B23" s="155" t="s">
        <v>15</v>
      </c>
      <c r="C23" s="142" t="s">
        <v>95</v>
      </c>
      <c r="D23" s="140" t="s">
        <v>82</v>
      </c>
      <c r="E23" s="162">
        <v>65217.59375</v>
      </c>
      <c r="F23" s="162">
        <v>74332.7</v>
      </c>
      <c r="G23" s="147">
        <f>(F23-E23)/E23</f>
        <v>0.13976452864760894</v>
      </c>
      <c r="H23" s="162">
        <v>70249.399999999994</v>
      </c>
      <c r="I23" s="147">
        <f>(F23-H23)/H23</f>
        <v>5.8125763351715508E-2</v>
      </c>
    </row>
    <row r="24" spans="1:9" ht="16.5">
      <c r="A24" s="122"/>
      <c r="B24" s="155" t="s">
        <v>13</v>
      </c>
      <c r="C24" s="142" t="s">
        <v>93</v>
      </c>
      <c r="D24" s="140" t="s">
        <v>81</v>
      </c>
      <c r="E24" s="162">
        <v>29817.246527777777</v>
      </c>
      <c r="F24" s="162">
        <v>32054.888888888891</v>
      </c>
      <c r="G24" s="147">
        <f>(F24-E24)/E24</f>
        <v>7.5045237964093139E-2</v>
      </c>
      <c r="H24" s="162">
        <v>30138.222222222223</v>
      </c>
      <c r="I24" s="147">
        <f>(F24-H24)/H24</f>
        <v>6.359587677515452E-2</v>
      </c>
    </row>
    <row r="25" spans="1:9" ht="16.5">
      <c r="A25" s="122"/>
      <c r="B25" s="155" t="s">
        <v>8</v>
      </c>
      <c r="C25" s="142" t="s">
        <v>89</v>
      </c>
      <c r="D25" s="140" t="s">
        <v>161</v>
      </c>
      <c r="E25" s="162">
        <v>110428.48482142857</v>
      </c>
      <c r="F25" s="162">
        <v>130895.05</v>
      </c>
      <c r="G25" s="147">
        <f>(F25-E25)/E25</f>
        <v>0.18533773429625022</v>
      </c>
      <c r="H25" s="162">
        <v>120186.75</v>
      </c>
      <c r="I25" s="147">
        <f>(F25-H25)/H25</f>
        <v>8.9097175853411481E-2</v>
      </c>
    </row>
    <row r="26" spans="1:9" ht="16.5">
      <c r="A26" s="122"/>
      <c r="B26" s="155" t="s">
        <v>12</v>
      </c>
      <c r="C26" s="142" t="s">
        <v>92</v>
      </c>
      <c r="D26" s="140" t="s">
        <v>81</v>
      </c>
      <c r="E26" s="162">
        <v>29834.329861111109</v>
      </c>
      <c r="F26" s="162">
        <v>30888.222222222223</v>
      </c>
      <c r="G26" s="147">
        <f>(F26-E26)/E26</f>
        <v>3.5324820970249318E-2</v>
      </c>
      <c r="H26" s="162">
        <v>27971.555555555555</v>
      </c>
      <c r="I26" s="147">
        <f>(F26-H26)/H26</f>
        <v>0.10427259438159404</v>
      </c>
    </row>
    <row r="27" spans="1:9" ht="16.5">
      <c r="A27" s="122"/>
      <c r="B27" s="155" t="s">
        <v>14</v>
      </c>
      <c r="C27" s="142" t="s">
        <v>94</v>
      </c>
      <c r="D27" s="140" t="s">
        <v>81</v>
      </c>
      <c r="E27" s="162">
        <v>29162.013194444444</v>
      </c>
      <c r="F27" s="162">
        <v>32554.888888888891</v>
      </c>
      <c r="G27" s="147">
        <f>(F27-E27)/E27</f>
        <v>0.11634572935077102</v>
      </c>
      <c r="H27" s="162">
        <v>28999.4</v>
      </c>
      <c r="I27" s="147">
        <f>(F27-H27)/H27</f>
        <v>0.1226056018017231</v>
      </c>
    </row>
    <row r="28" spans="1:9" ht="17.25" thickBot="1">
      <c r="A28" s="36"/>
      <c r="B28" s="155" t="s">
        <v>17</v>
      </c>
      <c r="C28" s="142" t="s">
        <v>97</v>
      </c>
      <c r="D28" s="140" t="s">
        <v>161</v>
      </c>
      <c r="E28" s="162">
        <v>46551.947222222225</v>
      </c>
      <c r="F28" s="162">
        <v>44499.4</v>
      </c>
      <c r="G28" s="147">
        <f>(F28-E28)/E28</f>
        <v>-4.4091543849371161E-2</v>
      </c>
      <c r="H28" s="162">
        <v>39532.699999999997</v>
      </c>
      <c r="I28" s="147">
        <f>(F28-H28)/H28</f>
        <v>0.12563523361672754</v>
      </c>
    </row>
    <row r="29" spans="1:9" ht="16.5">
      <c r="A29" s="122"/>
      <c r="B29" s="155" t="s">
        <v>5</v>
      </c>
      <c r="C29" s="142" t="s">
        <v>85</v>
      </c>
      <c r="D29" s="140" t="s">
        <v>161</v>
      </c>
      <c r="E29" s="162">
        <v>62539.863888888889</v>
      </c>
      <c r="F29" s="162">
        <v>72165.96666666666</v>
      </c>
      <c r="G29" s="147">
        <f>(F29-E29)/E29</f>
        <v>0.15391947118528967</v>
      </c>
      <c r="H29" s="162">
        <v>63888.222222222219</v>
      </c>
      <c r="I29" s="147">
        <f>(F29-H29)/H29</f>
        <v>0.12956604764571453</v>
      </c>
    </row>
    <row r="30" spans="1:9" ht="17.25" thickBot="1">
      <c r="A30" s="36"/>
      <c r="B30" s="156" t="s">
        <v>18</v>
      </c>
      <c r="C30" s="143" t="s">
        <v>98</v>
      </c>
      <c r="D30" s="139" t="s">
        <v>83</v>
      </c>
      <c r="E30" s="165">
        <v>118980.81666666665</v>
      </c>
      <c r="F30" s="165">
        <v>104541.66666666666</v>
      </c>
      <c r="G30" s="149">
        <f>(F30-E30)/E30</f>
        <v>-0.12135695824354875</v>
      </c>
      <c r="H30" s="165">
        <v>82849.78571428571</v>
      </c>
      <c r="I30" s="149">
        <f>(F30-H30)/H30</f>
        <v>0.26182181118955672</v>
      </c>
    </row>
    <row r="31" spans="1:9" ht="15.75" customHeight="1" thickBot="1">
      <c r="A31" s="217" t="s">
        <v>188</v>
      </c>
      <c r="B31" s="218"/>
      <c r="C31" s="218"/>
      <c r="D31" s="219"/>
      <c r="E31" s="92">
        <f>SUM(E15:E30)</f>
        <v>913593.11815476185</v>
      </c>
      <c r="F31" s="93">
        <f>SUM(F15:F30)</f>
        <v>928430.56111111108</v>
      </c>
      <c r="G31" s="94">
        <f t="shared" ref="G31" si="0">(F31-E31)/E31</f>
        <v>1.6240756045007534E-2</v>
      </c>
      <c r="H31" s="93">
        <f>SUM(H15:H30)</f>
        <v>885263.94682539685</v>
      </c>
      <c r="I31" s="97">
        <f t="shared" ref="I31" si="1">(F31-H31)/H31</f>
        <v>4.8761292539374251E-2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49"/>
      <c r="F32" s="49"/>
      <c r="G32" s="7"/>
      <c r="H32" s="49"/>
      <c r="I32" s="8"/>
    </row>
    <row r="33" spans="1:9" ht="16.5">
      <c r="A33" s="31"/>
      <c r="B33" s="157" t="s">
        <v>26</v>
      </c>
      <c r="C33" s="144" t="s">
        <v>100</v>
      </c>
      <c r="D33" s="146" t="s">
        <v>161</v>
      </c>
      <c r="E33" s="168">
        <v>156110.875</v>
      </c>
      <c r="F33" s="168">
        <v>205035.57142857142</v>
      </c>
      <c r="G33" s="147">
        <f>(F33-E33)/E33</f>
        <v>0.31339710592597358</v>
      </c>
      <c r="H33" s="168">
        <v>217062.375</v>
      </c>
      <c r="I33" s="147">
        <f>(F33-H33)/H33</f>
        <v>-5.5407131574178065E-2</v>
      </c>
    </row>
    <row r="34" spans="1:9" ht="16.5">
      <c r="A34" s="35"/>
      <c r="B34" s="155" t="s">
        <v>27</v>
      </c>
      <c r="C34" s="142" t="s">
        <v>101</v>
      </c>
      <c r="D34" s="138" t="s">
        <v>161</v>
      </c>
      <c r="E34" s="162">
        <v>155869.19999999998</v>
      </c>
      <c r="F34" s="162">
        <v>203857</v>
      </c>
      <c r="G34" s="147">
        <f>(F34-E34)/E34</f>
        <v>0.30787224159744209</v>
      </c>
      <c r="H34" s="162">
        <v>215812.375</v>
      </c>
      <c r="I34" s="147">
        <f>(F34-H34)/H34</f>
        <v>-5.539707813326275E-2</v>
      </c>
    </row>
    <row r="35" spans="1:9" ht="16.5">
      <c r="A35" s="35"/>
      <c r="B35" s="157" t="s">
        <v>28</v>
      </c>
      <c r="C35" s="142" t="s">
        <v>102</v>
      </c>
      <c r="D35" s="138" t="s">
        <v>161</v>
      </c>
      <c r="E35" s="162">
        <v>82917.32142857142</v>
      </c>
      <c r="F35" s="162">
        <v>126118.3</v>
      </c>
      <c r="G35" s="147">
        <f>(F35-E35)/E35</f>
        <v>0.5210127127495765</v>
      </c>
      <c r="H35" s="162">
        <v>123186.875</v>
      </c>
      <c r="I35" s="147">
        <f>(F35-H35)/H35</f>
        <v>2.3796569236779509E-2</v>
      </c>
    </row>
    <row r="36" spans="1:9" ht="16.5">
      <c r="A36" s="35"/>
      <c r="B36" s="155" t="s">
        <v>29</v>
      </c>
      <c r="C36" s="142" t="s">
        <v>103</v>
      </c>
      <c r="D36" s="138" t="s">
        <v>161</v>
      </c>
      <c r="E36" s="162">
        <v>69437.5</v>
      </c>
      <c r="F36" s="162">
        <v>146000</v>
      </c>
      <c r="G36" s="147">
        <f>(F36-E36)/E36</f>
        <v>1.1026102610261026</v>
      </c>
      <c r="H36" s="162">
        <v>123333.33333333333</v>
      </c>
      <c r="I36" s="147">
        <f>(F36-H36)/H36</f>
        <v>0.18378378378378382</v>
      </c>
    </row>
    <row r="37" spans="1:9" ht="17.25" thickBot="1">
      <c r="A37" s="36"/>
      <c r="B37" s="157" t="s">
        <v>30</v>
      </c>
      <c r="C37" s="142" t="s">
        <v>104</v>
      </c>
      <c r="D37" s="150" t="s">
        <v>161</v>
      </c>
      <c r="E37" s="165">
        <v>64091.525000000001</v>
      </c>
      <c r="F37" s="165">
        <v>121249.4</v>
      </c>
      <c r="G37" s="149">
        <f>(F37-E37)/E37</f>
        <v>0.89181642970735975</v>
      </c>
      <c r="H37" s="165">
        <v>99332.700000000012</v>
      </c>
      <c r="I37" s="149">
        <f>(F37-H37)/H37</f>
        <v>0.22063932622389182</v>
      </c>
    </row>
    <row r="38" spans="1:9" ht="15.75" customHeight="1" thickBot="1">
      <c r="A38" s="217" t="s">
        <v>189</v>
      </c>
      <c r="B38" s="218"/>
      <c r="C38" s="218"/>
      <c r="D38" s="219"/>
      <c r="E38" s="77">
        <f>SUM(E33:E37)</f>
        <v>528426.42142857134</v>
      </c>
      <c r="F38" s="95">
        <f>SUM(F33:F37)</f>
        <v>802260.27142857143</v>
      </c>
      <c r="G38" s="96">
        <f t="shared" ref="G38" si="2">(F38-E38)/E38</f>
        <v>0.51820620411013052</v>
      </c>
      <c r="H38" s="95">
        <f>SUM(H33:H37)</f>
        <v>778727.65833333344</v>
      </c>
      <c r="I38" s="97">
        <f t="shared" ref="I38" si="3">(F38-H38)/H38</f>
        <v>3.0219310748000789E-2</v>
      </c>
    </row>
    <row r="39" spans="1:9" ht="17.25" customHeight="1" thickBot="1">
      <c r="A39" s="35" t="s">
        <v>25</v>
      </c>
      <c r="B39" s="26" t="s">
        <v>51</v>
      </c>
      <c r="C39" s="5"/>
      <c r="D39" s="6"/>
      <c r="E39" s="49"/>
      <c r="F39" s="49"/>
      <c r="G39" s="7"/>
      <c r="H39" s="49"/>
      <c r="I39" s="8"/>
    </row>
    <row r="40" spans="1:9" ht="16.5">
      <c r="A40" s="31"/>
      <c r="B40" s="158" t="s">
        <v>35</v>
      </c>
      <c r="C40" s="142" t="s">
        <v>152</v>
      </c>
      <c r="D40" s="146" t="s">
        <v>161</v>
      </c>
      <c r="E40" s="162">
        <v>213037.5</v>
      </c>
      <c r="F40" s="162">
        <v>170430</v>
      </c>
      <c r="G40" s="147">
        <f>(F40-E40)/E40</f>
        <v>-0.2</v>
      </c>
      <c r="H40" s="162">
        <v>183884.99999999997</v>
      </c>
      <c r="I40" s="147">
        <f>(F40-H40)/H40</f>
        <v>-7.317073170731693E-2</v>
      </c>
    </row>
    <row r="41" spans="1:9" ht="16.5">
      <c r="A41" s="35"/>
      <c r="B41" s="155" t="s">
        <v>32</v>
      </c>
      <c r="C41" s="142" t="s">
        <v>106</v>
      </c>
      <c r="D41" s="138" t="s">
        <v>161</v>
      </c>
      <c r="E41" s="162">
        <v>1012639.175</v>
      </c>
      <c r="F41" s="162">
        <v>1082640.6333333333</v>
      </c>
      <c r="G41" s="147">
        <f>(F41-E41)/E41</f>
        <v>6.9127740721005831E-2</v>
      </c>
      <c r="H41" s="162">
        <v>1126095.375</v>
      </c>
      <c r="I41" s="147">
        <f>(F41-H41)/H41</f>
        <v>-3.8588864346118724E-2</v>
      </c>
    </row>
    <row r="42" spans="1:9" ht="16.5">
      <c r="A42" s="35"/>
      <c r="B42" s="157" t="s">
        <v>34</v>
      </c>
      <c r="C42" s="142" t="s">
        <v>154</v>
      </c>
      <c r="D42" s="138" t="s">
        <v>161</v>
      </c>
      <c r="E42" s="170">
        <v>335478</v>
      </c>
      <c r="F42" s="170">
        <v>334581</v>
      </c>
      <c r="G42" s="147">
        <f>(F42-E42)/E42</f>
        <v>-2.6737967914438501E-3</v>
      </c>
      <c r="H42" s="170">
        <v>341757</v>
      </c>
      <c r="I42" s="147">
        <f>(F42-H42)/H42</f>
        <v>-2.0997375328083989E-2</v>
      </c>
    </row>
    <row r="43" spans="1:9" ht="16.5">
      <c r="A43" s="35"/>
      <c r="B43" s="155" t="s">
        <v>36</v>
      </c>
      <c r="C43" s="142" t="s">
        <v>153</v>
      </c>
      <c r="D43" s="138" t="s">
        <v>161</v>
      </c>
      <c r="E43" s="163">
        <v>911800.5</v>
      </c>
      <c r="F43" s="163">
        <v>933418.2</v>
      </c>
      <c r="G43" s="147">
        <f>(F43-E43)/E43</f>
        <v>2.3708804722085537E-2</v>
      </c>
      <c r="H43" s="163">
        <v>933418.2</v>
      </c>
      <c r="I43" s="147">
        <f>(F43-H43)/H43</f>
        <v>0</v>
      </c>
    </row>
    <row r="44" spans="1:9" ht="16.5">
      <c r="A44" s="35"/>
      <c r="B44" s="155" t="s">
        <v>31</v>
      </c>
      <c r="C44" s="142" t="s">
        <v>105</v>
      </c>
      <c r="D44" s="138" t="s">
        <v>161</v>
      </c>
      <c r="E44" s="163">
        <v>1911006.5</v>
      </c>
      <c r="F44" s="163">
        <v>1853836</v>
      </c>
      <c r="G44" s="147">
        <f>(F44-E44)/E44</f>
        <v>-2.9916434088528742E-2</v>
      </c>
      <c r="H44" s="163">
        <v>1838283.25</v>
      </c>
      <c r="I44" s="147">
        <f>(F44-H44)/H44</f>
        <v>8.4604752831208135E-3</v>
      </c>
    </row>
    <row r="45" spans="1:9" ht="16.5" customHeight="1" thickBot="1">
      <c r="A45" s="36"/>
      <c r="B45" s="155" t="s">
        <v>33</v>
      </c>
      <c r="C45" s="142" t="s">
        <v>107</v>
      </c>
      <c r="D45" s="138" t="s">
        <v>161</v>
      </c>
      <c r="E45" s="166">
        <v>581943.69999999995</v>
      </c>
      <c r="F45" s="166">
        <v>750789</v>
      </c>
      <c r="G45" s="153">
        <f>(F45-E45)/E45</f>
        <v>0.29014026614602073</v>
      </c>
      <c r="H45" s="166">
        <v>735001.8</v>
      </c>
      <c r="I45" s="153">
        <f>(F45-H45)/H45</f>
        <v>2.1479131071515677E-2</v>
      </c>
    </row>
    <row r="46" spans="1:9" ht="15.75" customHeight="1" thickBot="1">
      <c r="A46" s="217" t="s">
        <v>190</v>
      </c>
      <c r="B46" s="218"/>
      <c r="C46" s="218"/>
      <c r="D46" s="219"/>
      <c r="E46" s="77">
        <f>SUM(E40:E45)</f>
        <v>4965905.375</v>
      </c>
      <c r="F46" s="77">
        <f>SUM(F40:F45)</f>
        <v>5125694.833333333</v>
      </c>
      <c r="G46" s="96">
        <f t="shared" ref="G46" si="4">(F46-E46)/E46</f>
        <v>3.2177306305062853E-2</v>
      </c>
      <c r="H46" s="95">
        <f>SUM(H40:H45)</f>
        <v>5158440.625</v>
      </c>
      <c r="I46" s="97">
        <f t="shared" ref="I46" si="5">(F46-H46)/H46</f>
        <v>-6.3480020508459335E-3</v>
      </c>
    </row>
    <row r="47" spans="1:9" ht="17.25" customHeight="1" thickBot="1">
      <c r="A47" s="35" t="s">
        <v>37</v>
      </c>
      <c r="B47" s="26" t="s">
        <v>52</v>
      </c>
      <c r="C47" s="5"/>
      <c r="D47" s="6"/>
      <c r="E47" s="49"/>
      <c r="F47" s="49"/>
      <c r="G47" s="7"/>
      <c r="H47" s="7"/>
      <c r="I47" s="8"/>
    </row>
    <row r="48" spans="1:9" ht="16.5">
      <c r="A48" s="31"/>
      <c r="B48" s="155" t="s">
        <v>46</v>
      </c>
      <c r="C48" s="142" t="s">
        <v>111</v>
      </c>
      <c r="D48" s="146" t="s">
        <v>110</v>
      </c>
      <c r="E48" s="160">
        <v>317605.77500000002</v>
      </c>
      <c r="F48" s="160">
        <v>316461.59999999998</v>
      </c>
      <c r="G48" s="147">
        <f>(F48-E48)/E48</f>
        <v>-3.6025006157398946E-3</v>
      </c>
      <c r="H48" s="160">
        <v>316461.59999999998</v>
      </c>
      <c r="I48" s="147">
        <f>(F48-H48)/H48</f>
        <v>0</v>
      </c>
    </row>
    <row r="49" spans="1:9" ht="16.5">
      <c r="A49" s="35"/>
      <c r="B49" s="155" t="s">
        <v>47</v>
      </c>
      <c r="C49" s="142" t="s">
        <v>113</v>
      </c>
      <c r="D49" s="140" t="s">
        <v>114</v>
      </c>
      <c r="E49" s="163">
        <v>986107.5625</v>
      </c>
      <c r="F49" s="163">
        <v>996695.14285714284</v>
      </c>
      <c r="G49" s="147">
        <f>(F49-E49)/E49</f>
        <v>1.0736739844384715E-2</v>
      </c>
      <c r="H49" s="163">
        <v>996695.14285714284</v>
      </c>
      <c r="I49" s="147">
        <f>(F49-H49)/H49</f>
        <v>0</v>
      </c>
    </row>
    <row r="50" spans="1:9" ht="16.5">
      <c r="A50" s="35"/>
      <c r="B50" s="155" t="s">
        <v>49</v>
      </c>
      <c r="C50" s="142" t="s">
        <v>158</v>
      </c>
      <c r="D50" s="138" t="s">
        <v>199</v>
      </c>
      <c r="E50" s="163">
        <v>141834.25</v>
      </c>
      <c r="F50" s="163">
        <v>166393.5</v>
      </c>
      <c r="G50" s="147">
        <f>(F50-E50)/E50</f>
        <v>0.17315458008203238</v>
      </c>
      <c r="H50" s="163">
        <v>166169.25</v>
      </c>
      <c r="I50" s="147">
        <f>(F50-H50)/H50</f>
        <v>1.3495276653171389E-3</v>
      </c>
    </row>
    <row r="51" spans="1:9" ht="16.5">
      <c r="A51" s="35"/>
      <c r="B51" s="155" t="s">
        <v>48</v>
      </c>
      <c r="C51" s="142" t="s">
        <v>157</v>
      </c>
      <c r="D51" s="138" t="s">
        <v>114</v>
      </c>
      <c r="E51" s="163">
        <v>1295771.78125</v>
      </c>
      <c r="F51" s="163">
        <v>1355815.5</v>
      </c>
      <c r="G51" s="147">
        <f>(F51-E51)/E51</f>
        <v>4.6338189809996683E-2</v>
      </c>
      <c r="H51" s="163">
        <v>1342696.875</v>
      </c>
      <c r="I51" s="147">
        <f>(F51-H51)/H51</f>
        <v>9.7703549060542804E-3</v>
      </c>
    </row>
    <row r="52" spans="1:9" ht="16.5">
      <c r="A52" s="35"/>
      <c r="B52" s="155" t="s">
        <v>45</v>
      </c>
      <c r="C52" s="142" t="s">
        <v>109</v>
      </c>
      <c r="D52" s="140" t="s">
        <v>108</v>
      </c>
      <c r="E52" s="163">
        <v>331739.80555555556</v>
      </c>
      <c r="F52" s="163">
        <v>344846.66666666669</v>
      </c>
      <c r="G52" s="147">
        <f>(F52-E52)/E52</f>
        <v>3.9509461607000772E-2</v>
      </c>
      <c r="H52" s="163">
        <v>340062.66666666669</v>
      </c>
      <c r="I52" s="147">
        <f>(F52-H52)/H52</f>
        <v>1.4067995310668229E-2</v>
      </c>
    </row>
    <row r="53" spans="1:9" ht="16.5" customHeight="1" thickBot="1">
      <c r="A53" s="36"/>
      <c r="B53" s="155" t="s">
        <v>50</v>
      </c>
      <c r="C53" s="142" t="s">
        <v>159</v>
      </c>
      <c r="D53" s="139" t="s">
        <v>112</v>
      </c>
      <c r="E53" s="166">
        <v>1740292.125</v>
      </c>
      <c r="F53" s="166">
        <v>1759465.5</v>
      </c>
      <c r="G53" s="153">
        <f>(F53-E53)/E53</f>
        <v>1.1017331357515625E-2</v>
      </c>
      <c r="H53" s="166">
        <v>1672008</v>
      </c>
      <c r="I53" s="153">
        <f>(F53-H53)/H53</f>
        <v>5.2306866952789702E-2</v>
      </c>
    </row>
    <row r="54" spans="1:9" ht="15.75" customHeight="1" thickBot="1">
      <c r="A54" s="217" t="s">
        <v>191</v>
      </c>
      <c r="B54" s="218"/>
      <c r="C54" s="218"/>
      <c r="D54" s="219"/>
      <c r="E54" s="77">
        <f>SUM(E48:E53)</f>
        <v>4813351.2993055554</v>
      </c>
      <c r="F54" s="77">
        <f>SUM(F48:F53)</f>
        <v>4939677.9095238093</v>
      </c>
      <c r="G54" s="96">
        <f t="shared" ref="G54" si="6">(F54-E54)/E54</f>
        <v>2.6245042666318507E-2</v>
      </c>
      <c r="H54" s="77">
        <f>SUM(H48:H53)</f>
        <v>4834093.5345238093</v>
      </c>
      <c r="I54" s="97">
        <f t="shared" ref="I54" si="7">(F54-H54)/H54</f>
        <v>2.1841607789742687E-2</v>
      </c>
    </row>
    <row r="55" spans="1:9" ht="17.25" customHeight="1" thickBot="1">
      <c r="A55" s="101" t="s">
        <v>44</v>
      </c>
      <c r="B55" s="10" t="s">
        <v>57</v>
      </c>
      <c r="C55" s="130"/>
      <c r="D55" s="115"/>
      <c r="E55" s="98"/>
      <c r="F55" s="98"/>
      <c r="G55" s="99"/>
      <c r="H55" s="98"/>
      <c r="I55" s="100"/>
    </row>
    <row r="56" spans="1:9" ht="16.5">
      <c r="A56" s="101"/>
      <c r="B56" s="176" t="s">
        <v>56</v>
      </c>
      <c r="C56" s="145" t="s">
        <v>123</v>
      </c>
      <c r="D56" s="146" t="s">
        <v>120</v>
      </c>
      <c r="E56" s="160">
        <v>947531</v>
      </c>
      <c r="F56" s="124">
        <v>1354470</v>
      </c>
      <c r="G56" s="148">
        <f>(F56-E56)/E56</f>
        <v>0.42947301988008835</v>
      </c>
      <c r="H56" s="124">
        <v>1377792</v>
      </c>
      <c r="I56" s="148">
        <f>(F56-H56)/H56</f>
        <v>-1.6927083333333332E-2</v>
      </c>
    </row>
    <row r="57" spans="1:9" ht="16.5">
      <c r="A57" s="102"/>
      <c r="B57" s="177" t="s">
        <v>38</v>
      </c>
      <c r="C57" s="142" t="s">
        <v>115</v>
      </c>
      <c r="D57" s="138" t="s">
        <v>114</v>
      </c>
      <c r="E57" s="163">
        <v>146993.375</v>
      </c>
      <c r="F57" s="174">
        <v>155480.00000000003</v>
      </c>
      <c r="G57" s="147">
        <f>(F57-E57)/E57</f>
        <v>5.7734744848194887E-2</v>
      </c>
      <c r="H57" s="174">
        <v>155853.75</v>
      </c>
      <c r="I57" s="147">
        <f>(F57-H57)/H57</f>
        <v>-2.3980815347719956E-3</v>
      </c>
    </row>
    <row r="58" spans="1:9" ht="16.5">
      <c r="A58" s="102"/>
      <c r="B58" s="177" t="s">
        <v>40</v>
      </c>
      <c r="C58" s="142" t="s">
        <v>117</v>
      </c>
      <c r="D58" s="138" t="s">
        <v>114</v>
      </c>
      <c r="E58" s="163">
        <v>140290.79999999999</v>
      </c>
      <c r="F58" s="174">
        <v>146211</v>
      </c>
      <c r="G58" s="147">
        <f>(F58-E58)/E58</f>
        <v>4.2199488491048681E-2</v>
      </c>
      <c r="H58" s="174">
        <v>146211</v>
      </c>
      <c r="I58" s="147">
        <f>(F58-H58)/H58</f>
        <v>0</v>
      </c>
    </row>
    <row r="59" spans="1:9" ht="16.5">
      <c r="A59" s="102"/>
      <c r="B59" s="177" t="s">
        <v>41</v>
      </c>
      <c r="C59" s="142" t="s">
        <v>118</v>
      </c>
      <c r="D59" s="138" t="s">
        <v>114</v>
      </c>
      <c r="E59" s="163">
        <v>219316.5</v>
      </c>
      <c r="F59" s="174">
        <v>185140.8</v>
      </c>
      <c r="G59" s="147">
        <f>(F59-E59)/E59</f>
        <v>-0.15582822085889575</v>
      </c>
      <c r="H59" s="174">
        <v>185140.8</v>
      </c>
      <c r="I59" s="147">
        <f>(F59-H59)/H59</f>
        <v>0</v>
      </c>
    </row>
    <row r="60" spans="1:9" s="118" customFormat="1" ht="16.5">
      <c r="A60" s="128"/>
      <c r="B60" s="177" t="s">
        <v>43</v>
      </c>
      <c r="C60" s="142" t="s">
        <v>119</v>
      </c>
      <c r="D60" s="138" t="s">
        <v>114</v>
      </c>
      <c r="E60" s="163">
        <v>105128.4</v>
      </c>
      <c r="F60" s="172">
        <v>171102.75</v>
      </c>
      <c r="G60" s="147">
        <f>(F60-E60)/E60</f>
        <v>0.62755972696245743</v>
      </c>
      <c r="H60" s="172">
        <v>171102.75</v>
      </c>
      <c r="I60" s="147">
        <f>(F60-H60)/H60</f>
        <v>0</v>
      </c>
    </row>
    <row r="61" spans="1:9" s="118" customFormat="1" ht="17.25" thickBot="1">
      <c r="A61" s="128"/>
      <c r="B61" s="178" t="s">
        <v>55</v>
      </c>
      <c r="C61" s="143" t="s">
        <v>122</v>
      </c>
      <c r="D61" s="139" t="s">
        <v>120</v>
      </c>
      <c r="E61" s="166">
        <v>183123.67499999999</v>
      </c>
      <c r="F61" s="175">
        <v>216433.28571428571</v>
      </c>
      <c r="G61" s="152">
        <f>(F61-E61)/E61</f>
        <v>0.18189680124257951</v>
      </c>
      <c r="H61" s="175">
        <v>216433.28571428571</v>
      </c>
      <c r="I61" s="152">
        <f>(F61-H61)/H61</f>
        <v>0</v>
      </c>
    </row>
    <row r="62" spans="1:9" s="118" customFormat="1" ht="16.5">
      <c r="A62" s="128"/>
      <c r="B62" s="88" t="s">
        <v>42</v>
      </c>
      <c r="C62" s="141" t="s">
        <v>198</v>
      </c>
      <c r="D62" s="138" t="s">
        <v>114</v>
      </c>
      <c r="E62" s="160">
        <v>102537.3125</v>
      </c>
      <c r="F62" s="173">
        <v>109690.28571428571</v>
      </c>
      <c r="G62" s="147">
        <f>(F62-E62)/E62</f>
        <v>6.9759710293613456E-2</v>
      </c>
      <c r="H62" s="173">
        <v>108537</v>
      </c>
      <c r="I62" s="147">
        <f>(F62-H62)/H62</f>
        <v>1.0625737898465134E-2</v>
      </c>
    </row>
    <row r="63" spans="1:9" s="118" customFormat="1" ht="16.5">
      <c r="A63" s="128"/>
      <c r="B63" s="177" t="s">
        <v>39</v>
      </c>
      <c r="C63" s="142" t="s">
        <v>116</v>
      </c>
      <c r="D63" s="140" t="s">
        <v>114</v>
      </c>
      <c r="E63" s="163">
        <v>194050</v>
      </c>
      <c r="F63" s="174">
        <v>213785</v>
      </c>
      <c r="G63" s="147">
        <f>(F63-E63)/E63</f>
        <v>0.10170059263076527</v>
      </c>
      <c r="H63" s="174">
        <v>209673.75</v>
      </c>
      <c r="I63" s="147">
        <f>(F63-H63)/H63</f>
        <v>1.9607843137254902E-2</v>
      </c>
    </row>
    <row r="64" spans="1:9" ht="16.5" customHeight="1" thickBot="1">
      <c r="A64" s="103"/>
      <c r="B64" s="178" t="s">
        <v>54</v>
      </c>
      <c r="C64" s="143" t="s">
        <v>121</v>
      </c>
      <c r="D64" s="139" t="s">
        <v>120</v>
      </c>
      <c r="E64" s="166">
        <v>186407.8125</v>
      </c>
      <c r="F64" s="175">
        <v>215100.6</v>
      </c>
      <c r="G64" s="152">
        <f>(F64-E64)/E64</f>
        <v>0.15392481203007521</v>
      </c>
      <c r="H64" s="175">
        <v>210795</v>
      </c>
      <c r="I64" s="152">
        <f>(F64-H64)/H64</f>
        <v>2.0425531914893644E-2</v>
      </c>
    </row>
    <row r="65" spans="1:9" ht="15.75" customHeight="1" thickBot="1">
      <c r="A65" s="217" t="s">
        <v>192</v>
      </c>
      <c r="B65" s="228"/>
      <c r="C65" s="228"/>
      <c r="D65" s="229"/>
      <c r="E65" s="92">
        <f>SUM(E56:E64)</f>
        <v>2225378.875</v>
      </c>
      <c r="F65" s="92">
        <f>SUM(F56:F64)</f>
        <v>2767413.7214285717</v>
      </c>
      <c r="G65" s="94">
        <f t="shared" ref="G65" si="8">(F65-E65)/E65</f>
        <v>0.24356969166815323</v>
      </c>
      <c r="H65" s="92">
        <f>SUM(H56:H64)</f>
        <v>2781539.3357142857</v>
      </c>
      <c r="I65" s="131">
        <f t="shared" ref="I65" si="9">(F65-H65)/H65</f>
        <v>-5.0783442478574926E-3</v>
      </c>
    </row>
    <row r="66" spans="1:9" ht="17.25" customHeight="1" thickBot="1">
      <c r="A66" s="35" t="s">
        <v>53</v>
      </c>
      <c r="B66" s="26" t="s">
        <v>58</v>
      </c>
      <c r="C66" s="5"/>
      <c r="D66" s="6"/>
      <c r="E66" s="49"/>
      <c r="F66" s="49"/>
      <c r="G66" s="7"/>
      <c r="H66" s="49"/>
      <c r="I66" s="8"/>
    </row>
    <row r="67" spans="1:9" ht="16.5">
      <c r="A67" s="31"/>
      <c r="B67" s="155" t="s">
        <v>59</v>
      </c>
      <c r="C67" s="142" t="s">
        <v>128</v>
      </c>
      <c r="D67" s="146" t="s">
        <v>124</v>
      </c>
      <c r="E67" s="160">
        <v>418876.57500000001</v>
      </c>
      <c r="F67" s="168">
        <v>491668.125</v>
      </c>
      <c r="G67" s="147">
        <f>(F67-E67)/E67</f>
        <v>0.17377803950960968</v>
      </c>
      <c r="H67" s="168">
        <v>500526</v>
      </c>
      <c r="I67" s="147">
        <f>(F67-H67)/H67</f>
        <v>-1.7697132616487456E-2</v>
      </c>
    </row>
    <row r="68" spans="1:9" ht="16.5">
      <c r="A68" s="35"/>
      <c r="B68" s="155" t="s">
        <v>60</v>
      </c>
      <c r="C68" s="142" t="s">
        <v>129</v>
      </c>
      <c r="D68" s="140" t="s">
        <v>206</v>
      </c>
      <c r="E68" s="163">
        <v>2894320</v>
      </c>
      <c r="F68" s="162">
        <v>3145779</v>
      </c>
      <c r="G68" s="147">
        <f>(F68-E68)/E68</f>
        <v>8.6880165289256198E-2</v>
      </c>
      <c r="H68" s="162">
        <v>3145779</v>
      </c>
      <c r="I68" s="147">
        <f>(F68-H68)/H68</f>
        <v>0</v>
      </c>
    </row>
    <row r="69" spans="1:9" ht="16.5">
      <c r="A69" s="35"/>
      <c r="B69" s="155" t="s">
        <v>62</v>
      </c>
      <c r="C69" s="142" t="s">
        <v>131</v>
      </c>
      <c r="D69" s="140" t="s">
        <v>125</v>
      </c>
      <c r="E69" s="163">
        <v>600840.5</v>
      </c>
      <c r="F69" s="162">
        <v>585292.5</v>
      </c>
      <c r="G69" s="147">
        <f>(F69-E69)/E69</f>
        <v>-2.5877083851704404E-2</v>
      </c>
      <c r="H69" s="162">
        <v>585292.5</v>
      </c>
      <c r="I69" s="147">
        <f>(F69-H69)/H69</f>
        <v>0</v>
      </c>
    </row>
    <row r="70" spans="1:9" ht="16.5">
      <c r="A70" s="35"/>
      <c r="B70" s="155" t="s">
        <v>64</v>
      </c>
      <c r="C70" s="142" t="s">
        <v>133</v>
      </c>
      <c r="D70" s="140" t="s">
        <v>127</v>
      </c>
      <c r="E70" s="163">
        <v>222662.95138888891</v>
      </c>
      <c r="F70" s="162">
        <v>225505.8</v>
      </c>
      <c r="G70" s="147">
        <f>(F70-E70)/E70</f>
        <v>1.276749721216955E-2</v>
      </c>
      <c r="H70" s="162">
        <v>223993.71428571429</v>
      </c>
      <c r="I70" s="147">
        <f>(F70-H70)/H70</f>
        <v>6.750572082379792E-3</v>
      </c>
    </row>
    <row r="71" spans="1:9" ht="16.5">
      <c r="A71" s="35"/>
      <c r="B71" s="155" t="s">
        <v>63</v>
      </c>
      <c r="C71" s="142" t="s">
        <v>132</v>
      </c>
      <c r="D71" s="140" t="s">
        <v>126</v>
      </c>
      <c r="E71" s="163">
        <v>296010</v>
      </c>
      <c r="F71" s="162">
        <v>288049.125</v>
      </c>
      <c r="G71" s="147">
        <f>(F71-E71)/E71</f>
        <v>-2.6893939393939394E-2</v>
      </c>
      <c r="H71" s="162">
        <v>284989.71428571426</v>
      </c>
      <c r="I71" s="147">
        <f>(F71-H71)/H71</f>
        <v>1.0735161870503685E-2</v>
      </c>
    </row>
    <row r="72" spans="1:9" ht="16.5" customHeight="1" thickBot="1">
      <c r="A72" s="35"/>
      <c r="B72" s="155" t="s">
        <v>61</v>
      </c>
      <c r="C72" s="142" t="s">
        <v>130</v>
      </c>
      <c r="D72" s="139" t="s">
        <v>207</v>
      </c>
      <c r="E72" s="166">
        <v>853467.46875</v>
      </c>
      <c r="F72" s="171">
        <v>820256.66666666663</v>
      </c>
      <c r="G72" s="153">
        <f>(F72-E72)/E72</f>
        <v>-3.891279199191313E-2</v>
      </c>
      <c r="H72" s="171">
        <v>811224.375</v>
      </c>
      <c r="I72" s="153">
        <f>(F72-H72)/H72</f>
        <v>1.1134147277892911E-2</v>
      </c>
    </row>
    <row r="73" spans="1:9" ht="15.75" customHeight="1" thickBot="1">
      <c r="A73" s="217" t="s">
        <v>205</v>
      </c>
      <c r="B73" s="218"/>
      <c r="C73" s="218"/>
      <c r="D73" s="219"/>
      <c r="E73" s="77">
        <f>SUM(E67:E72)</f>
        <v>5286177.4951388892</v>
      </c>
      <c r="F73" s="77">
        <f>SUM(F67:F72)</f>
        <v>5556551.2166666668</v>
      </c>
      <c r="G73" s="96">
        <f t="shared" ref="G73" si="10">(F73-E73)/E73</f>
        <v>5.1147302900141044E-2</v>
      </c>
      <c r="H73" s="77">
        <f>SUM(H67:H72)</f>
        <v>5551805.3035714291</v>
      </c>
      <c r="I73" s="97">
        <f t="shared" ref="I73" si="11">(F73-H73)/H73</f>
        <v>8.5484141387031016E-4</v>
      </c>
    </row>
    <row r="74" spans="1:9" ht="17.25" customHeight="1" thickBot="1">
      <c r="A74" s="35" t="s">
        <v>65</v>
      </c>
      <c r="B74" s="26" t="s">
        <v>66</v>
      </c>
      <c r="C74" s="5"/>
      <c r="D74" s="6"/>
      <c r="E74" s="49"/>
      <c r="F74" s="49"/>
      <c r="G74" s="7"/>
      <c r="H74" s="49"/>
      <c r="I74" s="8"/>
    </row>
    <row r="75" spans="1:9" ht="13.5" customHeight="1">
      <c r="A75" s="31"/>
      <c r="B75" s="155" t="s">
        <v>68</v>
      </c>
      <c r="C75" s="144" t="s">
        <v>138</v>
      </c>
      <c r="D75" s="146" t="s">
        <v>134</v>
      </c>
      <c r="E75" s="160">
        <v>311193.46666666662</v>
      </c>
      <c r="F75" s="160">
        <v>309285.59999999998</v>
      </c>
      <c r="G75" s="147">
        <f>(F75-E75)/E75</f>
        <v>-6.1308056595874546E-3</v>
      </c>
      <c r="H75" s="160">
        <v>313053</v>
      </c>
      <c r="I75" s="147">
        <f>(F75-H75)/H75</f>
        <v>-1.2034383954154803E-2</v>
      </c>
    </row>
    <row r="76" spans="1:9" ht="16.5">
      <c r="A76" s="35"/>
      <c r="B76" s="155" t="s">
        <v>69</v>
      </c>
      <c r="C76" s="142" t="s">
        <v>140</v>
      </c>
      <c r="D76" s="140" t="s">
        <v>136</v>
      </c>
      <c r="E76" s="163">
        <v>97885.125</v>
      </c>
      <c r="F76" s="163">
        <v>98072</v>
      </c>
      <c r="G76" s="147">
        <f>(F76-E76)/E76</f>
        <v>1.9091256204658267E-3</v>
      </c>
      <c r="H76" s="163">
        <v>98072</v>
      </c>
      <c r="I76" s="147">
        <f>(F76-H76)/H76</f>
        <v>0</v>
      </c>
    </row>
    <row r="77" spans="1:9" ht="16.5">
      <c r="A77" s="35"/>
      <c r="B77" s="155" t="s">
        <v>70</v>
      </c>
      <c r="C77" s="142" t="s">
        <v>141</v>
      </c>
      <c r="D77" s="140" t="s">
        <v>137</v>
      </c>
      <c r="E77" s="163">
        <v>133274.04166666666</v>
      </c>
      <c r="F77" s="163">
        <v>149350.5</v>
      </c>
      <c r="G77" s="147">
        <f>(F77-E77)/E77</f>
        <v>0.12062707885412803</v>
      </c>
      <c r="H77" s="163">
        <v>149350.5</v>
      </c>
      <c r="I77" s="147">
        <f>(F77-H77)/H77</f>
        <v>0</v>
      </c>
    </row>
    <row r="78" spans="1:9" ht="16.5">
      <c r="A78" s="35"/>
      <c r="B78" s="155" t="s">
        <v>71</v>
      </c>
      <c r="C78" s="142" t="s">
        <v>200</v>
      </c>
      <c r="D78" s="140" t="s">
        <v>134</v>
      </c>
      <c r="E78" s="163">
        <v>130603.2</v>
      </c>
      <c r="F78" s="163">
        <v>132397.20000000001</v>
      </c>
      <c r="G78" s="147">
        <f>(F78-E78)/E78</f>
        <v>1.3736263736263849E-2</v>
      </c>
      <c r="H78" s="163">
        <v>132397.20000000001</v>
      </c>
      <c r="I78" s="147">
        <f>(F78-H78)/H78</f>
        <v>0</v>
      </c>
    </row>
    <row r="79" spans="1:9" ht="16.5" customHeight="1" thickBot="1">
      <c r="A79" s="36"/>
      <c r="B79" s="155" t="s">
        <v>67</v>
      </c>
      <c r="C79" s="142" t="s">
        <v>139</v>
      </c>
      <c r="D79" s="139" t="s">
        <v>135</v>
      </c>
      <c r="E79" s="166">
        <v>210077.4</v>
      </c>
      <c r="F79" s="166">
        <v>209748.50000000003</v>
      </c>
      <c r="G79" s="147">
        <f>(F79-E79)/E79</f>
        <v>-1.565613435809683E-3</v>
      </c>
      <c r="H79" s="166">
        <v>207975.85714285719</v>
      </c>
      <c r="I79" s="147">
        <f>(F79-H79)/H79</f>
        <v>8.5233107414252624E-3</v>
      </c>
    </row>
    <row r="80" spans="1:9" ht="15.75" customHeight="1" thickBot="1">
      <c r="A80" s="217" t="s">
        <v>193</v>
      </c>
      <c r="B80" s="218"/>
      <c r="C80" s="218"/>
      <c r="D80" s="219"/>
      <c r="E80" s="77">
        <f>SUM(E75:E79)</f>
        <v>883033.23333333328</v>
      </c>
      <c r="F80" s="77">
        <f>SUM(F75:F79)</f>
        <v>898853.8</v>
      </c>
      <c r="G80" s="96">
        <f t="shared" ref="G80" si="12">(F80-E80)/E80</f>
        <v>1.7916162234286728E-2</v>
      </c>
      <c r="H80" s="77">
        <f>SUM(H75:H79)</f>
        <v>900848.55714285711</v>
      </c>
      <c r="I80" s="97">
        <f t="shared" ref="I80" si="13">(F80-H80)/H80</f>
        <v>-2.2143090834087185E-3</v>
      </c>
    </row>
    <row r="81" spans="1:11" ht="17.25" customHeight="1" thickBot="1">
      <c r="A81" s="31" t="s">
        <v>72</v>
      </c>
      <c r="B81" s="26" t="s">
        <v>73</v>
      </c>
      <c r="C81" s="5"/>
      <c r="D81" s="6"/>
      <c r="E81" s="49"/>
      <c r="F81" s="49"/>
      <c r="G81" s="7"/>
      <c r="H81" s="49"/>
      <c r="I81" s="8"/>
    </row>
    <row r="82" spans="1:11" ht="16.5">
      <c r="A82" s="31"/>
      <c r="B82" s="155" t="s">
        <v>74</v>
      </c>
      <c r="C82" s="142" t="s">
        <v>144</v>
      </c>
      <c r="D82" s="146" t="s">
        <v>142</v>
      </c>
      <c r="E82" s="160">
        <v>70590.69642857142</v>
      </c>
      <c r="F82" s="160">
        <v>70606.71428571429</v>
      </c>
      <c r="G82" s="148">
        <f>(F82-E82)/E82</f>
        <v>2.2691173133668682E-4</v>
      </c>
      <c r="H82" s="160">
        <v>70606.71428571429</v>
      </c>
      <c r="I82" s="148">
        <f>(F82-H82)/H82</f>
        <v>0</v>
      </c>
    </row>
    <row r="83" spans="1:11" ht="16.5">
      <c r="A83" s="35"/>
      <c r="B83" s="155" t="s">
        <v>75</v>
      </c>
      <c r="C83" s="142" t="s">
        <v>148</v>
      </c>
      <c r="D83" s="138" t="s">
        <v>145</v>
      </c>
      <c r="E83" s="163">
        <v>48502.071428571428</v>
      </c>
      <c r="F83" s="163">
        <v>57408</v>
      </c>
      <c r="G83" s="147">
        <f>(F83-E83)/E83</f>
        <v>0.18361955085865261</v>
      </c>
      <c r="H83" s="163">
        <v>57408</v>
      </c>
      <c r="I83" s="147">
        <f>(F83-H83)/H83</f>
        <v>0</v>
      </c>
    </row>
    <row r="84" spans="1:11" ht="16.5">
      <c r="A84" s="35"/>
      <c r="B84" s="155" t="s">
        <v>77</v>
      </c>
      <c r="C84" s="142" t="s">
        <v>146</v>
      </c>
      <c r="D84" s="140" t="s">
        <v>162</v>
      </c>
      <c r="E84" s="163">
        <v>92541.333333333328</v>
      </c>
      <c r="F84" s="163">
        <v>91045.5</v>
      </c>
      <c r="G84" s="147">
        <f>(F84-E84)/E84</f>
        <v>-1.6163948361813049E-2</v>
      </c>
      <c r="H84" s="163">
        <v>91045.5</v>
      </c>
      <c r="I84" s="147">
        <f>(F84-H84)/H84</f>
        <v>0</v>
      </c>
    </row>
    <row r="85" spans="1:11" ht="16.5">
      <c r="A85" s="35"/>
      <c r="B85" s="155" t="s">
        <v>78</v>
      </c>
      <c r="C85" s="142" t="s">
        <v>149</v>
      </c>
      <c r="D85" s="140" t="s">
        <v>147</v>
      </c>
      <c r="E85" s="163">
        <v>131820.93055555556</v>
      </c>
      <c r="F85" s="163">
        <v>143520</v>
      </c>
      <c r="G85" s="147">
        <f>(F85-E85)/E85</f>
        <v>8.8749710650190702E-2</v>
      </c>
      <c r="H85" s="163">
        <v>143520</v>
      </c>
      <c r="I85" s="147">
        <f>(F85-H85)/H85</f>
        <v>0</v>
      </c>
    </row>
    <row r="86" spans="1:11" ht="16.5">
      <c r="A86" s="35"/>
      <c r="B86" s="155" t="s">
        <v>79</v>
      </c>
      <c r="C86" s="142" t="s">
        <v>155</v>
      </c>
      <c r="D86" s="151" t="s">
        <v>156</v>
      </c>
      <c r="E86" s="172">
        <v>578565</v>
      </c>
      <c r="F86" s="172">
        <v>577967</v>
      </c>
      <c r="G86" s="147">
        <f>(F86-E86)/E86</f>
        <v>-1.0335917312661498E-3</v>
      </c>
      <c r="H86" s="172">
        <v>577967</v>
      </c>
      <c r="I86" s="147">
        <f>(F86-H86)/H86</f>
        <v>0</v>
      </c>
    </row>
    <row r="87" spans="1:11" ht="16.5">
      <c r="A87" s="35"/>
      <c r="B87" s="155" t="s">
        <v>80</v>
      </c>
      <c r="C87" s="142" t="s">
        <v>151</v>
      </c>
      <c r="D87" s="151" t="s">
        <v>150</v>
      </c>
      <c r="E87" s="172">
        <v>211657.73958333331</v>
      </c>
      <c r="F87" s="172">
        <v>301392</v>
      </c>
      <c r="G87" s="147">
        <f>(F87-E87)/E87</f>
        <v>0.42395926836087539</v>
      </c>
      <c r="H87" s="172">
        <v>301392</v>
      </c>
      <c r="I87" s="147">
        <f>(F87-H87)/H87</f>
        <v>0</v>
      </c>
    </row>
    <row r="88" spans="1:11" ht="16.5" customHeight="1" thickBot="1">
      <c r="A88" s="33"/>
      <c r="B88" s="156" t="s">
        <v>76</v>
      </c>
      <c r="C88" s="143" t="s">
        <v>143</v>
      </c>
      <c r="D88" s="139" t="s">
        <v>161</v>
      </c>
      <c r="E88" s="166">
        <v>104202.33333333333</v>
      </c>
      <c r="F88" s="231">
        <v>91558.071428571435</v>
      </c>
      <c r="G88" s="149">
        <f>(F88-E88)/E88</f>
        <v>-0.12134336631708721</v>
      </c>
      <c r="H88" s="231">
        <v>89587.875</v>
      </c>
      <c r="I88" s="149">
        <f>(F88-H88)/H88</f>
        <v>2.1991775433577755E-2</v>
      </c>
    </row>
    <row r="89" spans="1:11" ht="15.75" customHeight="1" thickBot="1">
      <c r="A89" s="217" t="s">
        <v>194</v>
      </c>
      <c r="B89" s="218"/>
      <c r="C89" s="218"/>
      <c r="D89" s="219"/>
      <c r="E89" s="77">
        <f>SUM(E82:E88)</f>
        <v>1237880.1046626982</v>
      </c>
      <c r="F89" s="77">
        <f>SUM(F82:F88)</f>
        <v>1333497.2857142857</v>
      </c>
      <c r="G89" s="104">
        <f t="shared" ref="G89:G90" si="14">(F89-E89)/E89</f>
        <v>7.7242683432287282E-2</v>
      </c>
      <c r="H89" s="77">
        <f>SUM(H82:H88)</f>
        <v>1331527.0892857143</v>
      </c>
      <c r="I89" s="97">
        <f t="shared" ref="I89:I90" si="15">(F89-H89)/H89</f>
        <v>1.4796517805944571E-3</v>
      </c>
    </row>
    <row r="90" spans="1:11" ht="15.75" customHeight="1" thickBot="1">
      <c r="A90" s="217" t="s">
        <v>195</v>
      </c>
      <c r="B90" s="218"/>
      <c r="C90" s="218"/>
      <c r="D90" s="219"/>
      <c r="E90" s="92">
        <f>SUM(E89+E80+E73+E65+E54+E46+E38+E31)</f>
        <v>20853745.92202381</v>
      </c>
      <c r="F90" s="92">
        <f>SUM(F31,F38,F46,F54,F65,F73,F80,F89)</f>
        <v>22352379.599206351</v>
      </c>
      <c r="G90" s="94">
        <f t="shared" si="14"/>
        <v>7.1864003847856475E-2</v>
      </c>
      <c r="H90" s="92">
        <f>SUM(H31,H38,H46,H54,H65,H73,H80,H89)</f>
        <v>22222246.050396822</v>
      </c>
      <c r="I90" s="105">
        <f t="shared" si="15"/>
        <v>5.8560034172245408E-3</v>
      </c>
      <c r="J90" s="106"/>
    </row>
    <row r="91" spans="1:11">
      <c r="E91" s="107"/>
      <c r="F91" s="107"/>
      <c r="K91" s="108"/>
    </row>
    <row r="92" spans="1:11">
      <c r="I92" s="27"/>
    </row>
    <row r="93" spans="1:11">
      <c r="I93" s="27"/>
    </row>
    <row r="94" spans="1:11">
      <c r="I94" s="27"/>
    </row>
  </sheetData>
  <sortState ref="B82:I88">
    <sortCondition ref="I82:I88"/>
  </sortState>
  <mergeCells count="20">
    <mergeCell ref="A9:I9"/>
    <mergeCell ref="H12:H13"/>
    <mergeCell ref="I12:I13"/>
    <mergeCell ref="D11:E11"/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  <mergeCell ref="B12:B13"/>
    <mergeCell ref="C12:C13"/>
    <mergeCell ref="D12:D13"/>
    <mergeCell ref="E12:E13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15" zoomScaleNormal="100" workbookViewId="0">
      <selection activeCell="E30" sqref="E3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18" customWidth="1"/>
    <col min="4" max="6" width="13.140625" style="118" customWidth="1"/>
    <col min="7" max="7" width="11.28515625" style="76" customWidth="1"/>
    <col min="8" max="8" width="11.42578125" style="118" customWidth="1"/>
    <col min="9" max="9" width="11.7109375" style="118" customWidth="1"/>
    <col min="10" max="10" width="9.140625" style="118"/>
    <col min="11" max="11" width="13" style="203" bestFit="1" customWidth="1"/>
    <col min="12" max="12" width="9.140625" style="203"/>
    <col min="13" max="16384" width="9.140625" style="118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5" t="s">
        <v>209</v>
      </c>
      <c r="B9" s="25"/>
      <c r="C9" s="25"/>
      <c r="D9" s="25"/>
      <c r="E9" s="202"/>
      <c r="F9" s="202"/>
    </row>
    <row r="10" spans="1:12" ht="18">
      <c r="A10" s="2" t="s">
        <v>210</v>
      </c>
      <c r="B10" s="2"/>
      <c r="C10" s="2"/>
    </row>
    <row r="11" spans="1:12" ht="18">
      <c r="A11" s="2" t="s">
        <v>224</v>
      </c>
    </row>
    <row r="12" spans="1:12" ht="15.75" thickBot="1"/>
    <row r="13" spans="1:12" ht="24.75" customHeight="1">
      <c r="A13" s="211" t="s">
        <v>3</v>
      </c>
      <c r="B13" s="211"/>
      <c r="C13" s="213" t="s">
        <v>0</v>
      </c>
      <c r="D13" s="207" t="s">
        <v>211</v>
      </c>
      <c r="E13" s="207" t="s">
        <v>212</v>
      </c>
      <c r="F13" s="207" t="s">
        <v>213</v>
      </c>
      <c r="G13" s="207" t="s">
        <v>214</v>
      </c>
      <c r="H13" s="207" t="s">
        <v>215</v>
      </c>
      <c r="I13" s="207" t="s">
        <v>216</v>
      </c>
    </row>
    <row r="14" spans="1:12" ht="26.25" customHeight="1" thickBot="1">
      <c r="A14" s="212"/>
      <c r="B14" s="212"/>
      <c r="C14" s="214"/>
      <c r="D14" s="227"/>
      <c r="E14" s="227"/>
      <c r="F14" s="227"/>
      <c r="G14" s="208"/>
      <c r="H14" s="227"/>
      <c r="I14" s="227"/>
    </row>
    <row r="15" spans="1:12" ht="17.25" customHeight="1" thickBot="1">
      <c r="A15" s="80" t="s">
        <v>24</v>
      </c>
      <c r="B15" s="113" t="s">
        <v>22</v>
      </c>
      <c r="C15" s="5"/>
      <c r="D15" s="7"/>
      <c r="E15" s="7"/>
      <c r="F15" s="7"/>
      <c r="G15" s="7"/>
      <c r="H15" s="7"/>
      <c r="I15" s="8"/>
      <c r="K15" s="193"/>
    </row>
    <row r="16" spans="1:12" ht="18">
      <c r="A16" s="81"/>
      <c r="B16" s="184" t="s">
        <v>4</v>
      </c>
      <c r="C16" s="141" t="s">
        <v>163</v>
      </c>
      <c r="D16" s="194">
        <v>30000</v>
      </c>
      <c r="E16" s="194">
        <v>35000</v>
      </c>
      <c r="F16" s="194">
        <v>62500</v>
      </c>
      <c r="G16" s="134">
        <v>32500</v>
      </c>
      <c r="H16" s="134">
        <v>50000</v>
      </c>
      <c r="I16" s="134">
        <f>AVERAGE(D16:H16)</f>
        <v>42000</v>
      </c>
      <c r="K16" s="193"/>
      <c r="L16" s="195"/>
    </row>
    <row r="17" spans="1:16" ht="18">
      <c r="A17" s="82"/>
      <c r="B17" s="185" t="s">
        <v>5</v>
      </c>
      <c r="C17" s="142" t="s">
        <v>164</v>
      </c>
      <c r="D17" s="180">
        <v>50000</v>
      </c>
      <c r="E17" s="180">
        <v>40000</v>
      </c>
      <c r="F17" s="180">
        <v>70000</v>
      </c>
      <c r="G17" s="196">
        <v>55000</v>
      </c>
      <c r="H17" s="196">
        <v>73333</v>
      </c>
      <c r="I17" s="134">
        <f t="shared" ref="I17:I40" si="0">AVERAGE(D17:H17)</f>
        <v>57666.6</v>
      </c>
      <c r="K17" s="193"/>
      <c r="L17" s="195"/>
    </row>
    <row r="18" spans="1:16" ht="18">
      <c r="A18" s="82"/>
      <c r="B18" s="185" t="s">
        <v>6</v>
      </c>
      <c r="C18" s="142" t="s">
        <v>165</v>
      </c>
      <c r="D18" s="180">
        <v>40000</v>
      </c>
      <c r="E18" s="180">
        <v>40000</v>
      </c>
      <c r="F18" s="180">
        <v>50000</v>
      </c>
      <c r="G18" s="196">
        <v>40000</v>
      </c>
      <c r="H18" s="196">
        <v>66666</v>
      </c>
      <c r="I18" s="134">
        <f t="shared" si="0"/>
        <v>47333.2</v>
      </c>
      <c r="K18" s="193"/>
      <c r="L18" s="195"/>
    </row>
    <row r="19" spans="1:16" ht="18">
      <c r="A19" s="82"/>
      <c r="B19" s="185" t="s">
        <v>7</v>
      </c>
      <c r="C19" s="142" t="s">
        <v>166</v>
      </c>
      <c r="D19" s="180">
        <v>40000</v>
      </c>
      <c r="E19" s="180">
        <v>30000</v>
      </c>
      <c r="F19" s="180">
        <v>22500</v>
      </c>
      <c r="G19" s="196">
        <v>30000</v>
      </c>
      <c r="H19" s="196">
        <v>46666</v>
      </c>
      <c r="I19" s="134">
        <f t="shared" si="0"/>
        <v>33833.199999999997</v>
      </c>
      <c r="K19" s="193"/>
      <c r="L19" s="195"/>
      <c r="P19" s="203"/>
    </row>
    <row r="20" spans="1:16" ht="18">
      <c r="A20" s="82"/>
      <c r="B20" s="185" t="s">
        <v>8</v>
      </c>
      <c r="C20" s="142" t="s">
        <v>167</v>
      </c>
      <c r="D20" s="180">
        <v>75000</v>
      </c>
      <c r="E20" s="180">
        <v>150000</v>
      </c>
      <c r="F20" s="180">
        <v>100000</v>
      </c>
      <c r="G20" s="196">
        <v>135000</v>
      </c>
      <c r="H20" s="196">
        <v>108333</v>
      </c>
      <c r="I20" s="134">
        <f t="shared" si="0"/>
        <v>113666.6</v>
      </c>
      <c r="K20" s="193"/>
      <c r="L20" s="195"/>
    </row>
    <row r="21" spans="1:16" ht="18.75" customHeight="1">
      <c r="A21" s="82"/>
      <c r="B21" s="185" t="s">
        <v>9</v>
      </c>
      <c r="C21" s="142" t="s">
        <v>168</v>
      </c>
      <c r="D21" s="180">
        <v>30000</v>
      </c>
      <c r="E21" s="180">
        <v>70000</v>
      </c>
      <c r="F21" s="180">
        <v>40000</v>
      </c>
      <c r="G21" s="196">
        <v>55000</v>
      </c>
      <c r="H21" s="196">
        <v>75000</v>
      </c>
      <c r="I21" s="134">
        <f t="shared" si="0"/>
        <v>54000</v>
      </c>
      <c r="K21" s="193"/>
      <c r="L21" s="195"/>
    </row>
    <row r="22" spans="1:16" ht="18">
      <c r="A22" s="82"/>
      <c r="B22" s="185" t="s">
        <v>10</v>
      </c>
      <c r="C22" s="142" t="s">
        <v>169</v>
      </c>
      <c r="D22" s="180">
        <v>60000</v>
      </c>
      <c r="E22" s="180">
        <v>80000</v>
      </c>
      <c r="F22" s="180">
        <v>60000</v>
      </c>
      <c r="G22" s="196">
        <v>50000</v>
      </c>
      <c r="H22" s="196">
        <v>50000</v>
      </c>
      <c r="I22" s="134">
        <f t="shared" si="0"/>
        <v>60000</v>
      </c>
      <c r="K22" s="193"/>
      <c r="L22" s="195"/>
    </row>
    <row r="23" spans="1:16" ht="18">
      <c r="A23" s="82"/>
      <c r="B23" s="185" t="s">
        <v>11</v>
      </c>
      <c r="C23" s="142" t="s">
        <v>170</v>
      </c>
      <c r="D23" s="180">
        <v>15000</v>
      </c>
      <c r="E23" s="180">
        <v>20000</v>
      </c>
      <c r="F23" s="180">
        <v>25000</v>
      </c>
      <c r="G23" s="196">
        <v>17500</v>
      </c>
      <c r="H23" s="196">
        <v>25000</v>
      </c>
      <c r="I23" s="134">
        <f t="shared" si="0"/>
        <v>20500</v>
      </c>
      <c r="K23" s="193"/>
      <c r="L23" s="195"/>
    </row>
    <row r="24" spans="1:16" ht="18">
      <c r="A24" s="82"/>
      <c r="B24" s="185" t="s">
        <v>12</v>
      </c>
      <c r="C24" s="142" t="s">
        <v>171</v>
      </c>
      <c r="D24" s="180">
        <v>15000</v>
      </c>
      <c r="E24" s="180">
        <v>20000</v>
      </c>
      <c r="F24" s="180">
        <v>25000</v>
      </c>
      <c r="G24" s="196">
        <v>35000</v>
      </c>
      <c r="H24" s="196">
        <v>25000</v>
      </c>
      <c r="I24" s="134">
        <f t="shared" si="0"/>
        <v>24000</v>
      </c>
      <c r="K24" s="193"/>
      <c r="L24" s="195"/>
    </row>
    <row r="25" spans="1:16" ht="18">
      <c r="A25" s="82"/>
      <c r="B25" s="185" t="s">
        <v>13</v>
      </c>
      <c r="C25" s="142" t="s">
        <v>172</v>
      </c>
      <c r="D25" s="180">
        <v>15000</v>
      </c>
      <c r="E25" s="180">
        <v>20000</v>
      </c>
      <c r="F25" s="180">
        <v>25000</v>
      </c>
      <c r="G25" s="196">
        <v>30000</v>
      </c>
      <c r="H25" s="196">
        <v>25000</v>
      </c>
      <c r="I25" s="134">
        <f t="shared" si="0"/>
        <v>23000</v>
      </c>
      <c r="K25" s="193"/>
      <c r="L25" s="195"/>
    </row>
    <row r="26" spans="1:16" ht="18">
      <c r="A26" s="82"/>
      <c r="B26" s="185" t="s">
        <v>14</v>
      </c>
      <c r="C26" s="142" t="s">
        <v>173</v>
      </c>
      <c r="D26" s="180">
        <v>15000</v>
      </c>
      <c r="E26" s="180">
        <v>20000</v>
      </c>
      <c r="F26" s="180">
        <v>25000</v>
      </c>
      <c r="G26" s="196">
        <v>35000</v>
      </c>
      <c r="H26" s="196">
        <v>25000</v>
      </c>
      <c r="I26" s="134">
        <f t="shared" si="0"/>
        <v>24000</v>
      </c>
      <c r="K26" s="193"/>
      <c r="L26" s="195"/>
    </row>
    <row r="27" spans="1:16" ht="18">
      <c r="A27" s="82"/>
      <c r="B27" s="185" t="s">
        <v>15</v>
      </c>
      <c r="C27" s="142" t="s">
        <v>174</v>
      </c>
      <c r="D27" s="180">
        <v>30000</v>
      </c>
      <c r="E27" s="180">
        <v>70000</v>
      </c>
      <c r="F27" s="180">
        <v>70000</v>
      </c>
      <c r="G27" s="196">
        <v>55000</v>
      </c>
      <c r="H27" s="196">
        <v>83333</v>
      </c>
      <c r="I27" s="134">
        <f t="shared" si="0"/>
        <v>61666.6</v>
      </c>
      <c r="K27" s="193"/>
      <c r="L27" s="195"/>
    </row>
    <row r="28" spans="1:16" ht="18">
      <c r="A28" s="82"/>
      <c r="B28" s="185" t="s">
        <v>16</v>
      </c>
      <c r="C28" s="142" t="s">
        <v>175</v>
      </c>
      <c r="D28" s="180">
        <v>15000</v>
      </c>
      <c r="E28" s="180">
        <v>20000</v>
      </c>
      <c r="F28" s="180">
        <v>22500</v>
      </c>
      <c r="G28" s="196">
        <v>25000</v>
      </c>
      <c r="H28" s="196">
        <v>25000</v>
      </c>
      <c r="I28" s="134">
        <f t="shared" si="0"/>
        <v>21500</v>
      </c>
      <c r="K28" s="193"/>
      <c r="L28" s="195"/>
    </row>
    <row r="29" spans="1:16" ht="18">
      <c r="A29" s="82"/>
      <c r="B29" s="185" t="s">
        <v>17</v>
      </c>
      <c r="C29" s="142" t="s">
        <v>176</v>
      </c>
      <c r="D29" s="180">
        <v>50000</v>
      </c>
      <c r="E29" s="180">
        <v>25000</v>
      </c>
      <c r="F29" s="180">
        <v>60000</v>
      </c>
      <c r="G29" s="196">
        <v>47500</v>
      </c>
      <c r="H29" s="196">
        <v>50000</v>
      </c>
      <c r="I29" s="134">
        <f t="shared" si="0"/>
        <v>46500</v>
      </c>
      <c r="K29" s="193"/>
      <c r="L29" s="195"/>
    </row>
    <row r="30" spans="1:16" ht="18">
      <c r="A30" s="82"/>
      <c r="B30" s="185" t="s">
        <v>18</v>
      </c>
      <c r="C30" s="142" t="s">
        <v>177</v>
      </c>
      <c r="D30" s="180">
        <v>60000</v>
      </c>
      <c r="E30" s="180">
        <v>150000</v>
      </c>
      <c r="F30" s="180">
        <v>145000</v>
      </c>
      <c r="G30" s="196">
        <v>55000</v>
      </c>
      <c r="H30" s="196">
        <v>50000</v>
      </c>
      <c r="I30" s="134">
        <f t="shared" si="0"/>
        <v>92000</v>
      </c>
      <c r="K30" s="193"/>
      <c r="L30" s="195"/>
    </row>
    <row r="31" spans="1:16" ht="16.5" customHeight="1" thickBot="1">
      <c r="A31" s="83"/>
      <c r="B31" s="186" t="s">
        <v>19</v>
      </c>
      <c r="C31" s="143" t="s">
        <v>178</v>
      </c>
      <c r="D31" s="181">
        <v>25000</v>
      </c>
      <c r="E31" s="181">
        <v>45000</v>
      </c>
      <c r="F31" s="181">
        <v>45000</v>
      </c>
      <c r="G31" s="136">
        <v>37500</v>
      </c>
      <c r="H31" s="136">
        <v>50000</v>
      </c>
      <c r="I31" s="134">
        <f t="shared" si="0"/>
        <v>40500</v>
      </c>
      <c r="K31" s="193"/>
      <c r="L31" s="195"/>
    </row>
    <row r="32" spans="1:16" ht="17.25" customHeight="1" thickBot="1">
      <c r="A32" s="80" t="s">
        <v>20</v>
      </c>
      <c r="B32" s="113" t="s">
        <v>21</v>
      </c>
      <c r="C32" s="5"/>
      <c r="D32" s="7"/>
      <c r="E32" s="7"/>
      <c r="F32" s="7"/>
      <c r="G32" s="7"/>
      <c r="H32" s="7"/>
      <c r="I32" s="134"/>
      <c r="K32" s="197"/>
      <c r="L32" s="198"/>
    </row>
    <row r="33" spans="1:12" ht="18">
      <c r="A33" s="81"/>
      <c r="B33" s="184" t="s">
        <v>26</v>
      </c>
      <c r="C33" s="144" t="s">
        <v>179</v>
      </c>
      <c r="D33" s="194">
        <v>150000</v>
      </c>
      <c r="E33" s="194">
        <v>150000</v>
      </c>
      <c r="F33" s="194">
        <v>120000</v>
      </c>
      <c r="G33" s="134">
        <v>212500</v>
      </c>
      <c r="H33" s="134">
        <v>200000</v>
      </c>
      <c r="I33" s="134">
        <f t="shared" si="0"/>
        <v>166500</v>
      </c>
      <c r="K33" s="199"/>
      <c r="L33" s="195"/>
    </row>
    <row r="34" spans="1:12" ht="18">
      <c r="A34" s="82"/>
      <c r="B34" s="185" t="s">
        <v>27</v>
      </c>
      <c r="C34" s="142" t="s">
        <v>180</v>
      </c>
      <c r="D34" s="180">
        <v>150000</v>
      </c>
      <c r="E34" s="180">
        <v>150000</v>
      </c>
      <c r="F34" s="180">
        <v>122500</v>
      </c>
      <c r="G34" s="196">
        <v>212500</v>
      </c>
      <c r="H34" s="196">
        <v>200000</v>
      </c>
      <c r="I34" s="134">
        <f t="shared" si="0"/>
        <v>167000</v>
      </c>
      <c r="K34" s="199"/>
      <c r="L34" s="195"/>
    </row>
    <row r="35" spans="1:12" ht="18">
      <c r="A35" s="82"/>
      <c r="B35" s="184" t="s">
        <v>28</v>
      </c>
      <c r="C35" s="142" t="s">
        <v>181</v>
      </c>
      <c r="D35" s="180">
        <v>95000</v>
      </c>
      <c r="E35" s="180">
        <v>80000</v>
      </c>
      <c r="F35" s="180">
        <v>90000</v>
      </c>
      <c r="G35" s="196">
        <v>120000</v>
      </c>
      <c r="H35" s="196">
        <v>133333</v>
      </c>
      <c r="I35" s="134">
        <f t="shared" si="0"/>
        <v>103666.6</v>
      </c>
      <c r="K35" s="199"/>
      <c r="L35" s="195"/>
    </row>
    <row r="36" spans="1:12" ht="18">
      <c r="A36" s="82"/>
      <c r="B36" s="185" t="s">
        <v>29</v>
      </c>
      <c r="C36" s="142" t="s">
        <v>182</v>
      </c>
      <c r="D36" s="180">
        <v>75000</v>
      </c>
      <c r="E36" s="180">
        <v>55000</v>
      </c>
      <c r="F36" s="180">
        <v>70000</v>
      </c>
      <c r="G36" s="196">
        <v>85000</v>
      </c>
      <c r="H36" s="196">
        <v>75000</v>
      </c>
      <c r="I36" s="134">
        <f t="shared" si="0"/>
        <v>72000</v>
      </c>
      <c r="K36" s="199"/>
      <c r="L36" s="195"/>
    </row>
    <row r="37" spans="1:12" ht="16.5" customHeight="1" thickBot="1">
      <c r="A37" s="83"/>
      <c r="B37" s="184" t="s">
        <v>30</v>
      </c>
      <c r="C37" s="142" t="s">
        <v>183</v>
      </c>
      <c r="D37" s="180">
        <v>75000</v>
      </c>
      <c r="E37" s="180">
        <v>50000</v>
      </c>
      <c r="F37" s="180">
        <v>100000</v>
      </c>
      <c r="G37" s="196">
        <v>112500</v>
      </c>
      <c r="H37" s="196">
        <v>100000</v>
      </c>
      <c r="I37" s="134">
        <f t="shared" si="0"/>
        <v>87500</v>
      </c>
      <c r="K37" s="199"/>
      <c r="L37" s="195"/>
    </row>
    <row r="38" spans="1:12" ht="17.25" customHeight="1" thickBot="1">
      <c r="A38" s="80" t="s">
        <v>25</v>
      </c>
      <c r="B38" s="113" t="s">
        <v>51</v>
      </c>
      <c r="C38" s="5"/>
      <c r="D38" s="7"/>
      <c r="E38" s="7"/>
      <c r="F38" s="7"/>
      <c r="G38" s="7"/>
      <c r="H38" s="7"/>
      <c r="I38" s="134"/>
      <c r="K38" s="197"/>
      <c r="L38" s="198"/>
    </row>
    <row r="39" spans="1:12" ht="18">
      <c r="A39" s="81"/>
      <c r="B39" s="187" t="s">
        <v>31</v>
      </c>
      <c r="C39" s="145" t="s">
        <v>217</v>
      </c>
      <c r="D39" s="159">
        <v>1794000</v>
      </c>
      <c r="E39" s="159">
        <v>2500000</v>
      </c>
      <c r="F39" s="159">
        <v>1794000</v>
      </c>
      <c r="G39" s="159">
        <v>1480050</v>
      </c>
      <c r="H39" s="159">
        <v>1560779.9999999998</v>
      </c>
      <c r="I39" s="159">
        <f t="shared" si="0"/>
        <v>1825766</v>
      </c>
      <c r="K39" s="199"/>
      <c r="L39" s="195"/>
    </row>
    <row r="40" spans="1:12" ht="18.75" thickBot="1">
      <c r="A40" s="83"/>
      <c r="B40" s="186" t="s">
        <v>32</v>
      </c>
      <c r="C40" s="143" t="s">
        <v>185</v>
      </c>
      <c r="D40" s="181">
        <v>1255800</v>
      </c>
      <c r="E40" s="181">
        <v>1350000</v>
      </c>
      <c r="F40" s="181">
        <v>897000</v>
      </c>
      <c r="G40" s="136">
        <v>1076400</v>
      </c>
      <c r="H40" s="136">
        <v>1295268</v>
      </c>
      <c r="I40" s="136">
        <f t="shared" si="0"/>
        <v>1174893.6000000001</v>
      </c>
      <c r="K40" s="199"/>
      <c r="L40" s="195"/>
    </row>
    <row r="41" spans="1:12" ht="15.75" thickBot="1">
      <c r="C41" s="200" t="s">
        <v>220</v>
      </c>
      <c r="D41" s="200">
        <f>SUM(D16:D40)</f>
        <v>4159800</v>
      </c>
      <c r="E41" s="200">
        <f t="shared" ref="E41:H41" si="1">SUM(E16:E40)</f>
        <v>5170000</v>
      </c>
      <c r="F41" s="200">
        <f t="shared" si="1"/>
        <v>4041000</v>
      </c>
      <c r="G41" s="200">
        <f t="shared" si="1"/>
        <v>4033950</v>
      </c>
      <c r="H41" s="201">
        <f t="shared" si="1"/>
        <v>4392712</v>
      </c>
      <c r="I41" s="84"/>
    </row>
    <row r="49" spans="11:12" s="118" customFormat="1">
      <c r="K49" s="203"/>
      <c r="L49" s="203"/>
    </row>
    <row r="50" spans="11:12" s="118" customFormat="1">
      <c r="K50" s="203"/>
      <c r="L50" s="203"/>
    </row>
    <row r="51" spans="11:12" s="118" customFormat="1">
      <c r="K51" s="203"/>
      <c r="L51" s="203"/>
    </row>
    <row r="52" spans="11:12" s="118" customFormat="1">
      <c r="K52" s="203"/>
      <c r="L52" s="203"/>
    </row>
    <row r="53" spans="11:12" s="118" customFormat="1">
      <c r="K53" s="203"/>
      <c r="L53" s="203"/>
    </row>
    <row r="54" spans="11:12" s="118" customFormat="1">
      <c r="K54" s="203"/>
      <c r="L54" s="203"/>
    </row>
    <row r="55" spans="11:12" s="118" customFormat="1">
      <c r="K55" s="203"/>
      <c r="L55" s="203"/>
    </row>
    <row r="56" spans="11:12" s="118" customFormat="1">
      <c r="K56" s="203"/>
      <c r="L56" s="203"/>
    </row>
    <row r="57" spans="11:12" s="118" customFormat="1">
      <c r="K57" s="203"/>
      <c r="L57" s="203"/>
    </row>
    <row r="58" spans="11:12" s="118" customFormat="1">
      <c r="K58" s="203"/>
      <c r="L58" s="203"/>
    </row>
    <row r="59" spans="11:12" s="118" customFormat="1">
      <c r="K59" s="203"/>
      <c r="L59" s="203"/>
    </row>
    <row r="60" spans="11:12" s="118" customFormat="1">
      <c r="K60" s="203"/>
      <c r="L60" s="203"/>
    </row>
    <row r="61" spans="11:12" s="118" customFormat="1">
      <c r="K61" s="203"/>
      <c r="L61" s="203"/>
    </row>
    <row r="62" spans="11:12" s="118" customFormat="1">
      <c r="K62" s="203"/>
      <c r="L62" s="203"/>
    </row>
    <row r="63" spans="11:12" s="118" customFormat="1">
      <c r="K63" s="203"/>
      <c r="L63" s="203"/>
    </row>
    <row r="64" spans="11:12" s="118" customFormat="1">
      <c r="K64" s="203"/>
      <c r="L64" s="203"/>
    </row>
    <row r="65" spans="11:12" s="118" customFormat="1">
      <c r="K65" s="203"/>
      <c r="L65" s="203"/>
    </row>
    <row r="66" spans="11:12" s="118" customFormat="1">
      <c r="K66" s="203"/>
      <c r="L66" s="203"/>
    </row>
    <row r="67" spans="11:12" s="118" customFormat="1">
      <c r="K67" s="203"/>
      <c r="L67" s="203"/>
    </row>
    <row r="68" spans="11:12" s="118" customFormat="1">
      <c r="K68" s="203"/>
      <c r="L68" s="203"/>
    </row>
    <row r="69" spans="11:12" s="118" customFormat="1">
      <c r="K69" s="203"/>
      <c r="L69" s="203"/>
    </row>
    <row r="70" spans="11:12" s="118" customFormat="1">
      <c r="K70" s="203"/>
      <c r="L70" s="203"/>
    </row>
    <row r="71" spans="11:12" s="118" customFormat="1">
      <c r="K71" s="203"/>
      <c r="L71" s="203"/>
    </row>
    <row r="72" spans="11:12" s="118" customFormat="1">
      <c r="K72" s="203"/>
      <c r="L72" s="203"/>
    </row>
    <row r="73" spans="11:12" s="118" customFormat="1">
      <c r="K73" s="203"/>
      <c r="L73" s="203"/>
    </row>
    <row r="74" spans="11:12" s="118" customFormat="1">
      <c r="K74" s="203"/>
      <c r="L74" s="203"/>
    </row>
    <row r="75" spans="11:12" s="118" customFormat="1">
      <c r="K75" s="203"/>
      <c r="L75" s="203"/>
    </row>
    <row r="76" spans="11:12" s="118" customFormat="1">
      <c r="K76" s="203"/>
      <c r="L76" s="203"/>
    </row>
    <row r="77" spans="11:12" s="118" customFormat="1">
      <c r="K77" s="203"/>
      <c r="L77" s="203"/>
    </row>
    <row r="78" spans="11:12" s="118" customFormat="1">
      <c r="K78" s="203"/>
      <c r="L78" s="203"/>
    </row>
    <row r="79" spans="11:12" s="118" customFormat="1">
      <c r="K79" s="203"/>
      <c r="L79" s="203"/>
    </row>
    <row r="80" spans="11:12" s="118" customFormat="1">
      <c r="K80" s="203"/>
      <c r="L80" s="203"/>
    </row>
    <row r="81" spans="11:12" s="118" customFormat="1">
      <c r="K81" s="203"/>
      <c r="L81" s="203"/>
    </row>
    <row r="82" spans="11:12" s="118" customFormat="1">
      <c r="K82" s="203"/>
      <c r="L82" s="203"/>
    </row>
    <row r="83" spans="11:12" s="118" customFormat="1">
      <c r="K83" s="203"/>
      <c r="L83" s="203"/>
    </row>
    <row r="84" spans="11:12" s="118" customFormat="1">
      <c r="K84" s="203"/>
      <c r="L84" s="203"/>
    </row>
    <row r="85" spans="11:12" s="118" customFormat="1">
      <c r="K85" s="203"/>
      <c r="L85" s="203"/>
    </row>
    <row r="86" spans="11:12" s="118" customFormat="1">
      <c r="K86" s="203"/>
      <c r="L86" s="203"/>
    </row>
    <row r="87" spans="11:12" s="118" customFormat="1">
      <c r="K87" s="203"/>
      <c r="L87" s="203"/>
    </row>
    <row r="88" spans="11:12" s="118" customFormat="1">
      <c r="K88" s="203"/>
      <c r="L88" s="203"/>
    </row>
    <row r="89" spans="11:12" s="118" customFormat="1">
      <c r="K89" s="203"/>
      <c r="L89" s="203"/>
    </row>
    <row r="90" spans="11:12" s="118" customFormat="1">
      <c r="K90" s="203"/>
      <c r="L90" s="203"/>
    </row>
    <row r="91" spans="11:12" s="118" customFormat="1">
      <c r="K91" s="203"/>
      <c r="L91" s="203"/>
    </row>
    <row r="92" spans="11:12" s="118" customFormat="1">
      <c r="K92" s="203"/>
      <c r="L92" s="203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23-06-2025</vt:lpstr>
      <vt:lpstr>By Order</vt:lpstr>
      <vt:lpstr>All Stores</vt:lpstr>
      <vt:lpstr>'23-06-2025'!Print_Titles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2025-06-25T08:40:05Z</cp:lastPrinted>
  <dcterms:created xsi:type="dcterms:W3CDTF">2010-10-20T06:23:14Z</dcterms:created>
  <dcterms:modified xsi:type="dcterms:W3CDTF">2025-06-25T08:40:24Z</dcterms:modified>
</cp:coreProperties>
</file>