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2-05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'12-05-2025'!$12:$14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1" l="1"/>
  <c r="G82" i="11"/>
  <c r="I88" i="11"/>
  <c r="G88" i="11"/>
  <c r="I84" i="11"/>
  <c r="G84" i="11"/>
  <c r="I87" i="11"/>
  <c r="G87" i="11"/>
  <c r="I86" i="11"/>
  <c r="G86" i="11"/>
  <c r="I83" i="11"/>
  <c r="G83" i="11"/>
  <c r="I85" i="11"/>
  <c r="G85" i="11"/>
  <c r="I76" i="11"/>
  <c r="G76" i="11"/>
  <c r="I79" i="11"/>
  <c r="G79" i="11"/>
  <c r="I75" i="11"/>
  <c r="G75" i="11"/>
  <c r="I78" i="11"/>
  <c r="G78" i="11"/>
  <c r="I77" i="11"/>
  <c r="G77" i="11"/>
  <c r="I72" i="11"/>
  <c r="G72" i="11"/>
  <c r="I68" i="11"/>
  <c r="G68" i="11"/>
  <c r="I71" i="11"/>
  <c r="G71" i="11"/>
  <c r="I70" i="11"/>
  <c r="G70" i="11"/>
  <c r="I69" i="11"/>
  <c r="G69" i="11"/>
  <c r="I67" i="11"/>
  <c r="G67" i="11"/>
  <c r="I63" i="11"/>
  <c r="G63" i="11"/>
  <c r="I64" i="11"/>
  <c r="G64" i="11"/>
  <c r="I62" i="11"/>
  <c r="G62" i="11"/>
  <c r="I61" i="11"/>
  <c r="G61" i="11"/>
  <c r="I60" i="11"/>
  <c r="G60" i="11"/>
  <c r="I59" i="11"/>
  <c r="G59" i="11"/>
  <c r="I57" i="11"/>
  <c r="G57" i="11"/>
  <c r="I56" i="11"/>
  <c r="G56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48" i="11"/>
  <c r="G48" i="11"/>
  <c r="I43" i="11"/>
  <c r="G43" i="11"/>
  <c r="I45" i="11"/>
  <c r="G45" i="11"/>
  <c r="I44" i="11"/>
  <c r="G44" i="11"/>
  <c r="I40" i="11"/>
  <c r="G40" i="11"/>
  <c r="I42" i="11"/>
  <c r="G42" i="11"/>
  <c r="I41" i="11"/>
  <c r="G41" i="11"/>
  <c r="I34" i="11"/>
  <c r="G34" i="11"/>
  <c r="I35" i="11"/>
  <c r="G35" i="11"/>
  <c r="I33" i="11"/>
  <c r="G33" i="11"/>
  <c r="I36" i="11"/>
  <c r="G36" i="11"/>
  <c r="I37" i="11"/>
  <c r="G37" i="11"/>
  <c r="I17" i="11"/>
  <c r="G17" i="11"/>
  <c r="I19" i="11"/>
  <c r="G19" i="11"/>
  <c r="I27" i="11"/>
  <c r="G27" i="11"/>
  <c r="I28" i="11"/>
  <c r="G28" i="11"/>
  <c r="I24" i="11"/>
  <c r="G24" i="11"/>
  <c r="I22" i="11"/>
  <c r="G22" i="11"/>
  <c r="I25" i="11"/>
  <c r="G25" i="11"/>
  <c r="I20" i="11"/>
  <c r="G20" i="11"/>
  <c r="I21" i="11"/>
  <c r="G21" i="11"/>
  <c r="I26" i="11"/>
  <c r="G26" i="11"/>
  <c r="I18" i="11"/>
  <c r="G18" i="11"/>
  <c r="I15" i="11"/>
  <c r="G15" i="11"/>
  <c r="I29" i="11"/>
  <c r="G29" i="11"/>
  <c r="I23" i="11"/>
  <c r="G23" i="11"/>
  <c r="I16" i="11"/>
  <c r="G16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<sst xmlns="http://schemas.openxmlformats.org/spreadsheetml/2006/main" count="852" uniqueCount="231">
  <si>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</si>
  <si>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</si>
  <si>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</si>
  <si>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</si>
  <si>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</si>
  <si>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</si>
  <si>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</si>
  <si>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</si>
  <si>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</si>
  <si>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</si>
  <si>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</si>
  <si>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</si>
  <si>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</si>
  <si>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</si>
  <si>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</si>
  <si>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</si>
  <si>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</si>
  <si>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</si>
  <si>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</si>
  <si>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</si>
  <si>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</si>
  <si>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</si>
  <si>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</si>
  <si>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</si>
  <si>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</si>
  <si>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</si>
  <si>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</si>
  <si>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</si>
  <si>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</si>
  <si>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</si>
  <si>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</si>
  <si>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</si>
  <si>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</si>
  <si>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</si>
  <si>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</si>
  <si>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</si>
  <si>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</si>
  <si>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</si>
  <si>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</si>
  <si>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</si>
  <si>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</si>
  <si>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</si>
  <si>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</si>
  <si>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</si>
  <si>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</si>
  <si>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</si>
  <si>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</si>
  <si>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</si>
  <si>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</si>
  <si>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</si>
  <si>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</si>
  <si>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</si>
  <si>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</si>
  <si>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</si>
  <si>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</si>
  <si>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</si>
  <si>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</si>
  <si>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</si>
  <si>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</si>
  <si>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</si>
  <si>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</si>
  <si>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</si>
  <si>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</si>
  <si>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</si>
  <si>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</si>
  <si>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</si>
  <si>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</si>
  <si>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</si>
  <si>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</si>
  <si>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</si>
  <si>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</si>
  <si>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</si>
  <si>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</si>
  <si>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</si>
  <si>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</si>
  <si>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</si>
  <si>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</si>
  <si>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</si>
  <si>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</si>
  <si>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</si>
  <si>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</si>
  <si>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</si>
  <si>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</si>
  <si>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</si>
  <si>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</si>
  <si>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</si>
  <si>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</si>
  <si>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</si>
  <si>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</si>
  <si>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</si>
  <si>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</si>
  <si>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</si>
  <si>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</si>
  <si>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</si>
  <si>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</si>
  <si>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</si>
  <si>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</si>
  <si>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</si>
  <si>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</si>
  <si>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</si>
  <si>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</si>
  <si>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</si>
  <si>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</si>
  <si>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</si>
  <si>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</si>
  <si>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</si>
  <si>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</si>
  <si>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</si>
  <si>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</si>
  <si>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</si>
  <si>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</si>
  <si>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</si>
  <si>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</si>
  <si>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</si>
  <si>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</si>
  <si>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</si>
  <si>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</si>
  <si>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</si>
  <si>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</si>
  <si>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</si>
  <si>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</si>
  <si>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</si>
  <si>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</si>
  <si>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</si>
  <si>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</si>
  <si>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</si>
  <si>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</si>
  <si>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</si>
  <si>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</si>
  <si>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</si>
  <si>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</si>
  <si>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</si>
  <si>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</si>
  <si>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</si>
  <si>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</si>
  <si>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</si>
  <si>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</si>
  <si>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</si>
  <si>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</si>
  <si>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</si>
  <si>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</si>
  <si>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</si>
  <si>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</si>
  <si>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</si>
  <si>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</si>
  <si>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</si>
  <si>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</si>
  <si>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</si>
  <si>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</si>
  <si>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</si>
  <si>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</si>
  <si>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</si>
  <si>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</si>
  <si>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</si>
  <si>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</si>
  <si>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</si>
  <si>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</si>
  <si>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</si>
  <si>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</si>
  <si>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</si>
  <si>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</si>
  <si>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</si>
  <si>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</si>
  <si>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</si>
  <si>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</si>
  <si>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</si>
  <si>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</si>
  <si>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</si>
  <si>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</si>
  <si>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</si>
  <si>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</si>
  <si>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</si>
  <si>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</si>
  <si>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</si>
  <si>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</si>
  <si>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</si>
  <si>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</si>
  <si>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</si>
  <si>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</si>
  <si>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</si>
  <si>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</si>
  <si>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</si>
  <si>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</si>
  <si>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</si>
  <si>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</si>
  <si>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</si>
  <si>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</si>
  <si>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</si>
  <si>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</si>
  <si>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</si>
  <si>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</si>
  <si>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</si>
  <si>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</si>
  <si>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</si>
  <si>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</si>
  <si>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</si>
  <si>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</si>
  <si>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</si>
  <si>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</si>
  <si>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</si>
  <si>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</si>
  <si>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</si>
  <si>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</si>
  <si>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</si>
  <si>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</si>
  <si>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</si>
  <si>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</si>
  <si>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</si>
  <si>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</si>
  <si>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</si>
  <si>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</si>
  <si>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</si>
  <si>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</si>
  <si>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</si>
  <si>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</si>
  <si>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</si>
  <si>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</si>
  <si>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</si>
  <si>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</si>
  <si>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05-05-2025(ل.ل.)</t>
  </si>
  <si>
    <t>معدل الأسعار في أيار 2024 (ل.ل.)</t>
  </si>
  <si>
    <t>معدل أسعار المحلات والملاحم في 05-05-2025 (ل.ل.)</t>
  </si>
  <si>
    <t>المعدل العام للأسعار في 05-05-2025  (ل.ل.)</t>
  </si>
  <si>
    <t>المجموع</t>
  </si>
  <si>
    <t xml:space="preserve"> التاريخ 12 أيار 2025</t>
  </si>
  <si>
    <t>معدل أسعار  السوبرماركات في 12-05-2025(ل.ل.)</t>
  </si>
  <si>
    <t>معدل أسعار المحلات والملاحم في 12-05-2025 (ل.ل.)</t>
  </si>
  <si>
    <t>معدل أسعار  السوبرماركات في 12-05-2025 (ل.ل.)</t>
  </si>
  <si>
    <t>المعدل العام للأسعار في 12-05-2025 (ل.ل.)</t>
  </si>
  <si>
    <t>المعدل العام للأسعار في 12-05-2025  (ل.ل.)</t>
  </si>
  <si>
    <t xml:space="preserve"> التاريخ 12 أيار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</si>
</sst>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220</v>
      </c>
      <c r="F12" s="206" t="s">
        <v>225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67108.200000000012</v>
      </c>
      <c r="F15" s="168">
        <v>127998.8</v>
      </c>
      <c r="G15" s="43">
        <f t="shared" ref="G15:G30" si="0">(F15-E15)/E15</f>
        <v>0.90734962344393055</v>
      </c>
      <c r="H15" s="168">
        <v>124998.8</v>
      </c>
      <c r="I15" s="43">
        <f t="shared" ref="I15:I30" si="1">(F15-H15)/H15</f>
        <v>2.4000230402211862E-2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80583.205555555556</v>
      </c>
      <c r="F16" s="162">
        <v>96554.222222222219</v>
      </c>
      <c r="G16" s="46">
        <f t="shared" si="0"/>
        <v>0.19819286855815071</v>
      </c>
      <c r="H16" s="162">
        <v>109998.66666666667</v>
      </c>
      <c r="I16" s="42">
        <f t="shared" si="1"/>
        <v>-0.12222370372166134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72495.600000000006</v>
      </c>
      <c r="F17" s="162">
        <v>122198.8</v>
      </c>
      <c r="G17" s="46">
        <f t="shared" si="0"/>
        <v>0.68560298831929101</v>
      </c>
      <c r="H17" s="162">
        <v>121998.8</v>
      </c>
      <c r="I17" s="42">
        <f t="shared" si="1"/>
        <v>1.639360387151349E-3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35096.275000000001</v>
      </c>
      <c r="F18" s="162">
        <v>60598.8</v>
      </c>
      <c r="G18" s="46">
        <f t="shared" si="0"/>
        <v>0.7266447792536388</v>
      </c>
      <c r="H18" s="162">
        <v>53298.8</v>
      </c>
      <c r="I18" s="42">
        <f t="shared" si="1"/>
        <v>0.13696368398538053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155794.30337301586</v>
      </c>
      <c r="F19" s="162">
        <v>192498.5</v>
      </c>
      <c r="G19" s="46">
        <f t="shared" si="0"/>
        <v>0.23559395839463945</v>
      </c>
      <c r="H19" s="162">
        <v>239373.5</v>
      </c>
      <c r="I19" s="42">
        <f t="shared" si="1"/>
        <v>-0.1958236814016589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86173.488888888882</v>
      </c>
      <c r="F20" s="162">
        <v>90498.8</v>
      </c>
      <c r="G20" s="46">
        <f t="shared" si="0"/>
        <v>5.0193060149718763E-2</v>
      </c>
      <c r="H20" s="162">
        <v>97798.8</v>
      </c>
      <c r="I20" s="42">
        <f t="shared" si="1"/>
        <v>-7.4643042654920097E-2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75814.325000000012</v>
      </c>
      <c r="F21" s="162">
        <v>106998.8</v>
      </c>
      <c r="G21" s="46">
        <f t="shared" si="0"/>
        <v>0.41132694909570172</v>
      </c>
      <c r="H21" s="162">
        <v>109998.8</v>
      </c>
      <c r="I21" s="42">
        <f t="shared" si="1"/>
        <v>-2.7273024796634144E-2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21861.677777777775</v>
      </c>
      <c r="F22" s="162">
        <v>37898.800000000003</v>
      </c>
      <c r="G22" s="46">
        <f t="shared" si="0"/>
        <v>0.7335723445033957</v>
      </c>
      <c r="H22" s="162">
        <v>40398.800000000003</v>
      </c>
      <c r="I22" s="42">
        <f t="shared" si="1"/>
        <v>-6.1883026228501829E-2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27880.411111111109</v>
      </c>
      <c r="F23" s="162">
        <v>39332</v>
      </c>
      <c r="G23" s="46">
        <f t="shared" si="0"/>
        <v>0.41073959932840154</v>
      </c>
      <c r="H23" s="162">
        <v>42109.777777777781</v>
      </c>
      <c r="I23" s="42">
        <f t="shared" si="1"/>
        <v>-6.5965149292325956E-2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29902.494444444445</v>
      </c>
      <c r="F24" s="162">
        <v>43776.444444444445</v>
      </c>
      <c r="G24" s="46">
        <f t="shared" si="0"/>
        <v>0.46397299816496174</v>
      </c>
      <c r="H24" s="162">
        <v>43220.888888888891</v>
      </c>
      <c r="I24" s="42">
        <f t="shared" si="1"/>
        <v>1.2853866957335426E-2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28180.49722222222</v>
      </c>
      <c r="F25" s="162">
        <v>39887.555555555555</v>
      </c>
      <c r="G25" s="46">
        <f t="shared" si="0"/>
        <v>0.41543121971962688</v>
      </c>
      <c r="H25" s="162">
        <v>42109.777777777781</v>
      </c>
      <c r="I25" s="42">
        <f t="shared" si="1"/>
        <v>-5.2772119433860794E-2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61870.45</v>
      </c>
      <c r="F26" s="162">
        <v>101498.8</v>
      </c>
      <c r="G26" s="46">
        <f t="shared" si="0"/>
        <v>0.64050528160050568</v>
      </c>
      <c r="H26" s="162">
        <v>102998.8</v>
      </c>
      <c r="I26" s="42">
        <f t="shared" si="1"/>
        <v>-1.4563276465356878E-2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28434.57777777778</v>
      </c>
      <c r="F27" s="162">
        <v>42109.777777777781</v>
      </c>
      <c r="G27" s="46">
        <f t="shared" si="0"/>
        <v>0.4809355745274142</v>
      </c>
      <c r="H27" s="162">
        <v>42665.333333333336</v>
      </c>
      <c r="I27" s="42">
        <f t="shared" si="1"/>
        <v>-1.3021240247091035E-2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58879.022222222222</v>
      </c>
      <c r="F28" s="162">
        <v>67398.8</v>
      </c>
      <c r="G28" s="46">
        <f t="shared" si="0"/>
        <v>0.14469971572595566</v>
      </c>
      <c r="H28" s="162">
        <v>66398.8</v>
      </c>
      <c r="I28" s="42">
        <f t="shared" si="1"/>
        <v>1.5060513141803768E-2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112753.10833333334</v>
      </c>
      <c r="F29" s="162">
        <v>115000</v>
      </c>
      <c r="G29" s="46">
        <f t="shared" si="0"/>
        <v>1.9927536365774951E-2</v>
      </c>
      <c r="H29" s="162">
        <v>112500</v>
      </c>
      <c r="I29" s="42">
        <f t="shared" si="1"/>
        <v>2.2222222222222223E-2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58356.025000000001</v>
      </c>
      <c r="F30" s="165">
        <v>74998.8</v>
      </c>
      <c r="G30" s="48">
        <f t="shared" si="0"/>
        <v>0.28519377390766421</v>
      </c>
      <c r="H30" s="165">
        <v>78998.8</v>
      </c>
      <c r="I30" s="53">
        <f t="shared" si="1"/>
        <v>-5.0633680511602705E-2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151110.17499999999</v>
      </c>
      <c r="F32" s="168">
        <v>259998.28571428571</v>
      </c>
      <c r="G32" s="43">
        <f>(F32-E32)/E32</f>
        <v>0.72058754954314441</v>
      </c>
      <c r="H32" s="168">
        <v>229443.11111111112</v>
      </c>
      <c r="I32" s="42">
        <f>(F32-H32)/H32</f>
        <v>0.13317102638299655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256426.85714285713</v>
      </c>
      <c r="G33" s="46">
        <f>(F33-E33)/E33</f>
        <v>0.7113006901736123</v>
      </c>
      <c r="H33" s="162">
        <v>227776.44444444444</v>
      </c>
      <c r="I33" s="42">
        <f>(F33-H33)/H33</f>
        <v>0.12578303594251003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59989.012499999997</v>
      </c>
      <c r="F34" s="162">
        <v>111248.75</v>
      </c>
      <c r="G34" s="46">
        <f>(F34-E34)/E34</f>
        <v>0.854485435978797</v>
      </c>
      <c r="H34" s="162">
        <v>113748.75</v>
      </c>
      <c r="I34" s="42">
        <f>(F34-H34)/H34</f>
        <v>-2.197826349740107E-2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203998</v>
      </c>
      <c r="G35" s="46">
        <f>(F35-E35)/E35</f>
        <v>1.5493113823807736</v>
      </c>
      <c r="H35" s="162">
        <v>186247.5</v>
      </c>
      <c r="I35" s="42">
        <f>(F35-H35)/H35</f>
        <v>9.5305977261439745E-2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90998.8</v>
      </c>
      <c r="G36" s="48">
        <f>(F36-E36)/E36</f>
        <v>0.62090027056922847</v>
      </c>
      <c r="H36" s="162">
        <v>88998.8</v>
      </c>
      <c r="I36" s="53">
        <f>(F36-H36)/H36</f>
        <v>2.2472213108491349E-2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1869555.9875</v>
      </c>
      <c r="F38" s="162">
        <v>1881756.5</v>
      </c>
      <c r="G38" s="43">
        <f t="shared" ref="G38:G43" si="2">(F38-E38)/E38</f>
        <v>6.5258877410323893E-3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996773.91120401339</v>
      </c>
      <c r="F39" s="162">
        <v>1077596</v>
      </c>
      <c r="G39" s="46">
        <f t="shared" si="2"/>
        <v>8.1083671921510045E-2</v>
      </c>
      <c r="H39" s="162">
        <v>1047696</v>
      </c>
      <c r="I39" s="42">
        <f t="shared" si="3"/>
        <v>2.8538812785388126E-2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604428.75</v>
      </c>
      <c r="F40" s="162">
        <v>706297.8</v>
      </c>
      <c r="G40" s="46">
        <f t="shared" si="2"/>
        <v>0.16853773087398646</v>
      </c>
      <c r="H40" s="162">
        <v>750789</v>
      </c>
      <c r="I40" s="42">
        <f t="shared" si="3"/>
        <v>-5.9259259259259199E-2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304678.54166666669</v>
      </c>
      <c r="F41" s="162">
        <v>311976.59999999998</v>
      </c>
      <c r="G41" s="46">
        <f t="shared" si="2"/>
        <v>2.3953305977543131E-2</v>
      </c>
      <c r="H41" s="162">
        <v>300495</v>
      </c>
      <c r="I41" s="42">
        <f t="shared" si="3"/>
        <v>3.8208955223880521E-2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202726.25000000003</v>
      </c>
      <c r="F42" s="162">
        <v>201825</v>
      </c>
      <c r="G42" s="46">
        <f t="shared" si="2"/>
        <v>-4.4456502302983904E-3</v>
      </c>
      <c r="H42" s="162">
        <v>178503</v>
      </c>
      <c r="I42" s="42">
        <f t="shared" si="3"/>
        <v>0.1306532663316583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858587.25</v>
      </c>
      <c r="F43" s="162">
        <v>938800.2</v>
      </c>
      <c r="G43" s="48">
        <f t="shared" si="2"/>
        <v>9.3424343303490656E-2</v>
      </c>
      <c r="H43" s="162">
        <v>911890.2</v>
      </c>
      <c r="I43" s="55">
        <f t="shared" si="3"/>
        <v>2.9510131811922094E-2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320282.02554425248</v>
      </c>
      <c r="F45" s="162">
        <v>340075.125</v>
      </c>
      <c r="G45" s="43">
        <f t="shared" ref="G45:G50" si="4">(F45-E45)/E45</f>
        <v>6.1798970523285778E-2</v>
      </c>
      <c r="H45" s="162">
        <v>349605.75</v>
      </c>
      <c r="I45" s="42">
        <f t="shared" ref="I45:I50" si="5">(F45-H45)/H45</f>
        <v>-2.7261064785118666E-2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315572.19888517284</v>
      </c>
      <c r="F46" s="162">
        <v>316461.59999999998</v>
      </c>
      <c r="G46" s="46">
        <f t="shared" si="4"/>
        <v>2.8183760102098365E-3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989030.39884933911</v>
      </c>
      <c r="F47" s="162">
        <v>996695.14285714284</v>
      </c>
      <c r="G47" s="46">
        <f t="shared" si="4"/>
        <v>7.7497557372564821E-3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1294351.71875</v>
      </c>
      <c r="F48" s="162">
        <v>1342696.875</v>
      </c>
      <c r="G48" s="46">
        <f t="shared" si="4"/>
        <v>3.7350864953993014E-2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140664.25863991081</v>
      </c>
      <c r="F49" s="162">
        <v>166169.25</v>
      </c>
      <c r="G49" s="46">
        <f t="shared" si="4"/>
        <v>0.18131820838284099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1752016</v>
      </c>
      <c r="F50" s="162">
        <v>1672008</v>
      </c>
      <c r="G50" s="53">
        <f t="shared" si="4"/>
        <v>-4.5666249623291112E-2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143955.66852471197</v>
      </c>
      <c r="F52" s="159">
        <v>155853.75</v>
      </c>
      <c r="G52" s="161">
        <f t="shared" ref="G52:G60" si="6">(F52-E52)/E52</f>
        <v>8.2651010531381436E-2</v>
      </c>
      <c r="H52" s="159">
        <v>155853.75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186897.91722408027</v>
      </c>
      <c r="F53" s="162">
        <v>209898</v>
      </c>
      <c r="G53" s="164">
        <f t="shared" si="6"/>
        <v>0.12306227440910376</v>
      </c>
      <c r="H53" s="162">
        <v>212140.5</v>
      </c>
      <c r="I53" s="78">
        <f t="shared" si="7"/>
        <v>-1.0570824524312896E-2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131655.36666666667</v>
      </c>
      <c r="F54" s="162">
        <v>146211</v>
      </c>
      <c r="G54" s="164">
        <f t="shared" si="6"/>
        <v>0.11055860237119083</v>
      </c>
      <c r="H54" s="162">
        <v>147646.20000000001</v>
      </c>
      <c r="I54" s="78">
        <f t="shared" si="7"/>
        <v>-9.7205346294046962E-3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211945.375</v>
      </c>
      <c r="F55" s="162">
        <v>187114.2</v>
      </c>
      <c r="G55" s="164">
        <f t="shared" si="6"/>
        <v>-0.11715837158513126</v>
      </c>
      <c r="H55" s="162">
        <v>187114.2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102311.0011148272</v>
      </c>
      <c r="F56" s="162">
        <v>106743</v>
      </c>
      <c r="G56" s="169">
        <f t="shared" si="6"/>
        <v>4.3318888847530782E-2</v>
      </c>
      <c r="H56" s="162">
        <v>106743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103557.17254339863</v>
      </c>
      <c r="F57" s="165">
        <v>153611.25</v>
      </c>
      <c r="G57" s="167">
        <f t="shared" si="6"/>
        <v>0.48334727790703985</v>
      </c>
      <c r="H57" s="165">
        <v>153611.25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175980.94444444444</v>
      </c>
      <c r="F58" s="168">
        <v>200031</v>
      </c>
      <c r="G58" s="42">
        <f t="shared" si="6"/>
        <v>0.13666283944252808</v>
      </c>
      <c r="H58" s="168">
        <v>200031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178639.0988851728</v>
      </c>
      <c r="F59" s="162">
        <v>227709.85714285713</v>
      </c>
      <c r="G59" s="46">
        <f t="shared" si="6"/>
        <v>0.27469215062054503</v>
      </c>
      <c r="H59" s="162">
        <v>227069.14285714287</v>
      </c>
      <c r="I59" s="42">
        <f t="shared" si="7"/>
        <v>2.8216704288937951E-3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969762.33333333326</v>
      </c>
      <c r="F60" s="162">
        <v>1289288</v>
      </c>
      <c r="G60" s="48">
        <f t="shared" si="6"/>
        <v>0.329488634156754</v>
      </c>
      <c r="H60" s="162">
        <v>1289288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412125.27499070973</v>
      </c>
      <c r="F62" s="162">
        <v>491668.125</v>
      </c>
      <c r="G62" s="43">
        <f t="shared" ref="G62:G67" si="8">(F62-E62)/E62</f>
        <v>0.19300648331040446</v>
      </c>
      <c r="H62" s="162">
        <v>499757.14285714284</v>
      </c>
      <c r="I62" s="42">
        <f t="shared" ref="I62:I67" si="9">(F62-H62)/H62</f>
        <v>-1.6185897435897403E-2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2891093.333333333</v>
      </c>
      <c r="F63" s="162">
        <v>3145779</v>
      </c>
      <c r="G63" s="46">
        <f t="shared" si="8"/>
        <v>8.809320118801664E-2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893088</v>
      </c>
      <c r="F64" s="162">
        <v>812084</v>
      </c>
      <c r="G64" s="46">
        <f t="shared" si="8"/>
        <v>-9.070102834211187E-2</v>
      </c>
      <c r="H64" s="162">
        <v>812084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597494.72619047621</v>
      </c>
      <c r="F65" s="162">
        <v>586339</v>
      </c>
      <c r="G65" s="46">
        <f t="shared" si="8"/>
        <v>-1.8670836245874851E-2</v>
      </c>
      <c r="H65" s="162">
        <v>586339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294642.65625</v>
      </c>
      <c r="F66" s="162">
        <v>277397.25</v>
      </c>
      <c r="G66" s="46">
        <f t="shared" si="8"/>
        <v>-5.8529903543116053E-2</v>
      </c>
      <c r="H66" s="162">
        <v>281658</v>
      </c>
      <c r="I66" s="78">
        <f t="shared" si="9"/>
        <v>-1.5127388535031847E-2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218676.22067385112</v>
      </c>
      <c r="F67" s="162">
        <v>219652.875</v>
      </c>
      <c r="G67" s="48">
        <f t="shared" si="8"/>
        <v>4.46621184113811E-3</v>
      </c>
      <c r="H67" s="162">
        <v>219652.875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305669.96852471202</v>
      </c>
      <c r="F69" s="168">
        <v>313053</v>
      </c>
      <c r="G69" s="43">
        <f>(F69-E69)/E69</f>
        <v>2.4153604329929763E-2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206615.01666666666</v>
      </c>
      <c r="F70" s="162">
        <v>205541.14285714287</v>
      </c>
      <c r="G70" s="46">
        <f>(F70-E70)/E70</f>
        <v>-5.1974625409550012E-3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93964.874119087443</v>
      </c>
      <c r="F71" s="162">
        <v>97623.5</v>
      </c>
      <c r="G71" s="46">
        <f>(F71-E71)/E71</f>
        <v>3.8936101550838632E-2</v>
      </c>
      <c r="H71" s="162">
        <v>98029.28571428571</v>
      </c>
      <c r="I71" s="42">
        <f>(F71-H71)/H71</f>
        <v>-4.1394335511982152E-3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133377.874098848</v>
      </c>
      <c r="F72" s="162">
        <v>157872</v>
      </c>
      <c r="G72" s="46">
        <f>(F72-E72)/E72</f>
        <v>0.18364459672673369</v>
      </c>
      <c r="H72" s="162">
        <v>157872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124334.51153536479</v>
      </c>
      <c r="F73" s="171">
        <v>132307.5</v>
      </c>
      <c r="G73" s="46">
        <f>(F73-E73)/E73</f>
        <v>6.4125304922820536E-2</v>
      </c>
      <c r="H73" s="171">
        <v>132756</v>
      </c>
      <c r="I73" s="55">
        <f>(F73-H73)/H73</f>
        <v>-3.3783783783783786E-3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71087.94642857142</v>
      </c>
      <c r="F75" s="159">
        <v>70606.71428571429</v>
      </c>
      <c r="G75" s="42">
        <f t="shared" ref="G75:G81" si="10">(F75-E75)/E75</f>
        <v>-6.7695322067105775E-3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105951.58333333333</v>
      </c>
      <c r="F76" s="162">
        <v>90933.375</v>
      </c>
      <c r="G76" s="46">
        <f t="shared" si="10"/>
        <v>-0.1417459547167377</v>
      </c>
      <c r="H76" s="162">
        <v>91157.625</v>
      </c>
      <c r="I76" s="42">
        <f t="shared" si="11"/>
        <v>-2.4600246002460025E-3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51614.269788182835</v>
      </c>
      <c r="F77" s="162">
        <v>57408</v>
      </c>
      <c r="G77" s="46">
        <f t="shared" si="10"/>
        <v>0.11225055077973123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94077.138706955273</v>
      </c>
      <c r="F78" s="162">
        <v>90933.375</v>
      </c>
      <c r="G78" s="46">
        <f t="shared" si="10"/>
        <v>-3.3416872049520034E-2</v>
      </c>
      <c r="H78" s="162">
        <v>90933.375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132037.01555183946</v>
      </c>
      <c r="F79" s="162">
        <v>143789.1</v>
      </c>
      <c r="G79" s="46">
        <f t="shared" si="10"/>
        <v>8.9005983655746315E-2</v>
      </c>
      <c r="H79" s="162">
        <v>143819</v>
      </c>
      <c r="I79" s="42">
        <f t="shared" si="11"/>
        <v>-2.0790020790016742E-4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573444.68819676701</v>
      </c>
      <c r="F80" s="162">
        <v>577967</v>
      </c>
      <c r="G80" s="46">
        <f t="shared" si="10"/>
        <v>7.8862214548602576E-3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198513.83333333331</v>
      </c>
      <c r="F81" s="165">
        <v>300993.33333333331</v>
      </c>
      <c r="G81" s="48">
        <f t="shared" si="10"/>
        <v>0.51623354543721978</v>
      </c>
      <c r="H81" s="165">
        <v>302176.875</v>
      </c>
      <c r="I81" s="53">
        <f t="shared" si="11"/>
        <v>-3.9167182024325521E-3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14" t="s">
        <v>226</v>
      </c>
      <c r="G12" s="206" t="s">
        <v>197</v>
      </c>
      <c r="H12" s="214" t="s">
        <v>221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67108.200000000012</v>
      </c>
      <c r="F15" s="168">
        <v>105833.2</v>
      </c>
      <c r="G15" s="42">
        <f>(F15-E15)/E15</f>
        <v>0.57705317680998713</v>
      </c>
      <c r="H15" s="168">
        <v>90000</v>
      </c>
      <c r="I15" s="111">
        <f>(F15-H15)/H15</f>
        <v>0.17592444444444441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80583.205555555556</v>
      </c>
      <c r="F16" s="162">
        <v>73666.600000000006</v>
      </c>
      <c r="G16" s="46">
        <f t="shared" ref="G16:G39" si="0">(F16-E16)/E16</f>
        <v>-8.5831849302484178E-2</v>
      </c>
      <c r="H16" s="162">
        <v>90333.2</v>
      </c>
      <c r="I16" s="46">
        <f>(F16-H16)/H16</f>
        <v>-0.1845013793378292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72495.600000000006</v>
      </c>
      <c r="F17" s="162">
        <v>82000</v>
      </c>
      <c r="G17" s="46">
        <f t="shared" si="0"/>
        <v>0.13110312901748511</v>
      </c>
      <c r="H17" s="162">
        <v>82333.2</v>
      </c>
      <c r="I17" s="46">
        <f t="shared" ref="I17:I29" si="1">(F17-H17)/H17</f>
        <v>-4.0469701165507608E-3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35096.275000000001</v>
      </c>
      <c r="F18" s="162">
        <v>54000</v>
      </c>
      <c r="G18" s="46">
        <f t="shared" si="0"/>
        <v>0.53862482556909519</v>
      </c>
      <c r="H18" s="162">
        <v>54000</v>
      </c>
      <c r="I18" s="46">
        <f t="shared" si="1"/>
        <v>0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155794.30337301586</v>
      </c>
      <c r="F19" s="162">
        <v>149833.20000000001</v>
      </c>
      <c r="G19" s="46">
        <f t="shared" si="0"/>
        <v>-3.8262653023604307E-2</v>
      </c>
      <c r="H19" s="162">
        <v>177333.2</v>
      </c>
      <c r="I19" s="46">
        <f t="shared" si="1"/>
        <v>-0.15507530456789817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86173.488888888882</v>
      </c>
      <c r="F20" s="162">
        <v>69000</v>
      </c>
      <c r="G20" s="46">
        <f t="shared" si="0"/>
        <v>-0.19928970162774984</v>
      </c>
      <c r="H20" s="162">
        <v>68666.600000000006</v>
      </c>
      <c r="I20" s="46">
        <f t="shared" si="1"/>
        <v>4.8553445197518754E-3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75814.325000000012</v>
      </c>
      <c r="F21" s="162">
        <v>65333.2</v>
      </c>
      <c r="G21" s="46">
        <f t="shared" si="0"/>
        <v>-0.13824729033728142</v>
      </c>
      <c r="H21" s="162">
        <v>58500</v>
      </c>
      <c r="I21" s="46">
        <f t="shared" si="1"/>
        <v>0.11680683760683756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21861.677777777775</v>
      </c>
      <c r="F22" s="162">
        <v>25000</v>
      </c>
      <c r="G22" s="46">
        <f t="shared" si="0"/>
        <v>0.14355358514213876</v>
      </c>
      <c r="H22" s="162">
        <v>23500</v>
      </c>
      <c r="I22" s="46">
        <f t="shared" si="1"/>
        <v>6.3829787234042548E-2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27880.411111111109</v>
      </c>
      <c r="F23" s="162">
        <v>26000</v>
      </c>
      <c r="G23" s="46">
        <f t="shared" si="0"/>
        <v>-6.7445601989768122E-2</v>
      </c>
      <c r="H23" s="162">
        <v>24500</v>
      </c>
      <c r="I23" s="46">
        <f t="shared" si="1"/>
        <v>6.1224489795918366E-2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29902.494444444445</v>
      </c>
      <c r="F24" s="162">
        <v>27000</v>
      </c>
      <c r="G24" s="46">
        <f t="shared" si="0"/>
        <v>-9.7065294998614951E-2</v>
      </c>
      <c r="H24" s="162">
        <v>26500</v>
      </c>
      <c r="I24" s="46">
        <f t="shared" si="1"/>
        <v>1.8867924528301886E-2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28180.49722222222</v>
      </c>
      <c r="F25" s="162">
        <v>26500</v>
      </c>
      <c r="G25" s="46">
        <f t="shared" si="0"/>
        <v>-5.9633341774290458E-2</v>
      </c>
      <c r="H25" s="162">
        <v>24500</v>
      </c>
      <c r="I25" s="46">
        <f t="shared" si="1"/>
        <v>8.1632653061224483E-2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61870.45</v>
      </c>
      <c r="F26" s="162">
        <v>66333.2</v>
      </c>
      <c r="G26" s="46">
        <f t="shared" si="0"/>
        <v>7.213055667123805E-2</v>
      </c>
      <c r="H26" s="162">
        <v>63000</v>
      </c>
      <c r="I26" s="46">
        <f t="shared" si="1"/>
        <v>5.2907936507936459E-2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28434.57777777778</v>
      </c>
      <c r="F27" s="162">
        <v>27833.200000000001</v>
      </c>
      <c r="G27" s="46">
        <f t="shared" si="0"/>
        <v>-2.1149523741047737E-2</v>
      </c>
      <c r="H27" s="162">
        <v>24166.6</v>
      </c>
      <c r="I27" s="46">
        <f t="shared" si="1"/>
        <v>0.15172179785323556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58879.022222222222</v>
      </c>
      <c r="F28" s="162">
        <v>59000</v>
      </c>
      <c r="G28" s="46">
        <f t="shared" si="0"/>
        <v>2.054683879110317E-3</v>
      </c>
      <c r="H28" s="162">
        <v>56166.6</v>
      </c>
      <c r="I28" s="46">
        <f t="shared" si="1"/>
        <v>5.044635067816107E-2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112753.10833333334</v>
      </c>
      <c r="F29" s="162">
        <v>96000</v>
      </c>
      <c r="G29" s="46">
        <f t="shared" si="0"/>
        <v>-0.14858223051204875</v>
      </c>
      <c r="H29" s="162">
        <v>106333.2</v>
      </c>
      <c r="I29" s="46">
        <f t="shared" si="1"/>
        <v>-9.7177551319813538E-2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58356.025000000001</v>
      </c>
      <c r="F30" s="165">
        <v>59000</v>
      </c>
      <c r="G30" s="48">
        <f t="shared" si="0"/>
        <v>1.1035278705155098E-2</v>
      </c>
      <c r="H30" s="165">
        <v>66833.2</v>
      </c>
      <c r="I30" s="48">
        <f>(F30-H30)/H30</f>
        <v>-0.11720522135705005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151110.17499999999</v>
      </c>
      <c r="F32" s="168">
        <v>202500</v>
      </c>
      <c r="G32" s="42">
        <f t="shared" si="0"/>
        <v>0.34008183102163714</v>
      </c>
      <c r="H32" s="168">
        <v>178166.6</v>
      </c>
      <c r="I32" s="43">
        <f>(F32-H32)/H32</f>
        <v>0.13657666476208219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202500</v>
      </c>
      <c r="G33" s="46">
        <f t="shared" si="0"/>
        <v>0.35141222577593584</v>
      </c>
      <c r="H33" s="162">
        <v>178166.6</v>
      </c>
      <c r="I33" s="46">
        <f>(F33-H33)/H33</f>
        <v>0.13657666476208219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59989.012499999997</v>
      </c>
      <c r="F34" s="162">
        <v>83500</v>
      </c>
      <c r="G34" s="46">
        <f>(F34-E34)/E34</f>
        <v>0.39192156230276343</v>
      </c>
      <c r="H34" s="162">
        <v>82500</v>
      </c>
      <c r="I34" s="46">
        <f>(F34-H34)/H34</f>
        <v>1.2121212121212121E-2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103700</v>
      </c>
      <c r="G35" s="46">
        <f t="shared" si="0"/>
        <v>0.29591265773628284</v>
      </c>
      <c r="H35" s="162">
        <v>94200</v>
      </c>
      <c r="I35" s="46">
        <f>(F35-H35)/H35</f>
        <v>0.10084925690021232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59166.6</v>
      </c>
      <c r="G36" s="52">
        <f t="shared" si="0"/>
        <v>5.3894754091936482E-2</v>
      </c>
      <c r="H36" s="162">
        <v>48500</v>
      </c>
      <c r="I36" s="46">
        <f>(F36-H36)/H36</f>
        <v>0.21992989690721645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1869555.9875</v>
      </c>
      <c r="F38" s="189">
        <v>1806223.8</v>
      </c>
      <c r="G38" s="161">
        <f t="shared" si="0"/>
        <v>-3.3875523345352605E-2</v>
      </c>
      <c r="H38" s="189">
        <v>1799320</v>
      </c>
      <c r="I38" s="161">
        <f>(F38-H38)/H38</f>
        <v>3.8368939377098274E-3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996773.91120401339</v>
      </c>
      <c r="F39" s="135">
        <v>1202820</v>
      </c>
      <c r="G39" s="167">
        <f t="shared" si="0"/>
        <v>0.20671296317045601</v>
      </c>
      <c r="H39" s="135">
        <v>1205305</v>
      </c>
      <c r="I39" s="167">
        <f>(F39-H39)/H39</f>
        <v>-2.0617188180584996E-3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227</v>
      </c>
      <c r="E12" s="214" t="s">
        <v>226</v>
      </c>
      <c r="F12" s="221" t="s">
        <v>186</v>
      </c>
      <c r="G12" s="206" t="s">
        <v>220</v>
      </c>
      <c r="H12" s="223" t="s">
        <v>228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127998.8</v>
      </c>
      <c r="E15" s="190">
        <v>105833.2</v>
      </c>
      <c r="F15" s="62">
        <f t="shared" ref="F15:F30" si="0">D15-E15</f>
        <v>22165.600000000006</v>
      </c>
      <c r="G15" s="159">
        <v>67108.200000000012</v>
      </c>
      <c r="H15" s="124">
        <f>AVERAGE(D15:E15)</f>
        <v>116916</v>
      </c>
      <c r="I15" s="64">
        <f t="shared" ref="I15:I30" si="1">(H15-G15)/G15</f>
        <v>0.7422014001269589</v>
      </c>
    </row>
    <row r="16" spans="1:9" ht="16.5" customHeight="1">
      <c r="A16" s="122"/>
      <c r="B16" s="155" t="s">
        <v>5</v>
      </c>
      <c r="C16" s="142" t="s">
        <v>164</v>
      </c>
      <c r="D16" s="134">
        <v>96554.222222222219</v>
      </c>
      <c r="E16" s="134">
        <v>73666.600000000006</v>
      </c>
      <c r="F16" s="65">
        <f t="shared" si="0"/>
        <v>22887.622222222213</v>
      </c>
      <c r="G16" s="162">
        <v>80583.205555555556</v>
      </c>
      <c r="H16" s="173">
        <f t="shared" ref="H16:H30" si="2">AVERAGE(D16:E16)</f>
        <v>85110.411111111112</v>
      </c>
      <c r="I16" s="66">
        <f t="shared" si="1"/>
        <v>5.6180509627833268E-2</v>
      </c>
    </row>
    <row r="17" spans="1:9" ht="16.5">
      <c r="A17" s="122"/>
      <c r="B17" s="155" t="s">
        <v>6</v>
      </c>
      <c r="C17" s="142" t="s">
        <v>165</v>
      </c>
      <c r="D17" s="134">
        <v>122198.8</v>
      </c>
      <c r="E17" s="134">
        <v>82000</v>
      </c>
      <c r="F17" s="65">
        <f t="shared" si="0"/>
        <v>40198.800000000003</v>
      </c>
      <c r="G17" s="162">
        <v>72495.600000000006</v>
      </c>
      <c r="H17" s="173">
        <f t="shared" si="2"/>
        <v>102099.4</v>
      </c>
      <c r="I17" s="66">
        <f t="shared" si="1"/>
        <v>0.40835305866838795</v>
      </c>
    </row>
    <row r="18" spans="1:9" ht="16.5">
      <c r="A18" s="122"/>
      <c r="B18" s="155" t="s">
        <v>7</v>
      </c>
      <c r="C18" s="142" t="s">
        <v>166</v>
      </c>
      <c r="D18" s="134">
        <v>60598.8</v>
      </c>
      <c r="E18" s="134">
        <v>54000</v>
      </c>
      <c r="F18" s="65">
        <f t="shared" si="0"/>
        <v>6598.8000000000029</v>
      </c>
      <c r="G18" s="162">
        <v>35096.275000000001</v>
      </c>
      <c r="H18" s="173">
        <f t="shared" si="2"/>
        <v>57299.4</v>
      </c>
      <c r="I18" s="66">
        <f t="shared" si="1"/>
        <v>0.63263480241136694</v>
      </c>
    </row>
    <row r="19" spans="1:9" ht="16.5">
      <c r="A19" s="122"/>
      <c r="B19" s="155" t="s">
        <v>8</v>
      </c>
      <c r="C19" s="142" t="s">
        <v>167</v>
      </c>
      <c r="D19" s="134">
        <v>192498.5</v>
      </c>
      <c r="E19" s="134">
        <v>149833.20000000001</v>
      </c>
      <c r="F19" s="65">
        <f t="shared" si="0"/>
        <v>42665.299999999988</v>
      </c>
      <c r="G19" s="162">
        <v>155794.30337301586</v>
      </c>
      <c r="H19" s="173">
        <f t="shared" si="2"/>
        <v>171165.85</v>
      </c>
      <c r="I19" s="66">
        <f t="shared" si="1"/>
        <v>9.8665652685517566E-2</v>
      </c>
    </row>
    <row r="20" spans="1:9" ht="16.5">
      <c r="A20" s="122"/>
      <c r="B20" s="155" t="s">
        <v>9</v>
      </c>
      <c r="C20" s="142" t="s">
        <v>168</v>
      </c>
      <c r="D20" s="134">
        <v>90498.8</v>
      </c>
      <c r="E20" s="134">
        <v>69000</v>
      </c>
      <c r="F20" s="65">
        <f t="shared" si="0"/>
        <v>21498.800000000003</v>
      </c>
      <c r="G20" s="162">
        <v>86173.488888888882</v>
      </c>
      <c r="H20" s="173">
        <f t="shared" si="2"/>
        <v>79749.399999999994</v>
      </c>
      <c r="I20" s="66">
        <f t="shared" si="1"/>
        <v>-7.4548320739015628E-2</v>
      </c>
    </row>
    <row r="21" spans="1:9" ht="16.5">
      <c r="A21" s="122"/>
      <c r="B21" s="155" t="s">
        <v>10</v>
      </c>
      <c r="C21" s="142" t="s">
        <v>169</v>
      </c>
      <c r="D21" s="134">
        <v>106998.8</v>
      </c>
      <c r="E21" s="134">
        <v>65333.2</v>
      </c>
      <c r="F21" s="65">
        <f t="shared" si="0"/>
        <v>41665.600000000006</v>
      </c>
      <c r="G21" s="162">
        <v>75814.325000000012</v>
      </c>
      <c r="H21" s="173">
        <f t="shared" si="2"/>
        <v>86166</v>
      </c>
      <c r="I21" s="66">
        <f t="shared" si="1"/>
        <v>0.13653982937921016</v>
      </c>
    </row>
    <row r="22" spans="1:9" ht="16.5">
      <c r="A22" s="122"/>
      <c r="B22" s="155" t="s">
        <v>11</v>
      </c>
      <c r="C22" s="142" t="s">
        <v>170</v>
      </c>
      <c r="D22" s="134">
        <v>37898.800000000003</v>
      </c>
      <c r="E22" s="134">
        <v>25000</v>
      </c>
      <c r="F22" s="65">
        <f t="shared" si="0"/>
        <v>12898.800000000003</v>
      </c>
      <c r="G22" s="162">
        <v>21861.677777777775</v>
      </c>
      <c r="H22" s="173">
        <f t="shared" si="2"/>
        <v>31449.4</v>
      </c>
      <c r="I22" s="66">
        <f t="shared" si="1"/>
        <v>0.43856296482276724</v>
      </c>
    </row>
    <row r="23" spans="1:9" ht="16.5">
      <c r="A23" s="122"/>
      <c r="B23" s="155" t="s">
        <v>12</v>
      </c>
      <c r="C23" s="142" t="s">
        <v>171</v>
      </c>
      <c r="D23" s="134">
        <v>39332</v>
      </c>
      <c r="E23" s="134">
        <v>26000</v>
      </c>
      <c r="F23" s="65">
        <f t="shared" si="0"/>
        <v>13332</v>
      </c>
      <c r="G23" s="162">
        <v>27880.411111111109</v>
      </c>
      <c r="H23" s="173">
        <f t="shared" si="2"/>
        <v>32666</v>
      </c>
      <c r="I23" s="66">
        <f t="shared" si="1"/>
        <v>0.17164699866931671</v>
      </c>
    </row>
    <row r="24" spans="1:9" ht="16.5">
      <c r="A24" s="122"/>
      <c r="B24" s="155" t="s">
        <v>13</v>
      </c>
      <c r="C24" s="142" t="s">
        <v>172</v>
      </c>
      <c r="D24" s="134">
        <v>43776.444444444445</v>
      </c>
      <c r="E24" s="134">
        <v>27000</v>
      </c>
      <c r="F24" s="65">
        <f t="shared" si="0"/>
        <v>16776.444444444445</v>
      </c>
      <c r="G24" s="162">
        <v>29902.494444444445</v>
      </c>
      <c r="H24" s="173">
        <f t="shared" si="2"/>
        <v>35388.222222222219</v>
      </c>
      <c r="I24" s="66">
        <f t="shared" si="1"/>
        <v>0.18345385158317326</v>
      </c>
    </row>
    <row r="25" spans="1:9" ht="16.5">
      <c r="A25" s="122"/>
      <c r="B25" s="155" t="s">
        <v>14</v>
      </c>
      <c r="C25" s="142" t="s">
        <v>173</v>
      </c>
      <c r="D25" s="134">
        <v>39887.555555555555</v>
      </c>
      <c r="E25" s="134">
        <v>26500</v>
      </c>
      <c r="F25" s="65">
        <f t="shared" si="0"/>
        <v>13387.555555555555</v>
      </c>
      <c r="G25" s="162">
        <v>28180.49722222222</v>
      </c>
      <c r="H25" s="173">
        <f t="shared" si="2"/>
        <v>33193.777777777781</v>
      </c>
      <c r="I25" s="66">
        <f t="shared" si="1"/>
        <v>0.17789893897266834</v>
      </c>
    </row>
    <row r="26" spans="1:9" ht="16.5">
      <c r="A26" s="122"/>
      <c r="B26" s="155" t="s">
        <v>15</v>
      </c>
      <c r="C26" s="142" t="s">
        <v>174</v>
      </c>
      <c r="D26" s="134">
        <v>101498.8</v>
      </c>
      <c r="E26" s="134">
        <v>66333.2</v>
      </c>
      <c r="F26" s="65">
        <f t="shared" si="0"/>
        <v>35165.600000000006</v>
      </c>
      <c r="G26" s="162">
        <v>61870.45</v>
      </c>
      <c r="H26" s="173">
        <f t="shared" si="2"/>
        <v>83916</v>
      </c>
      <c r="I26" s="66">
        <f t="shared" si="1"/>
        <v>0.35631791913587185</v>
      </c>
    </row>
    <row r="27" spans="1:9" ht="16.5">
      <c r="A27" s="122"/>
      <c r="B27" s="155" t="s">
        <v>16</v>
      </c>
      <c r="C27" s="142" t="s">
        <v>175</v>
      </c>
      <c r="D27" s="134">
        <v>42109.777777777781</v>
      </c>
      <c r="E27" s="134">
        <v>27833.200000000001</v>
      </c>
      <c r="F27" s="65">
        <f t="shared" si="0"/>
        <v>14276.57777777778</v>
      </c>
      <c r="G27" s="162">
        <v>28434.57777777778</v>
      </c>
      <c r="H27" s="173">
        <f t="shared" si="2"/>
        <v>34971.488888888889</v>
      </c>
      <c r="I27" s="66">
        <f t="shared" si="1"/>
        <v>0.22989302539318315</v>
      </c>
    </row>
    <row r="28" spans="1:9" ht="16.5">
      <c r="A28" s="122"/>
      <c r="B28" s="155" t="s">
        <v>17</v>
      </c>
      <c r="C28" s="142" t="s">
        <v>176</v>
      </c>
      <c r="D28" s="134">
        <v>67398.8</v>
      </c>
      <c r="E28" s="134">
        <v>59000</v>
      </c>
      <c r="F28" s="65">
        <f t="shared" si="0"/>
        <v>8398.8000000000029</v>
      </c>
      <c r="G28" s="162">
        <v>58879.022222222222</v>
      </c>
      <c r="H28" s="173">
        <f t="shared" si="2"/>
        <v>63199.4</v>
      </c>
      <c r="I28" s="66">
        <f t="shared" si="1"/>
        <v>7.3377199802532989E-2</v>
      </c>
    </row>
    <row r="29" spans="1:9" ht="16.5">
      <c r="A29" s="122"/>
      <c r="B29" s="155" t="s">
        <v>18</v>
      </c>
      <c r="C29" s="142" t="s">
        <v>177</v>
      </c>
      <c r="D29" s="134">
        <v>115000</v>
      </c>
      <c r="E29" s="134">
        <v>96000</v>
      </c>
      <c r="F29" s="65">
        <f t="shared" si="0"/>
        <v>19000</v>
      </c>
      <c r="G29" s="162">
        <v>112753.10833333334</v>
      </c>
      <c r="H29" s="173">
        <f t="shared" si="2"/>
        <v>105500</v>
      </c>
      <c r="I29" s="66">
        <f t="shared" si="1"/>
        <v>-6.4327347073136892E-2</v>
      </c>
    </row>
    <row r="30" spans="1:9" ht="17.25" thickBot="1">
      <c r="A30" s="36"/>
      <c r="B30" s="156" t="s">
        <v>19</v>
      </c>
      <c r="C30" s="143" t="s">
        <v>178</v>
      </c>
      <c r="D30" s="191">
        <v>74998.8</v>
      </c>
      <c r="E30" s="136">
        <v>59000</v>
      </c>
      <c r="F30" s="68">
        <f t="shared" si="0"/>
        <v>15998.800000000003</v>
      </c>
      <c r="G30" s="165">
        <v>58356.025000000001</v>
      </c>
      <c r="H30" s="93">
        <f t="shared" si="2"/>
        <v>66999.399999999994</v>
      </c>
      <c r="I30" s="69">
        <f t="shared" si="1"/>
        <v>0.14811452630640953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259998.28571428571</v>
      </c>
      <c r="E32" s="125">
        <v>202500</v>
      </c>
      <c r="F32" s="62">
        <f>D32-E32</f>
        <v>57498.28571428571</v>
      </c>
      <c r="G32" s="168">
        <v>151110.17499999999</v>
      </c>
      <c r="H32" s="63">
        <f>AVERAGE(D32:E32)</f>
        <v>231249.14285714284</v>
      </c>
      <c r="I32" s="72">
        <f>(H32-G32)/G32</f>
        <v>0.53033469028239066</v>
      </c>
    </row>
    <row r="33" spans="1:9" ht="16.5">
      <c r="A33" s="35"/>
      <c r="B33" s="32" t="s">
        <v>27</v>
      </c>
      <c r="C33" s="15" t="s">
        <v>180</v>
      </c>
      <c r="D33" s="45">
        <v>256426.85714285713</v>
      </c>
      <c r="E33" s="125">
        <v>202500</v>
      </c>
      <c r="F33" s="73">
        <f>D33-E33</f>
        <v>53926.85714285713</v>
      </c>
      <c r="G33" s="162">
        <v>149843.25</v>
      </c>
      <c r="H33" s="63">
        <f>AVERAGE(D33:E33)</f>
        <v>229463.42857142858</v>
      </c>
      <c r="I33" s="66">
        <f>(H33-G33)/G33</f>
        <v>0.53135645797477415</v>
      </c>
    </row>
    <row r="34" spans="1:9" ht="16.5">
      <c r="A34" s="35"/>
      <c r="B34" s="37" t="s">
        <v>28</v>
      </c>
      <c r="C34" s="15" t="s">
        <v>181</v>
      </c>
      <c r="D34" s="45">
        <v>111248.75</v>
      </c>
      <c r="E34" s="125">
        <v>83500</v>
      </c>
      <c r="F34" s="65">
        <f>D34-E34</f>
        <v>27748.75</v>
      </c>
      <c r="G34" s="162">
        <v>59989.012499999997</v>
      </c>
      <c r="H34" s="63">
        <f>AVERAGE(D34:E34)</f>
        <v>97374.375</v>
      </c>
      <c r="I34" s="66">
        <f>(H34-G34)/G34</f>
        <v>0.62320349914078021</v>
      </c>
    </row>
    <row r="35" spans="1:9" ht="16.5">
      <c r="A35" s="35"/>
      <c r="B35" s="32" t="s">
        <v>29</v>
      </c>
      <c r="C35" s="15" t="s">
        <v>182</v>
      </c>
      <c r="D35" s="45">
        <v>203998</v>
      </c>
      <c r="E35" s="125">
        <v>103700</v>
      </c>
      <c r="F35" s="73">
        <f>D35-E35</f>
        <v>100298</v>
      </c>
      <c r="G35" s="162">
        <v>80020.825000000012</v>
      </c>
      <c r="H35" s="63">
        <f>AVERAGE(D35:E35)</f>
        <v>153849</v>
      </c>
      <c r="I35" s="66">
        <f>(H35-G35)/G35</f>
        <v>0.92261202005852827</v>
      </c>
    </row>
    <row r="36" spans="1:9" ht="17.25" thickBot="1">
      <c r="A36" s="36"/>
      <c r="B36" s="37" t="s">
        <v>30</v>
      </c>
      <c r="C36" s="15" t="s">
        <v>183</v>
      </c>
      <c r="D36" s="47">
        <v>90998.8</v>
      </c>
      <c r="E36" s="125">
        <v>59166.6</v>
      </c>
      <c r="F36" s="65">
        <f>D36-E36</f>
        <v>31832.200000000004</v>
      </c>
      <c r="G36" s="165">
        <v>56140.9</v>
      </c>
      <c r="H36" s="63">
        <f>AVERAGE(D36:E36)</f>
        <v>75082.7</v>
      </c>
      <c r="I36" s="74">
        <f>(H36-G36)/G36</f>
        <v>0.33739751233058241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1806223.8</v>
      </c>
      <c r="F38" s="62">
        <f>D38-E38</f>
        <v>75532.699999999953</v>
      </c>
      <c r="G38" s="162">
        <v>1869555.9875</v>
      </c>
      <c r="H38" s="62">
        <f>AVERAGE(D38:E38)</f>
        <v>1843990.15</v>
      </c>
      <c r="I38" s="72">
        <f>(H38-G38)/G38</f>
        <v>-1.3674817802160172E-2</v>
      </c>
    </row>
    <row r="39" spans="1:9" ht="17.25" thickBot="1">
      <c r="A39" s="36"/>
      <c r="B39" s="34" t="s">
        <v>32</v>
      </c>
      <c r="C39" s="16" t="s">
        <v>185</v>
      </c>
      <c r="D39" s="54">
        <v>1077596</v>
      </c>
      <c r="E39" s="127">
        <v>1202820</v>
      </c>
      <c r="F39" s="68">
        <f>D39-E39</f>
        <v>-125224</v>
      </c>
      <c r="G39" s="162">
        <v>996773.91120401339</v>
      </c>
      <c r="H39" s="75">
        <f>AVERAGE(D39:E39)</f>
        <v>1140208</v>
      </c>
      <c r="I39" s="69">
        <f>(H39-G39)/G39</f>
        <v>0.14389831754598303</v>
      </c>
    </row>
    <row r="40" spans="1:9" ht="15.75" customHeight="1" thickBot="1">
      <c r="A40" s="216"/>
      <c r="B40" s="217"/>
      <c r="C40" s="218"/>
      <c r="D40" s="77">
        <f>SUM(D15:D39)</f>
        <v>5241270.8928571427</v>
      </c>
      <c r="E40" s="77">
        <f>SUM(E15:E39)</f>
        <v>4672743</v>
      </c>
      <c r="F40" s="77">
        <f>SUM(F15:F39)</f>
        <v>568527.89285714272</v>
      </c>
      <c r="G40" s="77">
        <f>SUM(G15:G39)</f>
        <v>4364617.7229103623</v>
      </c>
      <c r="H40" s="77">
        <f>AVERAGE(D40:E40)</f>
        <v>4957006.9464285709</v>
      </c>
      <c r="I40" s="69">
        <f>(H40-G40)/G40</f>
        <v>0.1357253397952109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5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220</v>
      </c>
      <c r="F13" s="223" t="s">
        <v>229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67108.200000000012</v>
      </c>
      <c r="F16" s="40">
        <v>116916</v>
      </c>
      <c r="G16" s="21">
        <f t="shared" ref="G16:G31" si="0">(F16-E16)/E16</f>
        <v>0.7422014001269589</v>
      </c>
      <c r="H16" s="159">
        <v>107499.4</v>
      </c>
      <c r="I16" s="21">
        <f t="shared" ref="I16:I31" si="1">(F16-H16)/H16</f>
        <v>8.7596767981960894E-2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80583.205555555556</v>
      </c>
      <c r="F17" s="44">
        <v>85110.411111111112</v>
      </c>
      <c r="G17" s="21">
        <f t="shared" si="0"/>
        <v>5.6180509627833268E-2</v>
      </c>
      <c r="H17" s="162">
        <v>100165.93333333333</v>
      </c>
      <c r="I17" s="21">
        <f t="shared" si="1"/>
        <v>-0.1503058147735746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72495.600000000006</v>
      </c>
      <c r="F18" s="44">
        <v>102099.4</v>
      </c>
      <c r="G18" s="21">
        <f t="shared" si="0"/>
        <v>0.40835305866838795</v>
      </c>
      <c r="H18" s="162">
        <v>102166</v>
      </c>
      <c r="I18" s="21">
        <f t="shared" si="1"/>
        <v>-6.5188027328079619E-4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35096.275000000001</v>
      </c>
      <c r="F19" s="44">
        <v>57299.4</v>
      </c>
      <c r="G19" s="21">
        <f t="shared" si="0"/>
        <v>0.63263480241136694</v>
      </c>
      <c r="H19" s="162">
        <v>53649.4</v>
      </c>
      <c r="I19" s="21">
        <f t="shared" si="1"/>
        <v>6.8034311660521832E-2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155794.30337301586</v>
      </c>
      <c r="F20" s="44">
        <v>171165.85</v>
      </c>
      <c r="G20" s="21">
        <f t="shared" si="0"/>
        <v>9.8665652685517566E-2</v>
      </c>
      <c r="H20" s="162">
        <v>208353.35</v>
      </c>
      <c r="I20" s="21">
        <f t="shared" si="1"/>
        <v>-0.17848285136764058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86173.488888888882</v>
      </c>
      <c r="F21" s="44">
        <v>79749.399999999994</v>
      </c>
      <c r="G21" s="21">
        <f t="shared" si="0"/>
        <v>-7.4548320739015628E-2</v>
      </c>
      <c r="H21" s="162">
        <v>83232.700000000012</v>
      </c>
      <c r="I21" s="21">
        <f t="shared" si="1"/>
        <v>-4.1850138226923038E-2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75814.325000000012</v>
      </c>
      <c r="F22" s="44">
        <v>86166</v>
      </c>
      <c r="G22" s="21">
        <f t="shared" si="0"/>
        <v>0.13653982937921016</v>
      </c>
      <c r="H22" s="162">
        <v>84249.4</v>
      </c>
      <c r="I22" s="21">
        <f t="shared" si="1"/>
        <v>2.2749123435893977E-2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21861.677777777775</v>
      </c>
      <c r="F23" s="162">
        <v>31449.4</v>
      </c>
      <c r="G23" s="21">
        <f t="shared" si="0"/>
        <v>0.43856296482276724</v>
      </c>
      <c r="H23" s="162">
        <v>31949.4</v>
      </c>
      <c r="I23" s="21">
        <f t="shared" si="1"/>
        <v>-1.5649746161117264E-2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27880.411111111109</v>
      </c>
      <c r="F24" s="162">
        <v>32666</v>
      </c>
      <c r="G24" s="21">
        <f t="shared" si="0"/>
        <v>0.17164699866931671</v>
      </c>
      <c r="H24" s="162">
        <v>33304.888888888891</v>
      </c>
      <c r="I24" s="21">
        <f t="shared" si="1"/>
        <v>-1.9183036190882935E-2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29902.494444444445</v>
      </c>
      <c r="F25" s="44">
        <v>35388.222222222219</v>
      </c>
      <c r="G25" s="21">
        <f t="shared" si="0"/>
        <v>0.18345385158317326</v>
      </c>
      <c r="H25" s="162">
        <v>34860.444444444445</v>
      </c>
      <c r="I25" s="21">
        <f t="shared" si="1"/>
        <v>1.513973175582629E-2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28180.49722222222</v>
      </c>
      <c r="F26" s="162">
        <v>33193.777777777781</v>
      </c>
      <c r="G26" s="21">
        <f t="shared" si="0"/>
        <v>0.17789893897266834</v>
      </c>
      <c r="H26" s="162">
        <v>33304.888888888891</v>
      </c>
      <c r="I26" s="21">
        <f t="shared" si="1"/>
        <v>-3.3361802071100186E-3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61870.45</v>
      </c>
      <c r="F27" s="44">
        <v>83916</v>
      </c>
      <c r="G27" s="21">
        <f t="shared" si="0"/>
        <v>0.35631791913587185</v>
      </c>
      <c r="H27" s="162">
        <v>82999.399999999994</v>
      </c>
      <c r="I27" s="21">
        <f t="shared" si="1"/>
        <v>1.1043453326168694E-2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28434.57777777778</v>
      </c>
      <c r="F28" s="162">
        <v>34971.488888888889</v>
      </c>
      <c r="G28" s="21">
        <f t="shared" si="0"/>
        <v>0.22989302539318315</v>
      </c>
      <c r="H28" s="162">
        <v>33415.966666666667</v>
      </c>
      <c r="I28" s="21">
        <f t="shared" si="1"/>
        <v>4.6550268550928905E-2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58879.022222222222</v>
      </c>
      <c r="F29" s="44">
        <v>63199.4</v>
      </c>
      <c r="G29" s="21">
        <f t="shared" si="0"/>
        <v>7.3377199802532989E-2</v>
      </c>
      <c r="H29" s="162">
        <v>61282.7</v>
      </c>
      <c r="I29" s="21">
        <f t="shared" si="1"/>
        <v>3.1276363476152397E-2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112753.10833333334</v>
      </c>
      <c r="F30" s="44">
        <v>105500</v>
      </c>
      <c r="G30" s="21">
        <f t="shared" si="0"/>
        <v>-6.4327347073136892E-2</v>
      </c>
      <c r="H30" s="162">
        <v>109416.6</v>
      </c>
      <c r="I30" s="21">
        <f t="shared" si="1"/>
        <v>-3.5795299799116456E-2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58356.025000000001</v>
      </c>
      <c r="F31" s="165">
        <v>66999.399999999994</v>
      </c>
      <c r="G31" s="149">
        <f t="shared" si="0"/>
        <v>0.14811452630640953</v>
      </c>
      <c r="H31" s="165">
        <v>72916</v>
      </c>
      <c r="I31" s="149">
        <f t="shared" si="1"/>
        <v>-8.1142684733117643E-2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151110.17499999999</v>
      </c>
      <c r="F33" s="51">
        <v>231249.14285714284</v>
      </c>
      <c r="G33" s="21">
        <f>(F33-E33)/E33</f>
        <v>0.53033469028239066</v>
      </c>
      <c r="H33" s="168">
        <v>203804.85555555555</v>
      </c>
      <c r="I33" s="21">
        <f>(F33-H33)/H33</f>
        <v>0.13465963422106103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149843.25</v>
      </c>
      <c r="F34" s="44">
        <v>229463.42857142858</v>
      </c>
      <c r="G34" s="21">
        <f>(F34-E34)/E34</f>
        <v>0.53135645797477415</v>
      </c>
      <c r="H34" s="162">
        <v>202971.52222222224</v>
      </c>
      <c r="I34" s="21">
        <f>(F34-H34)/H34</f>
        <v>0.13052031171250628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59989.012499999997</v>
      </c>
      <c r="F35" s="44">
        <v>97374.375</v>
      </c>
      <c r="G35" s="21">
        <f>(F35-E35)/E35</f>
        <v>0.62320349914078021</v>
      </c>
      <c r="H35" s="162">
        <v>98124.375</v>
      </c>
      <c r="I35" s="21">
        <f>(F35-H35)/H35</f>
        <v>-7.643360785737489E-3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80020.825000000012</v>
      </c>
      <c r="F36" s="44">
        <v>153849</v>
      </c>
      <c r="G36" s="21">
        <f>(F36-E36)/E36</f>
        <v>0.92261202005852827</v>
      </c>
      <c r="H36" s="162">
        <v>140223.75</v>
      </c>
      <c r="I36" s="21">
        <f>(F36-H36)/H36</f>
        <v>9.7167919129248784E-2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56140.9</v>
      </c>
      <c r="F37" s="165">
        <v>75082.7</v>
      </c>
      <c r="G37" s="149">
        <f>(F37-E37)/E37</f>
        <v>0.33739751233058241</v>
      </c>
      <c r="H37" s="165">
        <v>68749.399999999994</v>
      </c>
      <c r="I37" s="149">
        <f>(F37-H37)/H37</f>
        <v>9.2121531242454535E-2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1869555.9875</v>
      </c>
      <c r="F39" s="44">
        <v>1843990.15</v>
      </c>
      <c r="G39" s="21">
        <f t="shared" ref="G39:G44" si="2">(F39-E39)/E39</f>
        <v>-1.3674817802160172E-2</v>
      </c>
      <c r="H39" s="162">
        <v>1840538.25</v>
      </c>
      <c r="I39" s="21">
        <f t="shared" ref="I39:I44" si="3">(F39-H39)/H39</f>
        <v>1.8754839786676027E-3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996773.91120401339</v>
      </c>
      <c r="F40" s="44">
        <v>1140208</v>
      </c>
      <c r="G40" s="21">
        <f t="shared" si="2"/>
        <v>0.14389831754598303</v>
      </c>
      <c r="H40" s="162">
        <v>1126500.5</v>
      </c>
      <c r="I40" s="21">
        <f t="shared" si="3"/>
        <v>1.2168214750015645E-2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604428.75</v>
      </c>
      <c r="F41" s="170">
        <v>706297.8</v>
      </c>
      <c r="G41" s="21">
        <f t="shared" si="2"/>
        <v>0.16853773087398646</v>
      </c>
      <c r="H41" s="170">
        <v>750789</v>
      </c>
      <c r="I41" s="21">
        <f t="shared" si="3"/>
        <v>-5.9259259259259199E-2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304678.54166666669</v>
      </c>
      <c r="F42" s="163">
        <v>311976.59999999998</v>
      </c>
      <c r="G42" s="21">
        <f t="shared" si="2"/>
        <v>2.3953305977543131E-2</v>
      </c>
      <c r="H42" s="163">
        <v>300495</v>
      </c>
      <c r="I42" s="21">
        <f t="shared" si="3"/>
        <v>3.8208955223880521E-2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202726.25000000003</v>
      </c>
      <c r="F43" s="163">
        <v>201825</v>
      </c>
      <c r="G43" s="21">
        <f t="shared" si="2"/>
        <v>-4.4456502302983904E-3</v>
      </c>
      <c r="H43" s="163">
        <v>178503</v>
      </c>
      <c r="I43" s="21">
        <f t="shared" si="3"/>
        <v>0.1306532663316583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858587.25</v>
      </c>
      <c r="F44" s="166">
        <v>938800.2</v>
      </c>
      <c r="G44" s="153">
        <f t="shared" si="2"/>
        <v>9.3424343303490656E-2</v>
      </c>
      <c r="H44" s="166">
        <v>911890.2</v>
      </c>
      <c r="I44" s="153">
        <f t="shared" si="3"/>
        <v>2.9510131811922094E-2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320282.02554425248</v>
      </c>
      <c r="F46" s="41">
        <v>340075.125</v>
      </c>
      <c r="G46" s="21">
        <f t="shared" ref="G46:G51" si="4">(F46-E46)/E46</f>
        <v>6.1798970523285778E-2</v>
      </c>
      <c r="H46" s="160">
        <v>349605.75</v>
      </c>
      <c r="I46" s="21">
        <f t="shared" ref="I46:I51" si="5">(F46-H46)/H46</f>
        <v>-2.7261064785118666E-2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315572.19888517284</v>
      </c>
      <c r="F47" s="45">
        <v>316461.59999999998</v>
      </c>
      <c r="G47" s="21">
        <f t="shared" si="4"/>
        <v>2.8183760102098365E-3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989030.39884933911</v>
      </c>
      <c r="F48" s="45">
        <v>996695.14285714284</v>
      </c>
      <c r="G48" s="21">
        <f t="shared" si="4"/>
        <v>7.7497557372564821E-3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1294351.71875</v>
      </c>
      <c r="F49" s="163">
        <v>1342696.875</v>
      </c>
      <c r="G49" s="21">
        <f t="shared" si="4"/>
        <v>3.7350864953993014E-2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140664.25863991081</v>
      </c>
      <c r="F50" s="45">
        <v>166169.25</v>
      </c>
      <c r="G50" s="21">
        <f t="shared" si="4"/>
        <v>0.18131820838284099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1752016</v>
      </c>
      <c r="F51" s="166">
        <v>1672008</v>
      </c>
      <c r="G51" s="153">
        <f t="shared" si="4"/>
        <v>-4.5666249623291112E-2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143955.66852471197</v>
      </c>
      <c r="F53" s="124">
        <v>155853.75</v>
      </c>
      <c r="G53" s="22">
        <f t="shared" ref="G53:G61" si="6">(F53-E53)/E53</f>
        <v>8.2651010531381436E-2</v>
      </c>
      <c r="H53" s="124">
        <v>155853.75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186897.91722408027</v>
      </c>
      <c r="F54" s="174">
        <v>209898</v>
      </c>
      <c r="G54" s="147">
        <f t="shared" si="6"/>
        <v>0.12306227440910376</v>
      </c>
      <c r="H54" s="174">
        <v>212140.5</v>
      </c>
      <c r="I54" s="147">
        <f t="shared" si="7"/>
        <v>-1.0570824524312896E-2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131655.36666666667</v>
      </c>
      <c r="F55" s="174">
        <v>146211</v>
      </c>
      <c r="G55" s="147">
        <f t="shared" si="6"/>
        <v>0.11055860237119083</v>
      </c>
      <c r="H55" s="174">
        <v>147646.20000000001</v>
      </c>
      <c r="I55" s="147">
        <f t="shared" si="7"/>
        <v>-9.7205346294046962E-3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211945.375</v>
      </c>
      <c r="F56" s="174">
        <v>187114.2</v>
      </c>
      <c r="G56" s="147">
        <f t="shared" si="6"/>
        <v>-0.11715837158513126</v>
      </c>
      <c r="H56" s="174">
        <v>187114.2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102311.0011148272</v>
      </c>
      <c r="F57" s="179">
        <v>106743</v>
      </c>
      <c r="G57" s="147">
        <f t="shared" si="6"/>
        <v>4.3318888847530782E-2</v>
      </c>
      <c r="H57" s="179">
        <v>106743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103557.17254339863</v>
      </c>
      <c r="F58" s="166">
        <v>153611.25</v>
      </c>
      <c r="G58" s="152">
        <f t="shared" si="6"/>
        <v>0.48334727790703985</v>
      </c>
      <c r="H58" s="166">
        <v>153611.25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175980.94444444444</v>
      </c>
      <c r="F59" s="173">
        <v>200031</v>
      </c>
      <c r="G59" s="147">
        <f t="shared" si="6"/>
        <v>0.13666283944252808</v>
      </c>
      <c r="H59" s="173">
        <v>200031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178639.0988851728</v>
      </c>
      <c r="F60" s="174">
        <v>227709.85714285713</v>
      </c>
      <c r="G60" s="147">
        <f t="shared" si="6"/>
        <v>0.27469215062054503</v>
      </c>
      <c r="H60" s="174">
        <v>227069.14285714287</v>
      </c>
      <c r="I60" s="147">
        <f t="shared" si="7"/>
        <v>2.8216704288937951E-3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969762.33333333326</v>
      </c>
      <c r="F61" s="67">
        <v>1289288</v>
      </c>
      <c r="G61" s="28">
        <f t="shared" si="6"/>
        <v>0.329488634156754</v>
      </c>
      <c r="H61" s="175">
        <v>1289288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412125.27499070973</v>
      </c>
      <c r="F63" s="51">
        <v>491668.125</v>
      </c>
      <c r="G63" s="21">
        <f t="shared" ref="G63:G68" si="8">(F63-E63)/E63</f>
        <v>0.19300648331040446</v>
      </c>
      <c r="H63" s="168">
        <v>499757.14285714284</v>
      </c>
      <c r="I63" s="21">
        <f t="shared" ref="I63:I68" si="9">(F63-H63)/H63</f>
        <v>-1.6185897435897403E-2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2891093.333333333</v>
      </c>
      <c r="F64" s="44">
        <v>3145779</v>
      </c>
      <c r="G64" s="21">
        <f t="shared" si="8"/>
        <v>8.809320118801664E-2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893088</v>
      </c>
      <c r="F65" s="44">
        <v>812084</v>
      </c>
      <c r="G65" s="21">
        <f t="shared" si="8"/>
        <v>-9.070102834211187E-2</v>
      </c>
      <c r="H65" s="162">
        <v>812084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597494.72619047621</v>
      </c>
      <c r="F66" s="44">
        <v>586339</v>
      </c>
      <c r="G66" s="21">
        <f t="shared" si="8"/>
        <v>-1.8670836245874851E-2</v>
      </c>
      <c r="H66" s="162">
        <v>586339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294642.65625</v>
      </c>
      <c r="F67" s="44">
        <v>277397.25</v>
      </c>
      <c r="G67" s="21">
        <f t="shared" si="8"/>
        <v>-5.8529903543116053E-2</v>
      </c>
      <c r="H67" s="162">
        <v>281658</v>
      </c>
      <c r="I67" s="21">
        <f t="shared" si="9"/>
        <v>-1.5127388535031847E-2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218676.22067385112</v>
      </c>
      <c r="F68" s="171">
        <v>219652.875</v>
      </c>
      <c r="G68" s="153">
        <f t="shared" si="8"/>
        <v>4.46621184113811E-3</v>
      </c>
      <c r="H68" s="171">
        <v>219652.875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305669.96852471202</v>
      </c>
      <c r="F70" s="41">
        <v>313053</v>
      </c>
      <c r="G70" s="21">
        <f>(F70-E70)/E70</f>
        <v>2.4153604329929763E-2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206615.01666666666</v>
      </c>
      <c r="F71" s="163">
        <v>205541.14285714287</v>
      </c>
      <c r="G71" s="21">
        <f>(F71-E71)/E71</f>
        <v>-5.1974625409550012E-3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93964.874119087443</v>
      </c>
      <c r="F72" s="163">
        <v>97623.5</v>
      </c>
      <c r="G72" s="21">
        <f>(F72-E72)/E72</f>
        <v>3.8936101550838632E-2</v>
      </c>
      <c r="H72" s="163">
        <v>98029.28571428571</v>
      </c>
      <c r="I72" s="21">
        <f>(F72-H72)/H72</f>
        <v>-4.1394335511982152E-3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133377.874098848</v>
      </c>
      <c r="F73" s="45">
        <v>157872</v>
      </c>
      <c r="G73" s="21">
        <f>(F73-E73)/E73</f>
        <v>0.18364459672673369</v>
      </c>
      <c r="H73" s="163">
        <v>157872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124334.51153536479</v>
      </c>
      <c r="F74" s="47">
        <v>132307.5</v>
      </c>
      <c r="G74" s="21">
        <f>(F74-E74)/E74</f>
        <v>6.4125304922820536E-2</v>
      </c>
      <c r="H74" s="166">
        <v>132756</v>
      </c>
      <c r="I74" s="21">
        <f>(F74-H74)/H74</f>
        <v>-3.3783783783783786E-3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71087.94642857142</v>
      </c>
      <c r="F76" s="41">
        <v>70606.71428571429</v>
      </c>
      <c r="G76" s="22">
        <f t="shared" ref="G76:G82" si="10">(F76-E76)/E76</f>
        <v>-6.7695322067105775E-3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105951.58333333333</v>
      </c>
      <c r="F77" s="30">
        <v>90933.375</v>
      </c>
      <c r="G77" s="21">
        <f t="shared" si="10"/>
        <v>-0.1417459547167377</v>
      </c>
      <c r="H77" s="154">
        <v>91157.625</v>
      </c>
      <c r="I77" s="21">
        <f t="shared" si="11"/>
        <v>-2.4600246002460025E-3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51614.269788182835</v>
      </c>
      <c r="F78" s="45">
        <v>57408</v>
      </c>
      <c r="G78" s="21">
        <f t="shared" si="10"/>
        <v>0.11225055077973123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94077.138706955273</v>
      </c>
      <c r="F79" s="45">
        <v>90933.375</v>
      </c>
      <c r="G79" s="21">
        <f t="shared" si="10"/>
        <v>-3.3416872049520034E-2</v>
      </c>
      <c r="H79" s="163">
        <v>90933.375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132037.01555183946</v>
      </c>
      <c r="F80" s="57">
        <v>143789.1</v>
      </c>
      <c r="G80" s="21">
        <f t="shared" si="10"/>
        <v>8.9005983655746315E-2</v>
      </c>
      <c r="H80" s="172">
        <v>143819</v>
      </c>
      <c r="I80" s="21">
        <f t="shared" si="11"/>
        <v>-2.0790020790016742E-4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573444.68819676701</v>
      </c>
      <c r="F81" s="57">
        <v>577967</v>
      </c>
      <c r="G81" s="21">
        <f t="shared" si="10"/>
        <v>7.8862214548602576E-3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198513.83333333331</v>
      </c>
      <c r="F82" s="166">
        <v>300993.33333333331</v>
      </c>
      <c r="G82" s="149">
        <f t="shared" si="10"/>
        <v>0.51623354543721978</v>
      </c>
      <c r="H82" s="166">
        <v>302176.875</v>
      </c>
      <c r="I82" s="149">
        <f t="shared" si="11"/>
        <v>-3.9167182024325521E-3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23" t="s">
        <v>229</v>
      </c>
      <c r="G12" s="206" t="s">
        <v>197</v>
      </c>
      <c r="H12" s="223" t="s">
        <v>222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155794.30337301586</v>
      </c>
      <c r="F15" s="159">
        <v>171165.85</v>
      </c>
      <c r="G15" s="147">
        <f>(F15-E15)/E15</f>
        <v>9.8665652685517566E-2</v>
      </c>
      <c r="H15" s="159">
        <v>208353.35</v>
      </c>
      <c r="I15" s="147">
        <f>(F15-H15)/H15</f>
        <v>-0.17848285136764058</v>
      </c>
    </row>
    <row r="16" spans="1:9" ht="16.5">
      <c r="A16" s="122"/>
      <c r="B16" s="155" t="s">
        <v>5</v>
      </c>
      <c r="C16" s="142" t="s">
        <v>85</v>
      </c>
      <c r="D16" s="138" t="s">
        <v>161</v>
      </c>
      <c r="E16" s="162">
        <v>80583.205555555556</v>
      </c>
      <c r="F16" s="162">
        <v>85110.411111111112</v>
      </c>
      <c r="G16" s="147">
        <f>(F16-E16)/E16</f>
        <v>5.6180509627833268E-2</v>
      </c>
      <c r="H16" s="162">
        <v>100165.93333333333</v>
      </c>
      <c r="I16" s="147">
        <f>(F16-H16)/H16</f>
        <v>-0.1503058147735746</v>
      </c>
    </row>
    <row r="17" spans="1:9" ht="16.5">
      <c r="A17" s="122"/>
      <c r="B17" s="155" t="s">
        <v>19</v>
      </c>
      <c r="C17" s="142" t="s">
        <v>99</v>
      </c>
      <c r="D17" s="138" t="s">
        <v>161</v>
      </c>
      <c r="E17" s="162">
        <v>58356.025000000001</v>
      </c>
      <c r="F17" s="162">
        <v>66999.399999999994</v>
      </c>
      <c r="G17" s="147">
        <f>(F17-E17)/E17</f>
        <v>0.14811452630640953</v>
      </c>
      <c r="H17" s="162">
        <v>72916</v>
      </c>
      <c r="I17" s="147">
        <f>(F17-H17)/H17</f>
        <v>-8.1142684733117643E-2</v>
      </c>
    </row>
    <row r="18" spans="1:9" ht="16.5">
      <c r="A18" s="122"/>
      <c r="B18" s="155" t="s">
        <v>9</v>
      </c>
      <c r="C18" s="142" t="s">
        <v>88</v>
      </c>
      <c r="D18" s="138" t="s">
        <v>161</v>
      </c>
      <c r="E18" s="162">
        <v>86173.488888888882</v>
      </c>
      <c r="F18" s="162">
        <v>79749.399999999994</v>
      </c>
      <c r="G18" s="147">
        <f>(F18-E18)/E18</f>
        <v>-7.4548320739015628E-2</v>
      </c>
      <c r="H18" s="162">
        <v>83232.700000000012</v>
      </c>
      <c r="I18" s="147">
        <f>(F18-H18)/H18</f>
        <v>-4.1850138226923038E-2</v>
      </c>
    </row>
    <row r="19" spans="1:9" ht="16.5">
      <c r="A19" s="122"/>
      <c r="B19" s="155" t="s">
        <v>18</v>
      </c>
      <c r="C19" s="142" t="s">
        <v>98</v>
      </c>
      <c r="D19" s="138" t="s">
        <v>83</v>
      </c>
      <c r="E19" s="162">
        <v>112753.10833333334</v>
      </c>
      <c r="F19" s="162">
        <v>105500</v>
      </c>
      <c r="G19" s="147">
        <f>(F19-E19)/E19</f>
        <v>-6.4327347073136892E-2</v>
      </c>
      <c r="H19" s="162">
        <v>109416.6</v>
      </c>
      <c r="I19" s="147">
        <f>(F19-H19)/H19</f>
        <v>-3.5795299799116456E-2</v>
      </c>
    </row>
    <row r="20" spans="1:9" ht="16.5" customHeight="1">
      <c r="A20" s="122"/>
      <c r="B20" s="155" t="s">
        <v>12</v>
      </c>
      <c r="C20" s="142" t="s">
        <v>92</v>
      </c>
      <c r="D20" s="138" t="s">
        <v>81</v>
      </c>
      <c r="E20" s="162">
        <v>27880.411111111109</v>
      </c>
      <c r="F20" s="162">
        <v>32666</v>
      </c>
      <c r="G20" s="147">
        <f>(F20-E20)/E20</f>
        <v>0.17164699866931671</v>
      </c>
      <c r="H20" s="162">
        <v>33304.888888888891</v>
      </c>
      <c r="I20" s="147">
        <f>(F20-H20)/H20</f>
        <v>-1.9183036190882935E-2</v>
      </c>
    </row>
    <row r="21" spans="1:9" ht="16.5">
      <c r="A21" s="122"/>
      <c r="B21" s="155" t="s">
        <v>11</v>
      </c>
      <c r="C21" s="142" t="s">
        <v>91</v>
      </c>
      <c r="D21" s="138" t="s">
        <v>81</v>
      </c>
      <c r="E21" s="162">
        <v>21861.677777777775</v>
      </c>
      <c r="F21" s="162">
        <v>31449.4</v>
      </c>
      <c r="G21" s="147">
        <f>(F21-E21)/E21</f>
        <v>0.43856296482276724</v>
      </c>
      <c r="H21" s="162">
        <v>31949.4</v>
      </c>
      <c r="I21" s="147">
        <f>(F21-H21)/H21</f>
        <v>-1.5649746161117264E-2</v>
      </c>
    </row>
    <row r="22" spans="1:9" ht="16.5">
      <c r="A22" s="122"/>
      <c r="B22" s="155" t="s">
        <v>14</v>
      </c>
      <c r="C22" s="142" t="s">
        <v>94</v>
      </c>
      <c r="D22" s="140" t="s">
        <v>81</v>
      </c>
      <c r="E22" s="162">
        <v>28180.49722222222</v>
      </c>
      <c r="F22" s="162">
        <v>33193.777777777781</v>
      </c>
      <c r="G22" s="147">
        <f>(F22-E22)/E22</f>
        <v>0.17789893897266834</v>
      </c>
      <c r="H22" s="162">
        <v>33304.888888888891</v>
      </c>
      <c r="I22" s="147">
        <f>(F22-H22)/H22</f>
        <v>-3.3361802071100186E-3</v>
      </c>
    </row>
    <row r="23" spans="1:9" ht="16.5">
      <c r="A23" s="122"/>
      <c r="B23" s="155" t="s">
        <v>6</v>
      </c>
      <c r="C23" s="142" t="s">
        <v>86</v>
      </c>
      <c r="D23" s="140" t="s">
        <v>161</v>
      </c>
      <c r="E23" s="162">
        <v>72495.600000000006</v>
      </c>
      <c r="F23" s="162">
        <v>102099.4</v>
      </c>
      <c r="G23" s="147">
        <f>(F23-E23)/E23</f>
        <v>0.40835305866838795</v>
      </c>
      <c r="H23" s="162">
        <v>102166</v>
      </c>
      <c r="I23" s="147">
        <f>(F23-H23)/H23</f>
        <v>-6.5188027328079619E-4</v>
      </c>
    </row>
    <row r="24" spans="1:9" ht="16.5">
      <c r="A24" s="122"/>
      <c r="B24" s="155" t="s">
        <v>15</v>
      </c>
      <c r="C24" s="142" t="s">
        <v>95</v>
      </c>
      <c r="D24" s="140" t="s">
        <v>82</v>
      </c>
      <c r="E24" s="162">
        <v>61870.45</v>
      </c>
      <c r="F24" s="162">
        <v>83916</v>
      </c>
      <c r="G24" s="147">
        <f>(F24-E24)/E24</f>
        <v>0.35631791913587185</v>
      </c>
      <c r="H24" s="162">
        <v>82999.399999999994</v>
      </c>
      <c r="I24" s="147">
        <f>(F24-H24)/H24</f>
        <v>1.1043453326168694E-2</v>
      </c>
    </row>
    <row r="25" spans="1:9" ht="16.5">
      <c r="A25" s="122"/>
      <c r="B25" s="155" t="s">
        <v>13</v>
      </c>
      <c r="C25" s="142" t="s">
        <v>93</v>
      </c>
      <c r="D25" s="140" t="s">
        <v>81</v>
      </c>
      <c r="E25" s="162">
        <v>29902.494444444445</v>
      </c>
      <c r="F25" s="162">
        <v>35388.222222222219</v>
      </c>
      <c r="G25" s="147">
        <f>(F25-E25)/E25</f>
        <v>0.18345385158317326</v>
      </c>
      <c r="H25" s="162">
        <v>34860.444444444445</v>
      </c>
      <c r="I25" s="147">
        <f>(F25-H25)/H25</f>
        <v>1.513973175582629E-2</v>
      </c>
    </row>
    <row r="26" spans="1:9" ht="16.5">
      <c r="A26" s="122"/>
      <c r="B26" s="155" t="s">
        <v>10</v>
      </c>
      <c r="C26" s="142" t="s">
        <v>90</v>
      </c>
      <c r="D26" s="140" t="s">
        <v>161</v>
      </c>
      <c r="E26" s="162">
        <v>75814.325000000012</v>
      </c>
      <c r="F26" s="162">
        <v>86166</v>
      </c>
      <c r="G26" s="147">
        <f>(F26-E26)/E26</f>
        <v>0.13653982937921016</v>
      </c>
      <c r="H26" s="162">
        <v>84249.4</v>
      </c>
      <c r="I26" s="147">
        <f>(F26-H26)/H26</f>
        <v>2.2749123435893977E-2</v>
      </c>
    </row>
    <row r="27" spans="1:9" ht="16.5">
      <c r="A27" s="122"/>
      <c r="B27" s="155" t="s">
        <v>17</v>
      </c>
      <c r="C27" s="142" t="s">
        <v>97</v>
      </c>
      <c r="D27" s="140" t="s">
        <v>161</v>
      </c>
      <c r="E27" s="162">
        <v>58879.022222222222</v>
      </c>
      <c r="F27" s="162">
        <v>63199.4</v>
      </c>
      <c r="G27" s="147">
        <f>(F27-E27)/E27</f>
        <v>7.3377199802532989E-2</v>
      </c>
      <c r="H27" s="162">
        <v>61282.7</v>
      </c>
      <c r="I27" s="147">
        <f>(F27-H27)/H27</f>
        <v>3.1276363476152397E-2</v>
      </c>
    </row>
    <row r="28" spans="1:9" ht="17.25" thickBot="1">
      <c r="A28" s="36"/>
      <c r="B28" s="155" t="s">
        <v>16</v>
      </c>
      <c r="C28" s="142" t="s">
        <v>96</v>
      </c>
      <c r="D28" s="140" t="s">
        <v>81</v>
      </c>
      <c r="E28" s="162">
        <v>28434.57777777778</v>
      </c>
      <c r="F28" s="162">
        <v>34971.488888888889</v>
      </c>
      <c r="G28" s="147">
        <f>(F28-E28)/E28</f>
        <v>0.22989302539318315</v>
      </c>
      <c r="H28" s="162">
        <v>33415.966666666667</v>
      </c>
      <c r="I28" s="147">
        <f>(F28-H28)/H28</f>
        <v>4.6550268550928905E-2</v>
      </c>
    </row>
    <row r="29" spans="1:9" ht="16.5">
      <c r="A29" s="122"/>
      <c r="B29" s="155" t="s">
        <v>7</v>
      </c>
      <c r="C29" s="142" t="s">
        <v>87</v>
      </c>
      <c r="D29" s="140" t="s">
        <v>161</v>
      </c>
      <c r="E29" s="162">
        <v>35096.275000000001</v>
      </c>
      <c r="F29" s="162">
        <v>57299.4</v>
      </c>
      <c r="G29" s="147">
        <f>(F29-E29)/E29</f>
        <v>0.63263480241136694</v>
      </c>
      <c r="H29" s="162">
        <v>53649.4</v>
      </c>
      <c r="I29" s="147">
        <f>(F29-H29)/H29</f>
        <v>6.8034311660521832E-2</v>
      </c>
    </row>
    <row r="30" spans="1:9" ht="17.25" thickBot="1">
      <c r="A30" s="36"/>
      <c r="B30" s="156" t="s">
        <v>4</v>
      </c>
      <c r="C30" s="143" t="s">
        <v>84</v>
      </c>
      <c r="D30" s="139" t="s">
        <v>161</v>
      </c>
      <c r="E30" s="165">
        <v>67108.200000000012</v>
      </c>
      <c r="F30" s="165">
        <v>116916</v>
      </c>
      <c r="G30" s="149">
        <f>(F30-E30)/E30</f>
        <v>0.7422014001269589</v>
      </c>
      <c r="H30" s="165">
        <v>107499.4</v>
      </c>
      <c r="I30" s="149">
        <f>(F30-H30)/H30</f>
        <v>8.7596767981960894E-2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1001183.6617063491</v>
      </c>
      <c r="F31" s="93">
        <f>SUM(F15:F30)</f>
        <v>1185790.1499999999</v>
      </c>
      <c r="G31" s="94">
        <f t="shared" ref="G31" si="0">(F31-E31)/E31</f>
        <v>0.18438823500077908</v>
      </c>
      <c r="H31" s="93">
        <f>SUM(H15:H30)</f>
        <v>1232766.472222222</v>
      </c>
      <c r="I31" s="97">
        <f t="shared" ref="I31" si="1">(F31-H31)/H31</f>
        <v>-3.8106424274778637E-2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28</v>
      </c>
      <c r="C33" s="144" t="s">
        <v>102</v>
      </c>
      <c r="D33" s="146" t="s">
        <v>161</v>
      </c>
      <c r="E33" s="168">
        <v>59989.012499999997</v>
      </c>
      <c r="F33" s="168">
        <v>97374.375</v>
      </c>
      <c r="G33" s="147">
        <f>(F33-E33)/E33</f>
        <v>0.62320349914078021</v>
      </c>
      <c r="H33" s="168">
        <v>98124.375</v>
      </c>
      <c r="I33" s="147">
        <f>(F33-H33)/H33</f>
        <v>-7.643360785737489E-3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56140.9</v>
      </c>
      <c r="F34" s="162">
        <v>75082.7</v>
      </c>
      <c r="G34" s="147">
        <f>(F34-E34)/E34</f>
        <v>0.33739751233058241</v>
      </c>
      <c r="H34" s="162">
        <v>68749.399999999994</v>
      </c>
      <c r="I34" s="147">
        <f>(F34-H34)/H34</f>
        <v>9.2121531242454535E-2</v>
      </c>
    </row>
    <row r="35" spans="1:9" ht="16.5">
      <c r="A35" s="35"/>
      <c r="B35" s="157" t="s">
        <v>29</v>
      </c>
      <c r="C35" s="142" t="s">
        <v>103</v>
      </c>
      <c r="D35" s="138" t="s">
        <v>161</v>
      </c>
      <c r="E35" s="162">
        <v>80020.825000000012</v>
      </c>
      <c r="F35" s="162">
        <v>153849</v>
      </c>
      <c r="G35" s="147">
        <f>(F35-E35)/E35</f>
        <v>0.92261202005852827</v>
      </c>
      <c r="H35" s="162">
        <v>140223.75</v>
      </c>
      <c r="I35" s="147">
        <f>(F35-H35)/H35</f>
        <v>9.7167919129248784E-2</v>
      </c>
    </row>
    <row r="36" spans="1:9" ht="16.5">
      <c r="A36" s="35"/>
      <c r="B36" s="155" t="s">
        <v>27</v>
      </c>
      <c r="C36" s="142" t="s">
        <v>101</v>
      </c>
      <c r="D36" s="138" t="s">
        <v>161</v>
      </c>
      <c r="E36" s="162">
        <v>149843.25</v>
      </c>
      <c r="F36" s="162">
        <v>229463.42857142858</v>
      </c>
      <c r="G36" s="147">
        <f>(F36-E36)/E36</f>
        <v>0.53135645797477415</v>
      </c>
      <c r="H36" s="162">
        <v>202971.52222222224</v>
      </c>
      <c r="I36" s="147">
        <f>(F36-H36)/H36</f>
        <v>0.13052031171250628</v>
      </c>
    </row>
    <row r="37" spans="1:9" ht="17.25" thickBot="1">
      <c r="A37" s="36"/>
      <c r="B37" s="157" t="s">
        <v>26</v>
      </c>
      <c r="C37" s="142" t="s">
        <v>100</v>
      </c>
      <c r="D37" s="150" t="s">
        <v>161</v>
      </c>
      <c r="E37" s="165">
        <v>151110.17499999999</v>
      </c>
      <c r="F37" s="165">
        <v>231249.14285714284</v>
      </c>
      <c r="G37" s="149">
        <f>(F37-E37)/E37</f>
        <v>0.53033469028239066</v>
      </c>
      <c r="H37" s="165">
        <v>203804.85555555555</v>
      </c>
      <c r="I37" s="149">
        <f>(F37-H37)/H37</f>
        <v>0.13465963422106103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497104.16250000003</v>
      </c>
      <c r="F38" s="95">
        <f>SUM(F33:F37)</f>
        <v>787018.64642857143</v>
      </c>
      <c r="G38" s="96">
        <f t="shared" ref="G38" si="2">(F38-E38)/E38</f>
        <v>0.58320671158848203</v>
      </c>
      <c r="H38" s="95">
        <f>SUM(H33:H37)</f>
        <v>713873.90277777775</v>
      </c>
      <c r="I38" s="97">
        <f t="shared" ref="I38" si="3">(F38-H38)/H38</f>
        <v>0.10246171398923229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33</v>
      </c>
      <c r="C40" s="142" t="s">
        <v>107</v>
      </c>
      <c r="D40" s="146" t="s">
        <v>161</v>
      </c>
      <c r="E40" s="162">
        <v>604428.75</v>
      </c>
      <c r="F40" s="162">
        <v>706297.8</v>
      </c>
      <c r="G40" s="147">
        <f>(F40-E40)/E40</f>
        <v>0.16853773087398646</v>
      </c>
      <c r="H40" s="162">
        <v>750789</v>
      </c>
      <c r="I40" s="147">
        <f>(F40-H40)/H40</f>
        <v>-5.9259259259259199E-2</v>
      </c>
    </row>
    <row r="41" spans="1:9" ht="16.5">
      <c r="A41" s="35"/>
      <c r="B41" s="155" t="s">
        <v>31</v>
      </c>
      <c r="C41" s="142" t="s">
        <v>105</v>
      </c>
      <c r="D41" s="138" t="s">
        <v>161</v>
      </c>
      <c r="E41" s="162">
        <v>1869555.9875</v>
      </c>
      <c r="F41" s="162">
        <v>1843990.15</v>
      </c>
      <c r="G41" s="147">
        <f>(F41-E41)/E41</f>
        <v>-1.3674817802160172E-2</v>
      </c>
      <c r="H41" s="162">
        <v>1840538.25</v>
      </c>
      <c r="I41" s="147">
        <f>(F41-H41)/H41</f>
        <v>1.8754839786676027E-3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996773.91120401339</v>
      </c>
      <c r="F42" s="170">
        <v>1140208</v>
      </c>
      <c r="G42" s="147">
        <f>(F42-E42)/E42</f>
        <v>0.14389831754598303</v>
      </c>
      <c r="H42" s="170">
        <v>1126500.5</v>
      </c>
      <c r="I42" s="147">
        <f>(F42-H42)/H42</f>
        <v>1.2168214750015645E-2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858587.25</v>
      </c>
      <c r="F43" s="163">
        <v>938800.2</v>
      </c>
      <c r="G43" s="147">
        <f>(F43-E43)/E43</f>
        <v>9.3424343303490656E-2</v>
      </c>
      <c r="H43" s="163">
        <v>911890.2</v>
      </c>
      <c r="I43" s="147">
        <f>(F43-H43)/H43</f>
        <v>2.9510131811922094E-2</v>
      </c>
    </row>
    <row r="44" spans="1:9" ht="16.5">
      <c r="A44" s="35"/>
      <c r="B44" s="155" t="s">
        <v>34</v>
      </c>
      <c r="C44" s="142" t="s">
        <v>154</v>
      </c>
      <c r="D44" s="138" t="s">
        <v>161</v>
      </c>
      <c r="E44" s="163">
        <v>304678.54166666669</v>
      </c>
      <c r="F44" s="163">
        <v>311976.59999999998</v>
      </c>
      <c r="G44" s="147">
        <f>(F44-E44)/E44</f>
        <v>2.3953305977543131E-2</v>
      </c>
      <c r="H44" s="163">
        <v>300495</v>
      </c>
      <c r="I44" s="147">
        <f>(F44-H44)/H44</f>
        <v>3.8208955223880521E-2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202726.25000000003</v>
      </c>
      <c r="F45" s="166">
        <v>201825</v>
      </c>
      <c r="G45" s="153">
        <f>(F45-E45)/E45</f>
        <v>-4.4456502302983904E-3</v>
      </c>
      <c r="H45" s="166">
        <v>178503</v>
      </c>
      <c r="I45" s="153">
        <f>(F45-H45)/H45</f>
        <v>0.1306532663316583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4836750.6903706798</v>
      </c>
      <c r="F46" s="77">
        <f>SUM(F40:F45)</f>
        <v>5143097.75</v>
      </c>
      <c r="G46" s="96">
        <f t="shared" ref="G46" si="4">(F46-E46)/E46</f>
        <v>6.3337368254108267E-2</v>
      </c>
      <c r="H46" s="95">
        <f>SUM(H40:H45)</f>
        <v>5108715.95</v>
      </c>
      <c r="I46" s="97">
        <f t="shared" ref="I46" si="5">(F46-H46)/H46</f>
        <v>6.7300277283961762E-3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320282.02554425248</v>
      </c>
      <c r="F48" s="160">
        <v>340075.125</v>
      </c>
      <c r="G48" s="147">
        <f>(F48-E48)/E48</f>
        <v>6.1798970523285778E-2</v>
      </c>
      <c r="H48" s="160">
        <v>349605.75</v>
      </c>
      <c r="I48" s="147">
        <f>(F48-H48)/H48</f>
        <v>-2.7261064785118666E-2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315572.19888517284</v>
      </c>
      <c r="F49" s="163">
        <v>316461.59999999998</v>
      </c>
      <c r="G49" s="147">
        <f>(F49-E49)/E49</f>
        <v>2.8183760102098365E-3</v>
      </c>
      <c r="H49" s="163">
        <v>316461.59999999998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989030.39884933911</v>
      </c>
      <c r="F50" s="163">
        <v>996695.14285714284</v>
      </c>
      <c r="G50" s="147">
        <f>(F50-E50)/E50</f>
        <v>7.7497557372564821E-3</v>
      </c>
      <c r="H50" s="163">
        <v>996695.14285714284</v>
      </c>
      <c r="I50" s="147">
        <f>(F50-H50)/H50</f>
        <v>0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1294351.71875</v>
      </c>
      <c r="F51" s="163">
        <v>1342696.875</v>
      </c>
      <c r="G51" s="147">
        <f>(F51-E51)/E51</f>
        <v>3.7350864953993014E-2</v>
      </c>
      <c r="H51" s="163">
        <v>1342696.875</v>
      </c>
      <c r="I51" s="147">
        <f>(F51-H51)/H51</f>
        <v>0</v>
      </c>
    </row>
    <row r="52" spans="1:9" ht="16.5">
      <c r="A52" s="35"/>
      <c r="B52" s="155" t="s">
        <v>49</v>
      </c>
      <c r="C52" s="142" t="s">
        <v>158</v>
      </c>
      <c r="D52" s="140" t="s">
        <v>199</v>
      </c>
      <c r="E52" s="163">
        <v>140664.25863991081</v>
      </c>
      <c r="F52" s="163">
        <v>166169.25</v>
      </c>
      <c r="G52" s="147">
        <f>(F52-E52)/E52</f>
        <v>0.18131820838284099</v>
      </c>
      <c r="H52" s="163">
        <v>166169.25</v>
      </c>
      <c r="I52" s="147">
        <f>(F52-H52)/H52</f>
        <v>0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1752016</v>
      </c>
      <c r="F53" s="166">
        <v>1672008</v>
      </c>
      <c r="G53" s="153">
        <f>(F53-E53)/E53</f>
        <v>-4.5666249623291112E-2</v>
      </c>
      <c r="H53" s="166">
        <v>1672008</v>
      </c>
      <c r="I53" s="153">
        <f>(F53-H53)/H53</f>
        <v>0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4811916.6006686753</v>
      </c>
      <c r="F54" s="77">
        <f>SUM(F48:F53)</f>
        <v>4834105.9928571433</v>
      </c>
      <c r="G54" s="96">
        <f t="shared" ref="G54" si="6">(F54-E54)/E54</f>
        <v>4.6113418061702327E-3</v>
      </c>
      <c r="H54" s="77">
        <f>SUM(H48:H53)</f>
        <v>4843636.6178571433</v>
      </c>
      <c r="I54" s="97">
        <f t="shared" ref="I54" si="7">(F54-H54)/H54</f>
        <v>-1.9676589620417091E-3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39</v>
      </c>
      <c r="C56" s="145" t="s">
        <v>116</v>
      </c>
      <c r="D56" s="146" t="s">
        <v>114</v>
      </c>
      <c r="E56" s="160">
        <v>186897.91722408027</v>
      </c>
      <c r="F56" s="124">
        <v>209898</v>
      </c>
      <c r="G56" s="148">
        <f>(F56-E56)/E56</f>
        <v>0.12306227440910376</v>
      </c>
      <c r="H56" s="124">
        <v>212140.5</v>
      </c>
      <c r="I56" s="148">
        <f>(F56-H56)/H56</f>
        <v>-1.0570824524312896E-2</v>
      </c>
    </row>
    <row r="57" spans="1:9" ht="16.5">
      <c r="A57" s="102"/>
      <c r="B57" s="177" t="s">
        <v>40</v>
      </c>
      <c r="C57" s="142" t="s">
        <v>117</v>
      </c>
      <c r="D57" s="138" t="s">
        <v>114</v>
      </c>
      <c r="E57" s="163">
        <v>131655.36666666667</v>
      </c>
      <c r="F57" s="174">
        <v>146211</v>
      </c>
      <c r="G57" s="147">
        <f>(F57-E57)/E57</f>
        <v>0.11055860237119083</v>
      </c>
      <c r="H57" s="174">
        <v>147646.20000000001</v>
      </c>
      <c r="I57" s="147">
        <f>(F57-H57)/H57</f>
        <v>-9.7205346294046962E-3</v>
      </c>
    </row>
    <row r="58" spans="1:9" ht="16.5">
      <c r="A58" s="102"/>
      <c r="B58" s="177" t="s">
        <v>38</v>
      </c>
      <c r="C58" s="142" t="s">
        <v>115</v>
      </c>
      <c r="D58" s="138" t="s">
        <v>114</v>
      </c>
      <c r="E58" s="163">
        <v>143955.66852471197</v>
      </c>
      <c r="F58" s="174">
        <v>155853.75</v>
      </c>
      <c r="G58" s="147">
        <f>(F58-E58)/E58</f>
        <v>8.2651010531381436E-2</v>
      </c>
      <c r="H58" s="174">
        <v>155853.75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211945.375</v>
      </c>
      <c r="F59" s="174">
        <v>187114.2</v>
      </c>
      <c r="G59" s="147">
        <f>(F59-E59)/E59</f>
        <v>-0.11715837158513126</v>
      </c>
      <c r="H59" s="174">
        <v>187114.2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102311.0011148272</v>
      </c>
      <c r="F60" s="179">
        <v>106743</v>
      </c>
      <c r="G60" s="147">
        <f>(F60-E60)/E60</f>
        <v>4.3318888847530782E-2</v>
      </c>
      <c r="H60" s="179">
        <v>106743</v>
      </c>
      <c r="I60" s="147">
        <f>(F60-H60)/H60</f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103557.17254339863</v>
      </c>
      <c r="F61" s="166">
        <v>153611.25</v>
      </c>
      <c r="G61" s="152">
        <f>(F61-E61)/E61</f>
        <v>0.48334727790703985</v>
      </c>
      <c r="H61" s="166">
        <v>153611.25</v>
      </c>
      <c r="I61" s="152">
        <f>(F61-H61)/H61</f>
        <v>0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175980.94444444444</v>
      </c>
      <c r="F62" s="173">
        <v>200031</v>
      </c>
      <c r="G62" s="147">
        <f>(F62-E62)/E62</f>
        <v>0.13666283944252808</v>
      </c>
      <c r="H62" s="173">
        <v>200031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969762.33333333326</v>
      </c>
      <c r="F63" s="174">
        <v>1289288</v>
      </c>
      <c r="G63" s="147">
        <f>(F63-E63)/E63</f>
        <v>0.329488634156754</v>
      </c>
      <c r="H63" s="174">
        <v>1289288</v>
      </c>
      <c r="I63" s="147">
        <f>(F63-H63)/H63</f>
        <v>0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178639.0988851728</v>
      </c>
      <c r="F64" s="175">
        <v>227709.85714285713</v>
      </c>
      <c r="G64" s="152">
        <f>(F64-E64)/E64</f>
        <v>0.27469215062054503</v>
      </c>
      <c r="H64" s="175">
        <v>227069.14285714287</v>
      </c>
      <c r="I64" s="152">
        <f>(F64-H64)/H64</f>
        <v>2.8216704288937951E-3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2204704.8777366355</v>
      </c>
      <c r="F65" s="92">
        <f>SUM(F56:F64)</f>
        <v>2676460.0571428575</v>
      </c>
      <c r="G65" s="94">
        <f t="shared" ref="G65" si="8">(F65-E65)/E65</f>
        <v>0.21397656628334261</v>
      </c>
      <c r="H65" s="92">
        <f>SUM(H56:H64)</f>
        <v>2679497.0428571426</v>
      </c>
      <c r="I65" s="131">
        <f t="shared" ref="I65" si="9">(F65-H65)/H65</f>
        <v>-1.1334163336291041E-3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412125.27499070973</v>
      </c>
      <c r="F67" s="168">
        <v>491668.125</v>
      </c>
      <c r="G67" s="147">
        <f>(F67-E67)/E67</f>
        <v>0.19300648331040446</v>
      </c>
      <c r="H67" s="168">
        <v>499757.14285714284</v>
      </c>
      <c r="I67" s="147">
        <f>(F67-H67)/H67</f>
        <v>-1.6185897435897403E-2</v>
      </c>
    </row>
    <row r="68" spans="1:9" ht="16.5">
      <c r="A68" s="35"/>
      <c r="B68" s="155" t="s">
        <v>63</v>
      </c>
      <c r="C68" s="142" t="s">
        <v>132</v>
      </c>
      <c r="D68" s="140" t="s">
        <v>126</v>
      </c>
      <c r="E68" s="163">
        <v>294642.65625</v>
      </c>
      <c r="F68" s="162">
        <v>277397.25</v>
      </c>
      <c r="G68" s="147">
        <f>(F68-E68)/E68</f>
        <v>-5.8529903543116053E-2</v>
      </c>
      <c r="H68" s="162">
        <v>281658</v>
      </c>
      <c r="I68" s="147">
        <f>(F68-H68)/H68</f>
        <v>-1.5127388535031847E-2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2891093.333333333</v>
      </c>
      <c r="F69" s="162">
        <v>3145779</v>
      </c>
      <c r="G69" s="147">
        <f>(F69-E69)/E69</f>
        <v>8.809320118801664E-2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893088</v>
      </c>
      <c r="F70" s="162">
        <v>812084</v>
      </c>
      <c r="G70" s="147">
        <f>(F70-E70)/E70</f>
        <v>-9.070102834211187E-2</v>
      </c>
      <c r="H70" s="162">
        <v>812084</v>
      </c>
      <c r="I70" s="147">
        <f>(F70-H70)/H70</f>
        <v>0</v>
      </c>
    </row>
    <row r="71" spans="1:9" ht="16.5">
      <c r="A71" s="35"/>
      <c r="B71" s="155" t="s">
        <v>62</v>
      </c>
      <c r="C71" s="142" t="s">
        <v>131</v>
      </c>
      <c r="D71" s="140" t="s">
        <v>125</v>
      </c>
      <c r="E71" s="163">
        <v>597494.72619047621</v>
      </c>
      <c r="F71" s="162">
        <v>586339</v>
      </c>
      <c r="G71" s="147">
        <f>(F71-E71)/E71</f>
        <v>-1.8670836245874851E-2</v>
      </c>
      <c r="H71" s="162">
        <v>586339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218676.22067385112</v>
      </c>
      <c r="F72" s="171">
        <v>219652.875</v>
      </c>
      <c r="G72" s="153">
        <f>(F72-E72)/E72</f>
        <v>4.46621184113811E-3</v>
      </c>
      <c r="H72" s="171">
        <v>219652.875</v>
      </c>
      <c r="I72" s="153">
        <f>(F72-H72)/H72</f>
        <v>0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5307120.2114383699</v>
      </c>
      <c r="F73" s="77">
        <f>SUM(F67:F72)</f>
        <v>5532920.25</v>
      </c>
      <c r="G73" s="96">
        <f t="shared" ref="G73" si="10">(F73-E73)/E73</f>
        <v>4.2546622191629663E-2</v>
      </c>
      <c r="H73" s="77">
        <f>SUM(H67:H72)</f>
        <v>5545270.0178571427</v>
      </c>
      <c r="I73" s="97">
        <f t="shared" ref="I73" si="11">(F73-H73)/H73</f>
        <v>-2.2270814256787159E-3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69</v>
      </c>
      <c r="C75" s="144" t="s">
        <v>140</v>
      </c>
      <c r="D75" s="146" t="s">
        <v>136</v>
      </c>
      <c r="E75" s="160">
        <v>93964.874119087443</v>
      </c>
      <c r="F75" s="160">
        <v>97623.5</v>
      </c>
      <c r="G75" s="147">
        <f>(F75-E75)/E75</f>
        <v>3.8936101550838632E-2</v>
      </c>
      <c r="H75" s="160">
        <v>98029.28571428571</v>
      </c>
      <c r="I75" s="147">
        <f>(F75-H75)/H75</f>
        <v>-4.1394335511982152E-3</v>
      </c>
    </row>
    <row r="76" spans="1:9" ht="16.5">
      <c r="A76" s="35"/>
      <c r="B76" s="155" t="s">
        <v>71</v>
      </c>
      <c r="C76" s="142" t="s">
        <v>200</v>
      </c>
      <c r="D76" s="140" t="s">
        <v>134</v>
      </c>
      <c r="E76" s="163">
        <v>124334.51153536479</v>
      </c>
      <c r="F76" s="163">
        <v>132307.5</v>
      </c>
      <c r="G76" s="147">
        <f>(F76-E76)/E76</f>
        <v>6.4125304922820536E-2</v>
      </c>
      <c r="H76" s="163">
        <v>132756</v>
      </c>
      <c r="I76" s="147">
        <f>(F76-H76)/H76</f>
        <v>-3.3783783783783786E-3</v>
      </c>
    </row>
    <row r="77" spans="1:9" ht="16.5">
      <c r="A77" s="35"/>
      <c r="B77" s="155" t="s">
        <v>68</v>
      </c>
      <c r="C77" s="142" t="s">
        <v>138</v>
      </c>
      <c r="D77" s="140" t="s">
        <v>134</v>
      </c>
      <c r="E77" s="163">
        <v>305669.96852471202</v>
      </c>
      <c r="F77" s="163">
        <v>313053</v>
      </c>
      <c r="G77" s="147">
        <f>(F77-E77)/E77</f>
        <v>2.4153604329929763E-2</v>
      </c>
      <c r="H77" s="163">
        <v>313053</v>
      </c>
      <c r="I77" s="147">
        <f>(F77-H77)/H77</f>
        <v>0</v>
      </c>
    </row>
    <row r="78" spans="1:9" ht="16.5">
      <c r="A78" s="35"/>
      <c r="B78" s="155" t="s">
        <v>67</v>
      </c>
      <c r="C78" s="142" t="s">
        <v>139</v>
      </c>
      <c r="D78" s="140" t="s">
        <v>135</v>
      </c>
      <c r="E78" s="163">
        <v>206615.01666666666</v>
      </c>
      <c r="F78" s="163">
        <v>205541.14285714287</v>
      </c>
      <c r="G78" s="147">
        <f>(F78-E78)/E78</f>
        <v>-5.1974625409550012E-3</v>
      </c>
      <c r="H78" s="163">
        <v>205541.14285714287</v>
      </c>
      <c r="I78" s="147">
        <f>(F78-H78)/H78</f>
        <v>0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133377.874098848</v>
      </c>
      <c r="F79" s="166">
        <v>157872</v>
      </c>
      <c r="G79" s="147">
        <f>(F79-E79)/E79</f>
        <v>0.18364459672673369</v>
      </c>
      <c r="H79" s="166">
        <v>157872</v>
      </c>
      <c r="I79" s="147">
        <f>(F79-H79)/H79</f>
        <v>0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863962.24494467897</v>
      </c>
      <c r="F80" s="77">
        <f>SUM(F75:F79)</f>
        <v>906397.14285714284</v>
      </c>
      <c r="G80" s="96">
        <f t="shared" ref="G80" si="12">(F80-E80)/E80</f>
        <v>4.9116611473202808E-2</v>
      </c>
      <c r="H80" s="77">
        <f>SUM(H75:H79)</f>
        <v>907251.42857142852</v>
      </c>
      <c r="I80" s="97">
        <f t="shared" ref="I80" si="13">(F80-H80)/H80</f>
        <v>-9.4161958568734572E-4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80</v>
      </c>
      <c r="C82" s="142" t="s">
        <v>151</v>
      </c>
      <c r="D82" s="146" t="s">
        <v>150</v>
      </c>
      <c r="E82" s="160">
        <v>198513.83333333331</v>
      </c>
      <c r="F82" s="160">
        <v>300993.33333333331</v>
      </c>
      <c r="G82" s="148">
        <f>(F82-E82)/E82</f>
        <v>0.51623354543721978</v>
      </c>
      <c r="H82" s="160">
        <v>302176.875</v>
      </c>
      <c r="I82" s="148">
        <f>(F82-H82)/H82</f>
        <v>-3.9167182024325521E-3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105951.58333333333</v>
      </c>
      <c r="F83" s="154">
        <v>90933.375</v>
      </c>
      <c r="G83" s="147">
        <f>(F83-E83)/E83</f>
        <v>-0.1417459547167377</v>
      </c>
      <c r="H83" s="154">
        <v>91157.625</v>
      </c>
      <c r="I83" s="147">
        <f>(F83-H83)/H83</f>
        <v>-2.4600246002460025E-3</v>
      </c>
    </row>
    <row r="84" spans="1:11" ht="16.5">
      <c r="A84" s="35"/>
      <c r="B84" s="155" t="s">
        <v>78</v>
      </c>
      <c r="C84" s="142" t="s">
        <v>149</v>
      </c>
      <c r="D84" s="140" t="s">
        <v>147</v>
      </c>
      <c r="E84" s="163">
        <v>132037.01555183946</v>
      </c>
      <c r="F84" s="163">
        <v>143789.1</v>
      </c>
      <c r="G84" s="147">
        <f>(F84-E84)/E84</f>
        <v>8.9005983655746315E-2</v>
      </c>
      <c r="H84" s="163">
        <v>143819</v>
      </c>
      <c r="I84" s="147">
        <f>(F84-H84)/H84</f>
        <v>-2.0790020790016742E-4</v>
      </c>
    </row>
    <row r="85" spans="1:11" ht="16.5">
      <c r="A85" s="35"/>
      <c r="B85" s="155" t="s">
        <v>74</v>
      </c>
      <c r="C85" s="142" t="s">
        <v>144</v>
      </c>
      <c r="D85" s="140" t="s">
        <v>142</v>
      </c>
      <c r="E85" s="163">
        <v>71087.94642857142</v>
      </c>
      <c r="F85" s="163">
        <v>70606.71428571429</v>
      </c>
      <c r="G85" s="147">
        <f>(F85-E85)/E85</f>
        <v>-6.7695322067105775E-3</v>
      </c>
      <c r="H85" s="163">
        <v>70606.71428571429</v>
      </c>
      <c r="I85" s="147">
        <f>(F85-H85)/H85</f>
        <v>0</v>
      </c>
    </row>
    <row r="86" spans="1:11" ht="16.5">
      <c r="A86" s="35"/>
      <c r="B86" s="155" t="s">
        <v>75</v>
      </c>
      <c r="C86" s="142" t="s">
        <v>148</v>
      </c>
      <c r="D86" s="151" t="s">
        <v>145</v>
      </c>
      <c r="E86" s="172">
        <v>51614.269788182835</v>
      </c>
      <c r="F86" s="172">
        <v>57408</v>
      </c>
      <c r="G86" s="147">
        <f>(F86-E86)/E86</f>
        <v>0.11225055077973123</v>
      </c>
      <c r="H86" s="172">
        <v>57408</v>
      </c>
      <c r="I86" s="147">
        <f>(F86-H86)/H86</f>
        <v>0</v>
      </c>
    </row>
    <row r="87" spans="1:11" ht="16.5">
      <c r="A87" s="35"/>
      <c r="B87" s="155" t="s">
        <v>77</v>
      </c>
      <c r="C87" s="142" t="s">
        <v>146</v>
      </c>
      <c r="D87" s="151" t="s">
        <v>162</v>
      </c>
      <c r="E87" s="172">
        <v>94077.138706955273</v>
      </c>
      <c r="F87" s="172">
        <v>90933.375</v>
      </c>
      <c r="G87" s="147">
        <f>(F87-E87)/E87</f>
        <v>-3.3416872049520034E-2</v>
      </c>
      <c r="H87" s="172">
        <v>90933.375</v>
      </c>
      <c r="I87" s="147">
        <f>(F87-H87)/H87</f>
        <v>0</v>
      </c>
    </row>
    <row r="88" spans="1:11" ht="16.5" customHeight="1" thickBot="1">
      <c r="A88" s="33"/>
      <c r="B88" s="156" t="s">
        <v>79</v>
      </c>
      <c r="C88" s="143" t="s">
        <v>155</v>
      </c>
      <c r="D88" s="139" t="s">
        <v>156</v>
      </c>
      <c r="E88" s="166">
        <v>573444.68819676701</v>
      </c>
      <c r="F88" s="166">
        <v>577967</v>
      </c>
      <c r="G88" s="149">
        <f>(F88-E88)/E88</f>
        <v>7.8862214548602576E-3</v>
      </c>
      <c r="H88" s="166">
        <v>577967</v>
      </c>
      <c r="I88" s="149">
        <f>(F88-H88)/H88</f>
        <v>0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1226726.4753389827</v>
      </c>
      <c r="F89" s="77">
        <f>SUM(F82:F88)</f>
        <v>1332630.8976190477</v>
      </c>
      <c r="G89" s="104">
        <f t="shared" ref="G89:G90" si="14">(F89-E89)/E89</f>
        <v>8.633091761617058E-2</v>
      </c>
      <c r="H89" s="77">
        <f>SUM(H82:H88)</f>
        <v>1334068.5892857143</v>
      </c>
      <c r="I89" s="97">
        <f t="shared" ref="I89:I90" si="15">(F89-H89)/H89</f>
        <v>-1.0776744750705949E-3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20749468.924704373</v>
      </c>
      <c r="F90" s="92">
        <f>SUM(F31,F38,F46,F54,F65,F73,F80,F89)</f>
        <v>22398420.886904761</v>
      </c>
      <c r="G90" s="94">
        <f t="shared" si="14"/>
        <v>7.9469598387510623E-2</v>
      </c>
      <c r="H90" s="92">
        <f>SUM(H31,H38,H46,H54,H65,H73,H80,H89)</f>
        <v>22365080.02142857</v>
      </c>
      <c r="I90" s="105">
        <f t="shared" si="15"/>
        <v>1.490755474348685E-3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100000</v>
      </c>
      <c r="E16" s="194">
        <v>120000</v>
      </c>
      <c r="F16" s="194">
        <v>105000</v>
      </c>
      <c r="G16" s="134">
        <v>87500</v>
      </c>
      <c r="H16" s="134">
        <v>116666</v>
      </c>
      <c r="I16" s="134">
        <f>AVERAGE(D16:H16)</f>
        <v>105833.2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70000</v>
      </c>
      <c r="E17" s="180">
        <v>80000</v>
      </c>
      <c r="F17" s="180">
        <v>80000</v>
      </c>
      <c r="G17" s="196">
        <v>55000</v>
      </c>
      <c r="H17" s="196">
        <v>83333</v>
      </c>
      <c r="I17" s="134">
        <f t="shared" ref="I17:I40" si="0">AVERAGE(D17:H17)</f>
        <v>73666.600000000006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100000</v>
      </c>
      <c r="E18" s="180">
        <v>80000</v>
      </c>
      <c r="F18" s="180">
        <v>95000</v>
      </c>
      <c r="G18" s="196">
        <v>60000</v>
      </c>
      <c r="H18" s="196">
        <v>75000</v>
      </c>
      <c r="I18" s="134">
        <f t="shared" si="0"/>
        <v>82000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60000</v>
      </c>
      <c r="E19" s="180">
        <v>40000</v>
      </c>
      <c r="F19" s="180">
        <v>50000</v>
      </c>
      <c r="G19" s="196">
        <v>70000</v>
      </c>
      <c r="H19" s="196">
        <v>50000</v>
      </c>
      <c r="I19" s="134">
        <f t="shared" si="0"/>
        <v>54000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100000</v>
      </c>
      <c r="E20" s="180">
        <v>200000</v>
      </c>
      <c r="F20" s="180">
        <v>190000</v>
      </c>
      <c r="G20" s="196">
        <v>117500</v>
      </c>
      <c r="H20" s="196">
        <v>141666</v>
      </c>
      <c r="I20" s="134">
        <f t="shared" si="0"/>
        <v>149833.20000000001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65000</v>
      </c>
      <c r="E21" s="180">
        <v>100000</v>
      </c>
      <c r="F21" s="180">
        <v>85000</v>
      </c>
      <c r="G21" s="196">
        <v>45000</v>
      </c>
      <c r="H21" s="196">
        <v>50000</v>
      </c>
      <c r="I21" s="134">
        <f t="shared" si="0"/>
        <v>69000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60000</v>
      </c>
      <c r="E22" s="180">
        <v>75000</v>
      </c>
      <c r="F22" s="180">
        <v>80000</v>
      </c>
      <c r="G22" s="196">
        <v>55000</v>
      </c>
      <c r="H22" s="196">
        <v>56666</v>
      </c>
      <c r="I22" s="134">
        <f t="shared" si="0"/>
        <v>65333.2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35000</v>
      </c>
      <c r="F23" s="180">
        <v>27500</v>
      </c>
      <c r="G23" s="196">
        <v>17500</v>
      </c>
      <c r="H23" s="196">
        <v>25000</v>
      </c>
      <c r="I23" s="134">
        <f t="shared" si="0"/>
        <v>25000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35000</v>
      </c>
      <c r="F24" s="180">
        <v>27500</v>
      </c>
      <c r="G24" s="196">
        <v>22500</v>
      </c>
      <c r="H24" s="196">
        <v>25000</v>
      </c>
      <c r="I24" s="134">
        <f t="shared" si="0"/>
        <v>26000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35000</v>
      </c>
      <c r="F25" s="180">
        <v>27500</v>
      </c>
      <c r="G25" s="196">
        <v>27500</v>
      </c>
      <c r="H25" s="196">
        <v>25000</v>
      </c>
      <c r="I25" s="134">
        <f t="shared" si="0"/>
        <v>27000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25000</v>
      </c>
      <c r="F26" s="180">
        <v>35000</v>
      </c>
      <c r="G26" s="196">
        <v>27500</v>
      </c>
      <c r="H26" s="196">
        <v>25000</v>
      </c>
      <c r="I26" s="134">
        <f t="shared" si="0"/>
        <v>26500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80000</v>
      </c>
      <c r="F27" s="180">
        <v>62500</v>
      </c>
      <c r="G27" s="196">
        <v>72500</v>
      </c>
      <c r="H27" s="196">
        <v>66666</v>
      </c>
      <c r="I27" s="134">
        <f t="shared" si="0"/>
        <v>66333.2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35000</v>
      </c>
      <c r="F28" s="180">
        <v>35000</v>
      </c>
      <c r="G28" s="196">
        <v>22500</v>
      </c>
      <c r="H28" s="196">
        <v>26666</v>
      </c>
      <c r="I28" s="134">
        <f t="shared" si="0"/>
        <v>27833.200000000001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65000</v>
      </c>
      <c r="E29" s="180">
        <v>50000</v>
      </c>
      <c r="F29" s="180">
        <v>65000</v>
      </c>
      <c r="G29" s="196">
        <v>55000</v>
      </c>
      <c r="H29" s="196">
        <v>60000</v>
      </c>
      <c r="I29" s="134">
        <f t="shared" si="0"/>
        <v>59000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75000</v>
      </c>
      <c r="E30" s="180">
        <v>150000</v>
      </c>
      <c r="F30" s="180">
        <v>150000</v>
      </c>
      <c r="G30" s="196">
        <v>55000</v>
      </c>
      <c r="H30" s="196">
        <v>50000</v>
      </c>
      <c r="I30" s="134">
        <f t="shared" si="0"/>
        <v>96000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65000</v>
      </c>
      <c r="F31" s="181">
        <v>57500</v>
      </c>
      <c r="G31" s="136">
        <v>57500</v>
      </c>
      <c r="H31" s="136">
        <v>65000</v>
      </c>
      <c r="I31" s="134">
        <f t="shared" si="0"/>
        <v>59000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200000</v>
      </c>
      <c r="E33" s="194">
        <v>150000</v>
      </c>
      <c r="F33" s="194">
        <v>200000</v>
      </c>
      <c r="G33" s="134">
        <v>262500</v>
      </c>
      <c r="H33" s="134">
        <v>200000</v>
      </c>
      <c r="I33" s="134">
        <f t="shared" si="0"/>
        <v>202500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200000</v>
      </c>
      <c r="E34" s="180">
        <v>150000</v>
      </c>
      <c r="F34" s="180">
        <v>200000</v>
      </c>
      <c r="G34" s="196">
        <v>262500</v>
      </c>
      <c r="H34" s="196">
        <v>200000</v>
      </c>
      <c r="I34" s="134">
        <f t="shared" si="0"/>
        <v>202500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75000</v>
      </c>
      <c r="E35" s="180">
        <v>100000</v>
      </c>
      <c r="F35" s="180">
        <v>82500</v>
      </c>
      <c r="G35" s="196">
        <v>80000</v>
      </c>
      <c r="H35" s="196">
        <v>80000</v>
      </c>
      <c r="I35" s="134">
        <f t="shared" si="0"/>
        <v>83500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85000</v>
      </c>
      <c r="E36" s="180">
        <v>75000</v>
      </c>
      <c r="F36" s="180">
        <v>102500</v>
      </c>
      <c r="G36" s="196">
        <v>150000</v>
      </c>
      <c r="H36" s="196">
        <v>106000</v>
      </c>
      <c r="I36" s="134">
        <f t="shared" si="0"/>
        <v>103700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45000</v>
      </c>
      <c r="F37" s="180">
        <v>70000</v>
      </c>
      <c r="G37" s="196">
        <v>72500</v>
      </c>
      <c r="H37" s="196">
        <v>58333</v>
      </c>
      <c r="I37" s="134">
        <f t="shared" si="0"/>
        <v>59166.6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2100000</v>
      </c>
      <c r="F39" s="159">
        <v>1973400</v>
      </c>
      <c r="G39" s="159">
        <v>1480050</v>
      </c>
      <c r="H39" s="159">
        <v>1593969</v>
      </c>
      <c r="I39" s="159">
        <f t="shared" si="0"/>
        <v>1806223.8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1260000</v>
      </c>
      <c r="F40" s="181">
        <v>1166100</v>
      </c>
      <c r="G40" s="136">
        <v>1076400</v>
      </c>
      <c r="H40" s="136">
        <v>1255800</v>
      </c>
      <c r="I40" s="136">
        <f t="shared" si="0"/>
        <v>1202820</v>
      </c>
      <c r="K40" s="199"/>
      <c r="L40" s="195"/>
    </row>
    <row r="41" spans="1:12" ht="15.75" thickBot="1">
      <c r="C41" s="200" t="s">
        <v>223</v>
      </c>
      <c r="D41" s="200">
        <f>SUM(D16:D40)</f>
        <v>4644500</v>
      </c>
      <c r="E41" s="200">
        <f t="shared" ref="E41:H41" si="1">SUM(E16:E40)</f>
        <v>5085000</v>
      </c>
      <c r="F41" s="200">
        <f t="shared" si="1"/>
        <v>4967000</v>
      </c>
      <c r="G41" s="200">
        <f t="shared" si="1"/>
        <v>4231450</v>
      </c>
      <c r="H41" s="200">
        <f t="shared" si="1"/>
        <v>4435765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12-05-2025</vt:lpstr>
      <vt:lpstr>By Order</vt:lpstr>
      <vt:lpstr>All Stores</vt:lpstr>
      <vt:lpstr>'12-05-2025'!Print_Titles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2025-05-15T10:08:07Z</cp:lastPrinted>
  <dcterms:created xsi:type="dcterms:W3CDTF">2010-10-20T06:23:14Z</dcterms:created>
  <dcterms:modified xsi:type="dcterms:W3CDTF">2025-05-15T10:08:35Z</dcterms:modified>
</cp:coreProperties>
</file>