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14-04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'14-04-2025'!$12:$14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6" i="11"/>
  <c r="G86" i="11"/>
  <c r="I88" i="11"/>
  <c r="G88" i="11"/>
  <c r="I85" i="11"/>
  <c r="G85" i="11"/>
  <c r="I84" i="11"/>
  <c r="G84" i="11"/>
  <c r="I83" i="11"/>
  <c r="G83" i="11"/>
  <c r="I82" i="11"/>
  <c r="G82" i="11"/>
  <c r="I78" i="11"/>
  <c r="G78" i="11"/>
  <c r="I77" i="11"/>
  <c r="G77" i="11"/>
  <c r="I75" i="11"/>
  <c r="G75" i="11"/>
  <c r="I76" i="11"/>
  <c r="G76" i="11"/>
  <c r="I79" i="11"/>
  <c r="G79" i="11"/>
  <c r="I68" i="11"/>
  <c r="G68" i="11"/>
  <c r="I67" i="11"/>
  <c r="G67" i="11"/>
  <c r="I70" i="11"/>
  <c r="G70" i="11"/>
  <c r="I72" i="11"/>
  <c r="G72" i="11"/>
  <c r="I71" i="11"/>
  <c r="G71" i="11"/>
  <c r="I69" i="11"/>
  <c r="G69" i="11"/>
  <c r="I62" i="11"/>
  <c r="G62" i="11"/>
  <c r="I61" i="11"/>
  <c r="G61" i="11"/>
  <c r="I60" i="11"/>
  <c r="G60" i="11"/>
  <c r="I64" i="11"/>
  <c r="G64" i="11"/>
  <c r="I63" i="11"/>
  <c r="G63" i="11"/>
  <c r="I56" i="11"/>
  <c r="G56" i="11"/>
  <c r="I59" i="11"/>
  <c r="G59" i="11"/>
  <c r="I58" i="11"/>
  <c r="G58" i="11"/>
  <c r="I57" i="11"/>
  <c r="G57" i="11"/>
  <c r="I53" i="11"/>
  <c r="G53" i="11"/>
  <c r="I52" i="11"/>
  <c r="G52" i="11"/>
  <c r="I49" i="11"/>
  <c r="G49" i="11"/>
  <c r="I51" i="11"/>
  <c r="G51" i="11"/>
  <c r="I50" i="11"/>
  <c r="G50" i="11"/>
  <c r="I48" i="11"/>
  <c r="G48" i="11"/>
  <c r="I41" i="11"/>
  <c r="G41" i="11"/>
  <c r="I40" i="11"/>
  <c r="G40" i="11"/>
  <c r="I42" i="11"/>
  <c r="G42" i="11"/>
  <c r="I44" i="11"/>
  <c r="G44" i="11"/>
  <c r="I43" i="11"/>
  <c r="G43" i="11"/>
  <c r="I45" i="11"/>
  <c r="G45" i="11"/>
  <c r="I36" i="11"/>
  <c r="G36" i="11"/>
  <c r="I33" i="11"/>
  <c r="G33" i="11"/>
  <c r="I34" i="11"/>
  <c r="G34" i="11"/>
  <c r="I35" i="11"/>
  <c r="G35" i="11"/>
  <c r="I37" i="11"/>
  <c r="G37" i="11"/>
  <c r="I19" i="11"/>
  <c r="G19" i="11"/>
  <c r="I21" i="11"/>
  <c r="G21" i="11"/>
  <c r="I15" i="11"/>
  <c r="G15" i="11"/>
  <c r="I27" i="11"/>
  <c r="G27" i="11"/>
  <c r="I22" i="11"/>
  <c r="G22" i="11"/>
  <c r="I28" i="11"/>
  <c r="G28" i="11"/>
  <c r="I30" i="11"/>
  <c r="G30" i="11"/>
  <c r="I20" i="11"/>
  <c r="G20" i="11"/>
  <c r="I23" i="11"/>
  <c r="G23" i="11"/>
  <c r="I25" i="11"/>
  <c r="G25" i="11"/>
  <c r="I16" i="11"/>
  <c r="G16" i="11"/>
  <c r="I17" i="11"/>
  <c r="G17" i="11"/>
  <c r="I24" i="11"/>
  <c r="G24" i="11"/>
  <c r="I18" i="11"/>
  <c r="G18" i="11"/>
  <c r="I26" i="11"/>
  <c r="G26" i="11"/>
  <c r="I29" i="11"/>
  <c r="G29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<sst xmlns="http://schemas.openxmlformats.org/spreadsheetml/2006/main" count="852" uniqueCount="231">
  <si>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</si>
  <si>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</si>
  <si>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</si>
  <si>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</si>
  <si>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</si>
  <si>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</si>
  <si>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</si>
  <si>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</si>
  <si>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</si>
  <si>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</si>
  <si>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</si>
  <si>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</si>
  <si>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</si>
  <si>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</si>
  <si>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</si>
  <si>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</si>
  <si>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</si>
  <si>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</si>
  <si>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</si>
  <si>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</si>
  <si>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</si>
  <si>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</si>
  <si>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</si>
  <si>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</si>
  <si>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</si>
  <si>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</si>
  <si>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</si>
  <si>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</si>
  <si>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</si>
  <si>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</si>
  <si>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</si>
  <si>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</si>
  <si>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</si>
  <si>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</si>
  <si>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</si>
  <si>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</si>
  <si>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</si>
  <si>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</si>
  <si>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</si>
  <si>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</si>
  <si>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</si>
  <si>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</si>
  <si>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</si>
  <si>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</si>
  <si>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</si>
  <si>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</si>
  <si>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</si>
  <si>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</si>
  <si>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</si>
  <si>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</si>
  <si>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</si>
  <si>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</si>
  <si>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</si>
  <si>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</si>
  <si>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</si>
  <si>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</si>
  <si>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</si>
  <si>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</si>
  <si>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</si>
  <si>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</si>
  <si>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</si>
  <si>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</si>
  <si>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</si>
  <si>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</si>
  <si>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</si>
  <si>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</si>
  <si>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</si>
  <si>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</si>
  <si>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</si>
  <si>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</si>
  <si>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</si>
  <si>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</si>
  <si>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</si>
  <si>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</si>
  <si>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</si>
  <si>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</si>
  <si>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</si>
  <si>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</si>
  <si>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</si>
  <si>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</si>
  <si>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</si>
  <si>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</si>
  <si>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</si>
  <si>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</si>
  <si>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</si>
  <si>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</si>
  <si>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</si>
  <si>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</si>
  <si>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</si>
  <si>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</si>
  <si>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</si>
  <si>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</si>
  <si>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</si>
  <si>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</si>
  <si>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</si>
  <si>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</si>
  <si>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</si>
  <si>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</si>
  <si>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</si>
  <si>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</si>
  <si>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</si>
  <si>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</si>
  <si>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</si>
  <si>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</si>
  <si>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</si>
  <si>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</si>
  <si>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</si>
  <si>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</si>
  <si>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</si>
  <si>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</si>
  <si>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</si>
  <si>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</si>
  <si>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</si>
  <si>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</si>
  <si>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</si>
  <si>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</si>
  <si>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</si>
  <si>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</si>
  <si>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</si>
  <si>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</si>
  <si>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</si>
  <si>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</si>
  <si>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</si>
  <si>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</si>
  <si>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</si>
  <si>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</si>
  <si>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</si>
  <si>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</si>
  <si>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</si>
  <si>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</si>
  <si>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</si>
  <si>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</si>
  <si>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</si>
  <si>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</si>
  <si>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</si>
  <si>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</si>
  <si>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</si>
  <si>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</si>
  <si>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</si>
  <si>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</si>
  <si>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</si>
  <si>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</si>
  <si>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</si>
  <si>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</si>
  <si>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</si>
  <si>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</si>
  <si>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</si>
  <si>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</si>
  <si>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</si>
  <si>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</si>
  <si>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</si>
  <si>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</si>
  <si>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</si>
  <si>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</si>
  <si>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</si>
  <si>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</si>
  <si>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</si>
  <si>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</si>
  <si>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</si>
  <si>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</si>
  <si>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</si>
  <si>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</si>
  <si>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</si>
  <si>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</si>
  <si>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</si>
  <si>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</si>
  <si>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</si>
  <si>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</si>
  <si>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</si>
  <si>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</si>
  <si>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</si>
  <si>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</si>
  <si>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</si>
  <si>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</si>
  <si>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</si>
  <si>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</si>
  <si>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</si>
  <si>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</si>
  <si>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</si>
  <si>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</si>
  <si>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</si>
  <si>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</si>
  <si>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</si>
  <si>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</si>
  <si>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</si>
  <si>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</si>
  <si>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</si>
  <si>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</si>
  <si>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</si>
  <si>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</si>
  <si>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</si>
  <si>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</si>
  <si>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</si>
  <si>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</si>
  <si>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</si>
  <si>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</si>
  <si>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</si>
  <si>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</si>
  <si>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</si>
  <si>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</si>
  <si>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</si>
  <si>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</si>
  <si>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</si>
  <si>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</si>
  <si>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</si>
  <si>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</si>
  <si>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</si>
  <si>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</si>
  <si>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</si>
  <si>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</si>
  <si>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</si>
  <si>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</si>
  <si>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</si>
  <si>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</si>
  <si>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</si>
  <si>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</si>
  <si>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</si>
  <si>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</si>
  <si>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</si>
  <si>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الأسعار في نيسان 2024 (ل.ل.)</t>
  </si>
  <si>
    <t>المجموع</t>
  </si>
  <si>
    <t>معدل أسعار  السوبرماركات في 07-04-2025(ل.ل.)</t>
  </si>
  <si>
    <t>معدل أسعار المحلات والملاحم في 07-04-2025 (ل.ل.)</t>
  </si>
  <si>
    <t>المعدل العام للأسعار في 07-04-2025  (ل.ل.)</t>
  </si>
  <si>
    <t xml:space="preserve"> التاريخ 14 نيسان 2025</t>
  </si>
  <si>
    <t>معدل أسعار  السوبرماركات في 14-04-2025(ل.ل.)</t>
  </si>
  <si>
    <t>معدل أسعار المحلات والملاحم في 14-04-2025 (ل.ل.)</t>
  </si>
  <si>
    <t>معدل أسعار  السوبرماركات في 14-04-2025 (ل.ل.)</t>
  </si>
  <si>
    <t>المعدل العام للأسعار في 14-04-2025 (ل.ل.)</t>
  </si>
  <si>
    <t>المعدل العام للأسعار في 14-04-2025  (ل.ل.)</t>
  </si>
  <si>
    <t xml:space="preserve"> التاريخ 14 نيسان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</si>
</sst>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0" name="Picture 3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1" name="Picture 3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2" name="Picture 3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3" name="Picture 3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4" name="Picture 3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5" name="Picture 3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6" name="Picture 3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7" name="Picture 3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8" name="Picture 3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9" name="Picture 3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0" name="Picture 3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1" name="Picture 3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2" name="Picture 3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3" name="Picture 3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4" name="Picture 3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5" name="Picture 3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6" name="Picture 3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7" name="Picture 3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8" name="Picture 3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9" name="Picture 3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0" name="Picture 3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1" name="Picture 3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2" name="Picture 36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3" name="Picture 3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4" name="Picture 3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5" name="Picture 3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6" name="Picture 36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7" name="Picture 3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8" name="Picture 3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9" name="Picture 3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0" name="Picture 3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1" name="Picture 3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2" name="Picture 3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3" name="Picture 3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4" name="Picture 3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5" name="Picture 36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6" name="Picture 3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7" name="Picture 3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8" name="Picture 3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9" name="Picture 3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0" name="Picture 3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1" name="Picture 3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2" name="Picture 3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3" name="Picture 3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4" name="Picture 36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5" name="Picture 3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6" name="Picture 3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7" name="Picture 3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8" name="Picture 3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9" name="Picture 3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0" name="Picture 3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1" name="Picture 3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2" name="Picture 3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3" name="Picture 36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4" name="Picture 3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5" name="Picture 3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6" name="Picture 3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7" name="Picture 3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8" name="Picture 3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9" name="Picture 3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0" name="Picture 3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1" name="Picture 3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2" name="Picture 36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3" name="Picture 3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4" name="Picture 3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5" name="Picture 3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6" name="Picture 3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7" name="Picture 3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8" name="Picture 3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9" name="Picture 3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0" name="Picture 3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1" name="Picture 36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2" name="Picture 3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3" name="Picture 3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4" name="Picture 3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5" name="Picture 3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6" name="Picture 3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7" name="Picture 3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8" name="Picture 3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9" name="Picture 3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0" name="Picture 36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1" name="Picture 3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2" name="Picture 3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3" name="Picture 3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4" name="Picture 3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5" name="Picture 3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6" name="Picture 3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7" name="Picture 3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8" name="Picture 3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9" name="Picture 36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0" name="Picture 3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1" name="Picture 3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2" name="Picture 3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3" name="Picture 3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4" name="Picture 3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5" name="Picture 3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6" name="Picture 3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7" name="Picture 3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8" name="Picture 3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9" name="Picture 3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0" name="Picture 3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1" name="Picture 3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2" name="Picture 3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3" name="Picture 36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4" name="Picture 3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5" name="Picture 3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6" name="Picture 3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7" name="Picture 3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8" name="Picture 3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9" name="Picture 3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0" name="Picture 3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1" name="Picture 3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2" name="Picture 37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3" name="Picture 3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4" name="Picture 3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5" name="Picture 3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6" name="Picture 3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7" name="Picture 3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8" name="Picture 3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9" name="Picture 3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0" name="Picture 3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1" name="Picture 37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2" name="Picture 3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3" name="Picture 3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4" name="Picture 3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5" name="Picture 3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6" name="Picture 3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7" name="Picture 3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8" name="Picture 3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9" name="Picture 3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0" name="Picture 37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1" name="Picture 3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2" name="Picture 3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3" name="Picture 3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4" name="Picture 3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5" name="Picture 3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6" name="Picture 3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7" name="Picture 3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8" name="Picture 3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9" name="Picture 37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0" name="Picture 3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1" name="Picture 3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2" name="Picture 3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3" name="Picture 3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4" name="Picture 3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5" name="Picture 3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6" name="Picture 3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7" name="Picture 3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8" name="Picture 37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9" name="Picture 3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0" name="Picture 3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1" name="Picture 3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2" name="Picture 3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3" name="Picture 3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4" name="Picture 3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5" name="Picture 3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6" name="Picture 3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7" name="Picture 37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8" name="Picture 3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9" name="Picture 3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0" name="Picture 3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1" name="Picture 3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2" name="Picture 3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3" name="Picture 3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4" name="Picture 3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5" name="Picture 3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6" name="Picture 37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7" name="Picture 3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8" name="Picture 3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9" name="Picture 3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0" name="Picture 3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1" name="Picture 3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2" name="Picture 3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3" name="Picture 3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4" name="Picture 3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5" name="Picture 37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6" name="Picture 3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7" name="Picture 3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8" name="Picture 3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9" name="Picture 3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0" name="Picture 3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1" name="Picture 3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2" name="Picture 3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3" name="Picture 3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4" name="Picture 37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5" name="Picture 3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6" name="Picture 3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7" name="Picture 3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8" name="Picture 3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9" name="Picture 3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0" name="Picture 3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1" name="Picture 3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2" name="Picture 3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3" name="Picture 37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4" name="Picture 3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5" name="Picture 3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6" name="Picture 3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7" name="Picture 3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8" name="Picture 3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9" name="Picture 3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0" name="Picture 3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1" name="Picture 3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2" name="Picture 37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3" name="Picture 3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4" name="Picture 3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5" name="Picture 3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6" name="Picture 3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7" name="Picture 3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8" name="Picture 3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9" name="Picture 3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0" name="Picture 3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1" name="Picture 38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2" name="Picture 3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3" name="Picture 3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4" name="Picture 3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5" name="Picture 3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6" name="Picture 3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7" name="Picture 3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8" name="Picture 3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9" name="Picture 3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0" name="Picture 38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1" name="Picture 3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2" name="Picture 3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3" name="Picture 3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4" name="Picture 3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5" name="Picture 3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6" name="Picture 3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7" name="Picture 3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8" name="Picture 3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9" name="Picture 38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0" name="Picture 3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1" name="Picture 3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2" name="Picture 3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3" name="Picture 3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4" name="Picture 3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5" name="Picture 3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6" name="Picture 3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7" name="Picture 3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8" name="Picture 38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9" name="Picture 3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0" name="Picture 3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1" name="Picture 3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2" name="Picture 3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3" name="Picture 3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4" name="Picture 3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5" name="Picture 3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6" name="Picture 3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7" name="Picture 38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8" name="Picture 3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9" name="Picture 3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0" name="Picture 3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1" name="Picture 3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2" name="Picture 3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3" name="Picture 3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4" name="Picture 3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5" name="Picture 3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6" name="Picture 38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7" name="Picture 3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8" name="Picture 3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9" name="Picture 3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0" name="Picture 3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1" name="Picture 3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2" name="Picture 3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3" name="Picture 3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4" name="Picture 3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5" name="Picture 38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6" name="Picture 3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7" name="Picture 3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8" name="Picture 3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9" name="Picture 3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0" name="Picture 3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1" name="Picture 3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2" name="Picture 3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3" name="Picture 3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4" name="Picture 38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5" name="Picture 3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6" name="Picture 3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7" name="Picture 3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8" name="Picture 3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9" name="Picture 3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0" name="Picture 3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1" name="Picture 3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2" name="Picture 3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3" name="Picture 38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4" name="Picture 3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5" name="Picture 3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6" name="Picture 3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7" name="Picture 3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8" name="Picture 38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9" name="Picture 3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0" name="Picture 3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1" name="Picture 3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2" name="Picture 38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3" name="Picture 3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4" name="Picture 3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5" name="Picture 3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6" name="Picture 3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7" name="Picture 38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8" name="Picture 3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9" name="Picture 3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0" name="Picture 3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1" name="Picture 38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2" name="Picture 3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3" name="Picture 3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4" name="Picture 3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5" name="Picture 3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6" name="Picture 38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7" name="Picture 3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8" name="Picture 3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9" name="Picture 3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0" name="Picture 38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1" name="Picture 3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2" name="Picture 3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3" name="Picture 3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4" name="Picture 3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5" name="Picture 39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6" name="Picture 3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7" name="Picture 3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8" name="Picture 3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9" name="Picture 3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0" name="Picture 3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1" name="Picture 3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2" name="Picture 3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3" name="Picture 3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4" name="Picture 39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5" name="Picture 3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6" name="Picture 3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7" name="Picture 3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8" name="Picture 3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9" name="Picture 3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0" name="Picture 3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1" name="Picture 3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2" name="Picture 3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3" name="Picture 39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4" name="Picture 3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5" name="Picture 3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6" name="Picture 3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7" name="Picture 3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8" name="Picture 3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9" name="Picture 3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0" name="Picture 3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1" name="Picture 3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2" name="Picture 39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3" name="Picture 3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4" name="Picture 3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5" name="Picture 3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6" name="Picture 3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7" name="Picture 3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8" name="Picture 3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9" name="Picture 3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0" name="Picture 3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1" name="Picture 39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2" name="Picture 3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3" name="Picture 3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4" name="Picture 3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5" name="Picture 3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6" name="Picture 3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7" name="Picture 3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8" name="Picture 3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9" name="Picture 3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0" name="Picture 39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1" name="Picture 3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2" name="Picture 3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3" name="Picture 3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4" name="Picture 3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5" name="Picture 3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6" name="Picture 3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7" name="Picture 3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8" name="Picture 3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9" name="Picture 39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0" name="Picture 3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1" name="Picture 3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2" name="Picture 3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3" name="Picture 3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4" name="Picture 3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5" name="Picture 3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6" name="Picture 3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7" name="Picture 3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8" name="Picture 39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9" name="Picture 3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0" name="Picture 3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1" name="Picture 3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2" name="Picture 3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3" name="Picture 3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4" name="Picture 3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5" name="Picture 3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6" name="Picture 3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7" name="Picture 39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8" name="Picture 3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9" name="Picture 3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0" name="Picture 3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1" name="Picture 3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2" name="Picture 3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3" name="Picture 3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4" name="Picture 3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5" name="Picture 3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6" name="Picture 39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7" name="Picture 3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8" name="Picture 3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9" name="Picture 3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0" name="Picture 3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1" name="Picture 3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2" name="Picture 3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3" name="Picture 3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4" name="Picture 3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5" name="Picture 39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6" name="Picture 3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7" name="Picture 3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8" name="Picture 3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9" name="Picture 3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0" name="Picture 3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1" name="Picture 4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2" name="Picture 4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3" name="Picture 4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4" name="Picture 40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5" name="Picture 4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6" name="Picture 4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7" name="Picture 4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8" name="Picture 4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9" name="Picture 4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0" name="Picture 4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1" name="Picture 4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2" name="Picture 4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3" name="Picture 40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4" name="Picture 4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5" name="Picture 4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6" name="Picture 4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7" name="Picture 4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8" name="Picture 4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9" name="Picture 4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0" name="Picture 4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1" name="Picture 4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2" name="Picture 40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3" name="Picture 4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4" name="Picture 4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5" name="Picture 4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6" name="Picture 4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7" name="Picture 4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8" name="Picture 4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9" name="Picture 4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0" name="Picture 4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1" name="Picture 40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2" name="Picture 4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3" name="Picture 4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4" name="Picture 4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5" name="Picture 4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6" name="Picture 4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7" name="Picture 4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8" name="Picture 4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9" name="Picture 4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0" name="Picture 40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1" name="Picture 4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2" name="Picture 4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3" name="Picture 4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4" name="Picture 4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5" name="Picture 4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6" name="Picture 4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7" name="Picture 4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8" name="Picture 4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9" name="Picture 40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0" name="Picture 4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1" name="Picture 4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2" name="Picture 4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3" name="Picture 4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4" name="Picture 4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5" name="Picture 4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6" name="Picture 4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7" name="Picture 4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8" name="Picture 40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9" name="Picture 4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0" name="Picture 4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1" name="Picture 4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2" name="Picture 4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3" name="Picture 4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4" name="Picture 4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5" name="Picture 4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6" name="Picture 4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7" name="Picture 40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8" name="Picture 4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9" name="Picture 4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0" name="Picture 4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1" name="Picture 4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2" name="Picture 4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3" name="Picture 4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4" name="Picture 4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5" name="Picture 4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6" name="Picture 40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7" name="Picture 4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8" name="Picture 4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9" name="Picture 4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0" name="Picture 4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1" name="Picture 4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2" name="Picture 4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3" name="Picture 4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4" name="Picture 4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5" name="Picture 40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6" name="Picture 4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7" name="Picture 4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8" name="Picture 4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9" name="Picture 4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0" name="Picture 40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1" name="Picture 4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2" name="Picture 4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3" name="Picture 4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4" name="Picture 40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5" name="Picture 4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6" name="Picture 4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7" name="Picture 4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8" name="Picture 4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9" name="Picture 40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0" name="Picture 4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1" name="Picture 4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2" name="Picture 4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3" name="Picture 41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4" name="Picture 4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5" name="Picture 4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6" name="Picture 4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7" name="Picture 4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8" name="Picture 4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9" name="Picture 4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0" name="Picture 4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1" name="Picture 4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2" name="Picture 4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3" name="Picture 4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4" name="Picture 4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5" name="Picture 4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6" name="Picture 4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7" name="Picture 4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8" name="Picture 4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9" name="Picture 4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0" name="Picture 4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1" name="Picture 4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2" name="Picture 4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3" name="Picture 4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4" name="Picture 4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5" name="Picture 4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6" name="Picture 4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7" name="Picture 4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8" name="Picture 4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9" name="Picture 4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0" name="Picture 4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1" name="Picture 4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2" name="Picture 4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3" name="Picture 4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4" name="Picture 4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5" name="Picture 4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6" name="Picture 4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7" name="Picture 4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8" name="Picture 4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9" name="Picture 4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0" name="Picture 4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1" name="Picture 4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2" name="Picture 4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3" name="Picture 4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4" name="Picture 4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5" name="Picture 4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6" name="Picture 4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7" name="Picture 4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8" name="Picture 4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9" name="Picture 4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0" name="Picture 4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1" name="Picture 4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2" name="Picture 4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3" name="Picture 4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4" name="Picture 4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5" name="Picture 4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6" name="Picture 4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7" name="Picture 4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8" name="Picture 4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9" name="Picture 4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0" name="Picture 4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1" name="Picture 4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2" name="Picture 4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3" name="Picture 4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4" name="Picture 4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5" name="Picture 4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6" name="Picture 4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7" name="Picture 4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8" name="Picture 4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9" name="Picture 4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0" name="Picture 4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1" name="Picture 4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2" name="Picture 4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3" name="Picture 4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4" name="Picture 4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5" name="Picture 4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6" name="Picture 4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7" name="Picture 4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8" name="Picture 4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9" name="Picture 4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0" name="Picture 4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1" name="Picture 4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2" name="Picture 4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3" name="Picture 4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4" name="Picture 4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5" name="Picture 4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6" name="Picture 4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7" name="Picture 4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8" name="Picture 4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9" name="Picture 4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0" name="Picture 4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1" name="Picture 4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2" name="Picture 4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3" name="Picture 4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4" name="Picture 4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5" name="Picture 4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6" name="Picture 4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7" name="Picture 4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8" name="Picture 4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9" name="Picture 4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0" name="Picture 4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1" name="Picture 4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2" name="Picture 4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3" name="Picture 4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4" name="Picture 4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5" name="Picture 4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6" name="Picture 4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7" name="Picture 42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8" name="Picture 4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9" name="Picture 4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0" name="Picture 4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1" name="Picture 4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2" name="Picture 4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3" name="Picture 4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4" name="Picture 4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5" name="Picture 4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6" name="Picture 42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7" name="Picture 4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8" name="Picture 4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9" name="Picture 4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0" name="Picture 4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1" name="Picture 4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2" name="Picture 4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3" name="Picture 4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4" name="Picture 4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5" name="Picture 42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6" name="Picture 4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7" name="Picture 4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8" name="Picture 4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9" name="Picture 4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0" name="Picture 4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1" name="Picture 4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2" name="Picture 4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3" name="Picture 4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4" name="Picture 42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5" name="Picture 4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6" name="Picture 4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7" name="Picture 4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8" name="Picture 4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9" name="Picture 4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0" name="Picture 4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1" name="Picture 4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2" name="Picture 4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3" name="Picture 42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4" name="Picture 4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5" name="Picture 4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6" name="Picture 4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7" name="Picture 4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8" name="Picture 4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9" name="Picture 4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0" name="Picture 4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1" name="Picture 4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2" name="Picture 42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3" name="Picture 4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4" name="Picture 4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5" name="Picture 4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6" name="Picture 4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7" name="Picture 4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8" name="Picture 4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9" name="Picture 4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0" name="Picture 4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1" name="Picture 42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2" name="Picture 4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3" name="Picture 4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4" name="Picture 4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5" name="Picture 4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6" name="Picture 4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7" name="Picture 4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8" name="Picture 4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9" name="Picture 4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0" name="Picture 42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1" name="Picture 4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2" name="Picture 4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3" name="Picture 4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4" name="Picture 4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5" name="Picture 4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6" name="Picture 4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7" name="Picture 4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8" name="Picture 4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9" name="Picture 42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0" name="Picture 4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1" name="Picture 4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2" name="Picture 4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3" name="Picture 4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4" name="Picture 4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5" name="Picture 4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6" name="Picture 4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7" name="Picture 4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8" name="Picture 42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9" name="Picture 4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0" name="Picture 4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1" name="Picture 4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2" name="Picture 4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3" name="Picture 4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4" name="Picture 4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5" name="Picture 4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6" name="Picture 4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7" name="Picture 42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8" name="Picture 4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9" name="Picture 4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0" name="Picture 4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1" name="Picture 4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2" name="Picture 4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3" name="Picture 4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4" name="Picture 4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5" name="Picture 4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6" name="Picture 43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7" name="Picture 4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8" name="Picture 4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9" name="Picture 4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0" name="Picture 4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1" name="Picture 43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2" name="Picture 4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3" name="Picture 4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4" name="Picture 4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5" name="Picture 43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6" name="Picture 4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7" name="Picture 4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8" name="Picture 4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9" name="Picture 4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0" name="Picture 43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1" name="Picture 4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2" name="Picture 4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3" name="Picture 4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4" name="Picture 43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5" name="Picture 4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6" name="Picture 4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7" name="Picture 4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8" name="Picture 4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9" name="Picture 43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0" name="Picture 4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1" name="Picture 4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2" name="Picture 4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3" name="Picture 43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4" name="Picture 4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5" name="Picture 4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6" name="Picture 4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7" name="Picture 4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8" name="Picture 43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9" name="Picture 4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0" name="Picture 4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1" name="Picture 4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2" name="Picture 43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3" name="Picture 4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4" name="Picture 4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5" name="Picture 4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6" name="Picture 4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7" name="Picture 43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8" name="Picture 4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9" name="Picture 4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0" name="Picture 4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1" name="Picture 43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2" name="Picture 4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3" name="Picture 4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4" name="Picture 4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5" name="Picture 4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6" name="Picture 43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7" name="Picture 4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8" name="Picture 4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9" name="Picture 4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0" name="Picture 43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1" name="Picture 4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2" name="Picture 4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3" name="Picture 4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4" name="Picture 4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5" name="Picture 43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6" name="Picture 4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7" name="Picture 4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8" name="Picture 4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9" name="Picture 43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0" name="Picture 4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1" name="Picture 4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2" name="Picture 4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3" name="Picture 4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4" name="Picture 43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5" name="Picture 4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6" name="Picture 4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7" name="Picture 4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8" name="Picture 43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9" name="Picture 4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0" name="Picture 4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1" name="Picture 4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2" name="Picture 4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3" name="Picture 43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4" name="Picture 4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5" name="Picture 4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6" name="Picture 4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7" name="Picture 43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8" name="Picture 4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9" name="Picture 4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0" name="Picture 4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1" name="Picture 4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2" name="Picture 43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3" name="Picture 4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4" name="Picture 4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5" name="Picture 4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6" name="Picture 43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7" name="Picture 4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8" name="Picture 4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9" name="Picture 4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0" name="Picture 4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1" name="Picture 44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2" name="Picture 4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3" name="Picture 4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4" name="Picture 4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5" name="Picture 44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6" name="Picture 4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7" name="Picture 4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8" name="Picture 4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9" name="Picture 4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0" name="Picture 44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1" name="Picture 4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2" name="Picture 4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3" name="Picture 4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4" name="Picture 44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5" name="Picture 4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6" name="Picture 4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7" name="Picture 4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8" name="Picture 4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9" name="Picture 44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0" name="Picture 4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1" name="Picture 4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2" name="Picture 4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3" name="Picture 4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4" name="Picture 4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5" name="Picture 4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6" name="Picture 4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7" name="Picture 4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8" name="Picture 44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9" name="Picture 4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0" name="Picture 4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1" name="Picture 4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2" name="Picture 4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3" name="Picture 4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4" name="Picture 4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5" name="Picture 4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6" name="Picture 4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7" name="Picture 44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8" name="Picture 4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9" name="Picture 4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0" name="Picture 4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1" name="Picture 4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2" name="Picture 4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3" name="Picture 4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4" name="Picture 4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5" name="Picture 4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6" name="Picture 44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7" name="Picture 4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8" name="Picture 4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9" name="Picture 4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0" name="Picture 4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1" name="Picture 4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2" name="Picture 4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3" name="Picture 4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4" name="Picture 4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5" name="Picture 44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6" name="Picture 4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7" name="Picture 4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8" name="Picture 4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9" name="Picture 4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0" name="Picture 4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1" name="Picture 4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2" name="Picture 4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3" name="Picture 4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4" name="Picture 44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5" name="Picture 4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6" name="Picture 4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7" name="Picture 4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8" name="Picture 4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9" name="Picture 4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0" name="Picture 4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1" name="Picture 4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2" name="Picture 4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3" name="Picture 44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4" name="Picture 4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5" name="Picture 4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6" name="Picture 4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7" name="Picture 4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8" name="Picture 4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9" name="Picture 4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0" name="Picture 4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1" name="Picture 4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2" name="Picture 4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3" name="Picture 4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4" name="Picture 4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5" name="Picture 4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6" name="Picture 4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7" name="Picture 4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8" name="Picture 4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9" name="Picture 4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0" name="Picture 4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1" name="Picture 4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2" name="Picture 4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3" name="Picture 4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4" name="Picture 4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5" name="Picture 4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6" name="Picture 4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7" name="Picture 4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8" name="Picture 4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9" name="Picture 4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0" name="Picture 4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1" name="Picture 4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2" name="Picture 4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3" name="Picture 4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4" name="Picture 4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5" name="Picture 4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6" name="Picture 4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7" name="Picture 4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8" name="Picture 4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9" name="Picture 4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0" name="Picture 4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1" name="Picture 4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2" name="Picture 4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3" name="Picture 4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4" name="Picture 45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5" name="Picture 4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6" name="Picture 4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7" name="Picture 4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8" name="Picture 4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9" name="Picture 4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0" name="Picture 4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1" name="Picture 4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2" name="Picture 4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3" name="Picture 45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4" name="Picture 4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5" name="Picture 4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6" name="Picture 4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7" name="Picture 4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8" name="Picture 4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9" name="Picture 4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0" name="Picture 4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1" name="Picture 4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2" name="Picture 45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3" name="Picture 4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4" name="Picture 4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5" name="Picture 4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6" name="Picture 4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7" name="Picture 4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8" name="Picture 4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9" name="Picture 4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0" name="Picture 4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1" name="Picture 45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2" name="Picture 4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3" name="Picture 4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4" name="Picture 4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5" name="Picture 4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6" name="Picture 4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7" name="Picture 4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8" name="Picture 4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9" name="Picture 4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0" name="Picture 45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1" name="Picture 4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2" name="Picture 4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3" name="Picture 4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4" name="Picture 4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5" name="Picture 4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6" name="Picture 4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7" name="Picture 4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8" name="Picture 4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9" name="Picture 45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0" name="Picture 4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1" name="Picture 4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2" name="Picture 4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3" name="Picture 4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4" name="Picture 4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5" name="Picture 4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6" name="Picture 4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7" name="Picture 4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8" name="Picture 45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9" name="Picture 4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0" name="Picture 4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1" name="Picture 4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2" name="Picture 4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3" name="Picture 4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4" name="Picture 4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5" name="Picture 4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6" name="Picture 4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7" name="Picture 4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8" name="Picture 4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9" name="Picture 4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0" name="Picture 4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1" name="Picture 45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2" name="Picture 4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3" name="Picture 4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4" name="Picture 4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5" name="Picture 4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6" name="Picture 4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7" name="Picture 4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8" name="Picture 4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9" name="Picture 4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0" name="Picture 45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1" name="Picture 4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2" name="Picture 4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3" name="Picture 4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4" name="Picture 4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5" name="Picture 4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6" name="Picture 4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7" name="Picture 4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8" name="Picture 4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9" name="Picture 45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0" name="Picture 4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1" name="Picture 4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2" name="Picture 4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3" name="Picture 4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4" name="Picture 4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5" name="Picture 4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6" name="Picture 4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7" name="Picture 4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8" name="Picture 4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9" name="Picture 4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0" name="Picture 4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1" name="Picture 4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2" name="Picture 4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3" name="Picture 4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4" name="Picture 4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5" name="Picture 4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6" name="Picture 4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7" name="Picture 4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8" name="Picture 4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9" name="Picture 4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0" name="Picture 4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1" name="Picture 4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2" name="Picture 4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3" name="Picture 4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4" name="Picture 4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5" name="Picture 4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6" name="Picture 4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7" name="Picture 4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8" name="Picture 4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9" name="Picture 4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0" name="Picture 4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1" name="Picture 4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2" name="Picture 4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3" name="Picture 4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4" name="Picture 4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5" name="Picture 4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6" name="Picture 4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7" name="Picture 4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8" name="Picture 4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9" name="Picture 4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0" name="Picture 4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1" name="Picture 4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2" name="Picture 4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3" name="Picture 4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4" name="Picture 4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5" name="Picture 4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6" name="Picture 4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7" name="Picture 4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8" name="Picture 4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9" name="Picture 4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0" name="Picture 4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1" name="Picture 4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2" name="Picture 4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3" name="Picture 4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4" name="Picture 4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5" name="Picture 4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6" name="Picture 4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7" name="Picture 4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8" name="Picture 4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9" name="Picture 4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0" name="Picture 4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1" name="Picture 4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2" name="Picture 4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3" name="Picture 4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4" name="Picture 4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5" name="Picture 4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6" name="Picture 4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7" name="Picture 4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8" name="Picture 4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9" name="Picture 4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0" name="Picture 4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1" name="Picture 4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2" name="Picture 4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3" name="Picture 4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4" name="Picture 4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5" name="Picture 4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6" name="Picture 4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7" name="Picture 4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8" name="Picture 4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9" name="Picture 4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0" name="Picture 4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1" name="Picture 4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2" name="Picture 4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3" name="Picture 4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4" name="Picture 4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5" name="Picture 4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6" name="Picture 4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7" name="Picture 4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8" name="Picture 4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9" name="Picture 4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0" name="Picture 4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1" name="Picture 4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2" name="Picture 4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3" name="Picture 4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4" name="Picture 4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5" name="Picture 4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6" name="Picture 4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7" name="Picture 4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8" name="Picture 4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9" name="Picture 4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0" name="Picture 4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1" name="Picture 4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2" name="Picture 4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3" name="Picture 4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4" name="Picture 4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5" name="Picture 4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6" name="Picture 4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7" name="Picture 4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8" name="Picture 4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9" name="Picture 4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0" name="Picture 4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1" name="Picture 4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2" name="Picture 4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3" name="Picture 4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4" name="Picture 4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5" name="Picture 4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6" name="Picture 4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7" name="Picture 4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8" name="Picture 4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9" name="Picture 4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0" name="Picture 4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1" name="Picture 4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2" name="Picture 4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3" name="Picture 4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4" name="Picture 4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5" name="Picture 4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6" name="Picture 4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7" name="Picture 4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8" name="Picture 4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9" name="Picture 4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0" name="Picture 47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1" name="Picture 4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2" name="Picture 4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3" name="Picture 4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4" name="Picture 4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5" name="Picture 4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6" name="Picture 4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7" name="Picture 4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8" name="Picture 4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9" name="Picture 4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0" name="Picture 4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1" name="Picture 4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2" name="Picture 4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3" name="Picture 4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4" name="Picture 4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5" name="Picture 4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6" name="Picture 4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7" name="Picture 4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8" name="Picture 4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9" name="Picture 4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0" name="Picture 47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1" name="Picture 4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2" name="Picture 4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3" name="Picture 4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4" name="Picture 4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5" name="Picture 4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6" name="Picture 4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7" name="Picture 47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8" name="Picture 4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9" name="Picture 47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0" name="Picture 4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1" name="Picture 4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2" name="Picture 4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3" name="Picture 4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4" name="Picture 4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5" name="Picture 4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6" name="Picture 47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7" name="Picture 4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8" name="Picture 47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9" name="Picture 4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0" name="Picture 4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1" name="Picture 4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2" name="Picture 4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3" name="Picture 4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4" name="Picture 4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5" name="Picture 47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6" name="Picture 4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7" name="Picture 47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8" name="Picture 4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9" name="Picture 4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0" name="Picture 4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1" name="Picture 4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2" name="Picture 4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3" name="Picture 4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4" name="Picture 47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5" name="Picture 4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6" name="Picture 47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7" name="Picture 4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8" name="Picture 4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9" name="Picture 4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0" name="Picture 4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1" name="Picture 4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2" name="Picture 4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3" name="Picture 47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4" name="Picture 4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5" name="Picture 47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6" name="Picture 4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7" name="Picture 4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8" name="Picture 4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9" name="Picture 4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0" name="Picture 4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1" name="Picture 4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2" name="Picture 48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3" name="Picture 4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4" name="Picture 48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5" name="Picture 4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6" name="Picture 4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7" name="Picture 4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8" name="Picture 4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9" name="Picture 4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0" name="Picture 4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1" name="Picture 48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2" name="Picture 4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3" name="Picture 48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4" name="Picture 4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5" name="Picture 4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6" name="Picture 4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7" name="Picture 4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8" name="Picture 4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9" name="Picture 4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0" name="Picture 4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1" name="Picture 4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2" name="Picture 4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3" name="Picture 4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4" name="Picture 4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5" name="Picture 4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6" name="Picture 4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7" name="Picture 4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8" name="Picture 4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9" name="Picture 4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0" name="Picture 4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1" name="Picture 4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2" name="Picture 4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3" name="Picture 4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4" name="Picture 4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5" name="Picture 4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6" name="Picture 4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7" name="Picture 4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8" name="Picture 4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9" name="Picture 4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0" name="Picture 4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1" name="Picture 4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2" name="Picture 4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3" name="Picture 4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4" name="Picture 4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5" name="Picture 4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6" name="Picture 4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7" name="Picture 4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8" name="Picture 4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9" name="Picture 4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0" name="Picture 4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1" name="Picture 4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2" name="Picture 48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3" name="Picture 4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4" name="Picture 4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5" name="Picture 4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6" name="Picture 4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7" name="Picture 4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8" name="Picture 4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9" name="Picture 4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0" name="Picture 4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1" name="Picture 48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2" name="Picture 4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3" name="Picture 4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4" name="Picture 4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5" name="Picture 4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6" name="Picture 4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7" name="Picture 4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8" name="Picture 4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9" name="Picture 4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0" name="Picture 48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1" name="Picture 4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2" name="Picture 4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3" name="Picture 4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4" name="Picture 4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5" name="Picture 4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6" name="Picture 4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7" name="Picture 4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8" name="Picture 4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9" name="Picture 4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0" name="Picture 4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1" name="Picture 4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2" name="Picture 4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3" name="Picture 4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4" name="Picture 4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5" name="Picture 4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6" name="Picture 4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7" name="Picture 4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8" name="Picture 4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9" name="Picture 4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0" name="Picture 4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1" name="Picture 4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2" name="Picture 4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3" name="Picture 4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4" name="Picture 4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5" name="Picture 4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6" name="Picture 4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7" name="Picture 4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8" name="Picture 4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9" name="Picture 4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0" name="Picture 4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1" name="Picture 4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2" name="Picture 4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3" name="Picture 4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4" name="Picture 4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5" name="Picture 4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6" name="Picture 4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7" name="Picture 4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8" name="Picture 49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9" name="Picture 4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0" name="Picture 4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1" name="Picture 4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2" name="Picture 4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3" name="Picture 4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4" name="Picture 4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5" name="Picture 4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6" name="Picture 4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7" name="Picture 49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8" name="Picture 4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9" name="Picture 4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0" name="Picture 4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1" name="Picture 4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2" name="Picture 4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3" name="Picture 4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4" name="Picture 4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5" name="Picture 4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6" name="Picture 49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7" name="Picture 4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8" name="Picture 4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9" name="Picture 4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0" name="Picture 4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1" name="Picture 4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2" name="Picture 4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3" name="Picture 4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4" name="Picture 4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5" name="Picture 49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6" name="Picture 4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7" name="Picture 4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8" name="Picture 4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9" name="Picture 4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0" name="Picture 4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1" name="Picture 4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2" name="Picture 4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3" name="Picture 4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4" name="Picture 49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5" name="Picture 4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6" name="Picture 4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7" name="Picture 4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8" name="Picture 4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9" name="Picture 4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0" name="Picture 4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1" name="Picture 4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2" name="Picture 4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3" name="Picture 49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4" name="Picture 4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5" name="Picture 4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6" name="Picture 4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7" name="Picture 4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8" name="Picture 4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9" name="Picture 4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0" name="Picture 49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1" name="Picture 4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2" name="Picture 49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3" name="Picture 4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4" name="Picture 4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5" name="Picture 4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6" name="Picture 4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7" name="Picture 4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8" name="Picture 4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9" name="Picture 49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0" name="Picture 4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1" name="Picture 49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2" name="Picture 4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3" name="Picture 4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4" name="Picture 4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5" name="Picture 4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6" name="Picture 4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7" name="Picture 4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8" name="Picture 49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9" name="Picture 4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0" name="Picture 49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1" name="Picture 4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2" name="Picture 4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3" name="Picture 4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4" name="Picture 4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5" name="Picture 4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6" name="Picture 4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7" name="Picture 49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8" name="Picture 4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9" name="Picture 49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0" name="Picture 4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1" name="Picture 4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2" name="Picture 4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3" name="Picture 4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4" name="Picture 4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5" name="Picture 4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6" name="Picture 49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7" name="Picture 4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8" name="Picture 49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9" name="Picture 4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0" name="Picture 4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1" name="Picture 5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2" name="Picture 5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3" name="Picture 5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4" name="Picture 5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5" name="Picture 50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6" name="Picture 5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7" name="Picture 50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8" name="Picture 5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9" name="Picture 5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0" name="Picture 50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1" name="Picture 5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2" name="Picture 5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3" name="Picture 5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4" name="Picture 5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5" name="Picture 5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6" name="Picture 50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7" name="Picture 5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8" name="Picture 5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9" name="Picture 5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0" name="Picture 5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1" name="Picture 5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2" name="Picture 5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3" name="Picture 5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4" name="Picture 5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5" name="Picture 50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6" name="Picture 5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7" name="Picture 5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8" name="Picture 5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9" name="Picture 5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0" name="Picture 5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1" name="Picture 5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2" name="Picture 5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3" name="Picture 5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4" name="Picture 50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5" name="Picture 5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6" name="Picture 5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7" name="Picture 50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8" name="Picture 5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9" name="Picture 50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0" name="Picture 5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1" name="Picture 5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2" name="Picture 5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3" name="Picture 5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4" name="Picture 5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5" name="Picture 5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6" name="Picture 50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7" name="Picture 5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8" name="Picture 5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9" name="Picture 5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0" name="Picture 5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1" name="Picture 5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2" name="Picture 50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3" name="Picture 5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4" name="Picture 5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5" name="Picture 50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6" name="Picture 5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7" name="Picture 5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8" name="Picture 5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9" name="Picture 5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0" name="Picture 5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1" name="Picture 50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2" name="Picture 5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3" name="Picture 5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4" name="Picture 50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5" name="Picture 5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6" name="Picture 5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7" name="Picture 5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8" name="Picture 5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9" name="Picture 5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0" name="Picture 5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1" name="Picture 5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2" name="Picture 5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3" name="Picture 50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4" name="Picture 5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5" name="Picture 5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6" name="Picture 5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7" name="Picture 5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8" name="Picture 5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9" name="Picture 50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0" name="Picture 5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1" name="Picture 5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2" name="Picture 5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3" name="Picture 5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4" name="Picture 5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5" name="Picture 5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6" name="Picture 5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7" name="Picture 5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8" name="Picture 5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9" name="Picture 5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0" name="Picture 5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1" name="Picture 5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2" name="Picture 5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3" name="Picture 5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4" name="Picture 5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5" name="Picture 5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6" name="Picture 5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7" name="Picture 5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8" name="Picture 5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9" name="Picture 5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0" name="Picture 5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1" name="Picture 5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2" name="Picture 5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3" name="Picture 5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4" name="Picture 5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5" name="Picture 5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6" name="Picture 5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7" name="Picture 5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8" name="Picture 5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9" name="Picture 5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0" name="Picture 5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1" name="Picture 5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2" name="Picture 5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3" name="Picture 5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4" name="Picture 5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5" name="Picture 5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6" name="Picture 5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7" name="Picture 5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8" name="Picture 51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9" name="Picture 5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0" name="Picture 5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1" name="Picture 5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2" name="Picture 5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3" name="Picture 5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4" name="Picture 5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5" name="Picture 5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6" name="Picture 5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7" name="Picture 5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8" name="Picture 5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9" name="Picture 5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0" name="Picture 5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1" name="Picture 5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2" name="Picture 5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3" name="Picture 5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4" name="Picture 5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5" name="Picture 5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6" name="Picture 5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7" name="Picture 5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8" name="Picture 5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9" name="Picture 5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0" name="Picture 5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1" name="Picture 5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2" name="Picture 5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3" name="Picture 5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4" name="Picture 5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5" name="Picture 51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6" name="Picture 5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7" name="Picture 5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8" name="Picture 5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9" name="Picture 5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0" name="Picture 5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1" name="Picture 5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2" name="Picture 5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3" name="Picture 5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4" name="Picture 51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5" name="Picture 5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6" name="Picture 5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7" name="Picture 5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8" name="Picture 5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9" name="Picture 5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0" name="Picture 5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1" name="Picture 5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2" name="Picture 5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3" name="Picture 51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4" name="Picture 5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5" name="Picture 5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6" name="Picture 5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7" name="Picture 5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8" name="Picture 5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9" name="Picture 5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0" name="Picture 5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1" name="Picture 5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2" name="Picture 51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3" name="Picture 5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4" name="Picture 5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5" name="Picture 5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6" name="Picture 5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7" name="Picture 5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8" name="Picture 5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9" name="Picture 5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0" name="Picture 5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1" name="Picture 51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2" name="Picture 5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3" name="Picture 5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4" name="Picture 5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5" name="Picture 5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6" name="Picture 5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7" name="Picture 5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8" name="Picture 5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9" name="Picture 5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0" name="Picture 51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1" name="Picture 5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2" name="Picture 5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3" name="Picture 5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4" name="Picture 5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5" name="Picture 5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6" name="Picture 5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7" name="Picture 5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8" name="Picture 5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9" name="Picture 51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0" name="Picture 5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1" name="Picture 52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2" name="Picture 5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3" name="Picture 5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4" name="Picture 5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5" name="Picture 5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6" name="Picture 5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7" name="Picture 5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8" name="Picture 52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9" name="Picture 5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0" name="Picture 5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1" name="Picture 5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2" name="Picture 5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3" name="Picture 5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4" name="Picture 5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5" name="Picture 5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6" name="Picture 5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7" name="Picture 52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8" name="Picture 5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9" name="Picture 52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0" name="Picture 5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1" name="Picture 5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2" name="Picture 5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3" name="Picture 5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4" name="Picture 5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5" name="Picture 5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6" name="Picture 5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7" name="Picture 5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8" name="Picture 52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9" name="Picture 5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0" name="Picture 5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1" name="Picture 52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2" name="Picture 5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3" name="Picture 5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4" name="Picture 5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5" name="Picture 5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6" name="Picture 5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7" name="Picture 52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8" name="Picture 5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9" name="Picture 5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0" name="Picture 52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1" name="Picture 5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2" name="Picture 5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3" name="Picture 5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4" name="Picture 5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5" name="Picture 5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6" name="Picture 5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7" name="Picture 5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8" name="Picture 5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9" name="Picture 52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0" name="Picture 5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1" name="Picture 5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2" name="Picture 5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3" name="Picture 5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4" name="Picture 5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5" name="Picture 5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6" name="Picture 5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7" name="Picture 5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8" name="Picture 52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9" name="Picture 5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0" name="Picture 5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1" name="Picture 5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2" name="Picture 5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3" name="Picture 5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4" name="Picture 5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5" name="Picture 5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6" name="Picture 5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7" name="Picture 52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8" name="Picture 5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9" name="Picture 5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0" name="Picture 5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1" name="Picture 5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2" name="Picture 5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3" name="Picture 52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4" name="Picture 5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5" name="Picture 5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6" name="Picture 52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7" name="Picture 5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8" name="Picture 5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9" name="Picture 5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0" name="Picture 5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1" name="Picture 5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2" name="Picture 5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3" name="Picture 5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4" name="Picture 5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5" name="Picture 52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6" name="Picture 5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7" name="Picture 5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8" name="Picture 5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9" name="Picture 5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0" name="Picture 5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1" name="Picture 5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2" name="Picture 5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3" name="Picture 5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4" name="Picture 52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5" name="Picture 5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6" name="Picture 5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7" name="Picture 5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8" name="Picture 5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9" name="Picture 5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0" name="Picture 5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1" name="Picture 5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2" name="Picture 5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3" name="Picture 53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4" name="Picture 5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5" name="Picture 5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6" name="Picture 5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7" name="Picture 5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8" name="Picture 5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9" name="Picture 5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0" name="Picture 5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1" name="Picture 5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2" name="Picture 53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3" name="Picture 5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4" name="Picture 5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5" name="Picture 5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6" name="Picture 5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7" name="Picture 5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8" name="Picture 5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9" name="Picture 5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0" name="Picture 5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1" name="Picture 53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2" name="Picture 5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3" name="Picture 5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4" name="Picture 5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5" name="Picture 5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6" name="Picture 5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7" name="Picture 5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8" name="Picture 5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9" name="Picture 5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0" name="Picture 53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1" name="Picture 5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2" name="Picture 5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3" name="Picture 5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4" name="Picture 5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5" name="Picture 5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6" name="Picture 5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7" name="Picture 5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8" name="Picture 5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9" name="Picture 53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0" name="Picture 5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1" name="Picture 53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2" name="Picture 5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3" name="Picture 5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4" name="Picture 5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5" name="Picture 5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6" name="Picture 5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7" name="Picture 5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8" name="Picture 5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9" name="Picture 5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0" name="Picture 53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1" name="Picture 5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2" name="Picture 5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3" name="Picture 5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4" name="Picture 5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5" name="Picture 5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6" name="Picture 5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7" name="Picture 5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8" name="Picture 5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9" name="Picture 53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0" name="Picture 5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1" name="Picture 5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2" name="Picture 5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3" name="Picture 5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4" name="Picture 5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5" name="Picture 5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6" name="Picture 5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7" name="Picture 5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8" name="Picture 53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9" name="Picture 5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0" name="Picture 5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1" name="Picture 5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2" name="Picture 5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3" name="Picture 5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4" name="Picture 5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5" name="Picture 5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6" name="Picture 5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7" name="Picture 53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8" name="Picture 5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9" name="Picture 5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0" name="Picture 5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1" name="Picture 5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2" name="Picture 5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3" name="Picture 5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4" name="Picture 5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5" name="Picture 5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6" name="Picture 53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7" name="Picture 5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8" name="Picture 5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9" name="Picture 5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0" name="Picture 5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1" name="Picture 5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2" name="Picture 5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3" name="Picture 5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4" name="Picture 5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5" name="Picture 53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6" name="Picture 5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7" name="Picture 5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8" name="Picture 5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9" name="Picture 5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0" name="Picture 5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1" name="Picture 5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2" name="Picture 5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3" name="Picture 5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4" name="Picture 54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5" name="Picture 5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6" name="Picture 5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7" name="Picture 5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8" name="Picture 5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9" name="Picture 5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0" name="Picture 5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1" name="Picture 5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2" name="Picture 5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3" name="Picture 54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4" name="Picture 5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5" name="Picture 5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6" name="Picture 5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7" name="Picture 5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8" name="Picture 5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9" name="Picture 5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0" name="Picture 5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1" name="Picture 5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2" name="Picture 54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3" name="Picture 5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4" name="Picture 5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5" name="Picture 5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6" name="Picture 5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7" name="Picture 5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8" name="Picture 5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9" name="Picture 5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0" name="Picture 5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1" name="Picture 54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2" name="Picture 5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3" name="Picture 5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4" name="Picture 5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5" name="Picture 5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6" name="Picture 5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7" name="Picture 5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8" name="Picture 5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9" name="Picture 5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0" name="Picture 54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1" name="Picture 5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2" name="Picture 5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3" name="Picture 5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4" name="Picture 5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5" name="Picture 54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6" name="Picture 5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7" name="Picture 5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8" name="Picture 5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9" name="Picture 54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0" name="Picture 5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1" name="Picture 5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2" name="Picture 5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3" name="Picture 5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4" name="Picture 54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5" name="Picture 5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6" name="Picture 5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7" name="Picture 5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8" name="Picture 54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9" name="Picture 5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0" name="Picture 5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1" name="Picture 5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2" name="Picture 5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3" name="Picture 54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4" name="Picture 5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5" name="Picture 5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6" name="Picture 5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7" name="Picture 54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8" name="Picture 5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9" name="Picture 5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0" name="Picture 5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1" name="Picture 5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2" name="Picture 54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3" name="Picture 5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4" name="Picture 5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5" name="Picture 5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6" name="Picture 5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7" name="Picture 5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8" name="Picture 5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9" name="Picture 5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0" name="Picture 5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1" name="Picture 54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2" name="Picture 5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3" name="Picture 5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4" name="Picture 5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5" name="Picture 5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6" name="Picture 5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7" name="Picture 5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8" name="Picture 5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9" name="Picture 5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0" name="Picture 54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1" name="Picture 5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2" name="Picture 5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3" name="Picture 5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4" name="Picture 54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5" name="Picture 5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6" name="Picture 5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7" name="Picture 5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8" name="Picture 5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9" name="Picture 54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0" name="Picture 5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1" name="Picture 5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2" name="Picture 5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3" name="Picture 5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4" name="Picture 5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5" name="Picture 5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6" name="Picture 5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7" name="Picture 5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8" name="Picture 55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9" name="Picture 5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0" name="Picture 5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1" name="Picture 5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2" name="Picture 5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3" name="Picture 5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4" name="Picture 5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5" name="Picture 5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6" name="Picture 5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7" name="Picture 55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8" name="Picture 5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9" name="Picture 5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0" name="Picture 5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1" name="Picture 5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2" name="Picture 5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3" name="Picture 5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4" name="Picture 5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5" name="Picture 5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6" name="Picture 55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7" name="Picture 5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8" name="Picture 5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9" name="Picture 5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0" name="Picture 5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1" name="Picture 5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2" name="Picture 5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3" name="Picture 5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4" name="Picture 5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5" name="Picture 55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6" name="Picture 5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7" name="Picture 5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8" name="Picture 5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9" name="Picture 5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0" name="Picture 5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1" name="Picture 5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2" name="Picture 5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3" name="Picture 5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4" name="Picture 55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5" name="Picture 5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6" name="Picture 5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7" name="Picture 5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8" name="Picture 5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9" name="Picture 5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0" name="Picture 5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1" name="Picture 5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2" name="Picture 5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3" name="Picture 55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4" name="Picture 5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5" name="Picture 5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6" name="Picture 5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7" name="Picture 5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8" name="Picture 5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9" name="Picture 5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0" name="Picture 5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1" name="Picture 5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2" name="Picture 55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3" name="Picture 5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4" name="Picture 5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5" name="Picture 5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6" name="Picture 5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7" name="Picture 5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8" name="Picture 5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9" name="Picture 5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0" name="Picture 5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1" name="Picture 55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2" name="Picture 5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3" name="Picture 5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4" name="Picture 5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5" name="Picture 5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6" name="Picture 5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7" name="Picture 5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8" name="Picture 5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9" name="Picture 5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0" name="Picture 55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1" name="Picture 5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2" name="Picture 5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3" name="Picture 5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4" name="Picture 5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5" name="Picture 5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6" name="Picture 5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7" name="Picture 5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8" name="Picture 5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9" name="Picture 55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0" name="Picture 5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1" name="Picture 5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2" name="Picture 5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3" name="Picture 5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4" name="Picture 5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5" name="Picture 5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6" name="Picture 5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7" name="Picture 5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8" name="Picture 55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9" name="Picture 5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0" name="Picture 5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1" name="Picture 5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2" name="Picture 5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3" name="Picture 5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4" name="Picture 5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5" name="Picture 5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6" name="Picture 5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7" name="Picture 56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8" name="Picture 5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9" name="Picture 5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0" name="Picture 5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1" name="Picture 5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2" name="Picture 5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3" name="Picture 5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4" name="Picture 56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5" name="Picture 5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6" name="Picture 56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7" name="Picture 5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8" name="Picture 5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9" name="Picture 5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0" name="Picture 5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1" name="Picture 5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2" name="Picture 5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3" name="Picture 5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4" name="Picture 5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5" name="Picture 56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6" name="Picture 5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7" name="Picture 5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8" name="Picture 5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9" name="Picture 5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0" name="Picture 5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1" name="Picture 5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2" name="Picture 5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3" name="Picture 5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4" name="Picture 56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5" name="Picture 5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6" name="Picture 5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7" name="Picture 5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8" name="Picture 5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9" name="Picture 5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0" name="Picture 5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1" name="Picture 5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2" name="Picture 5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3" name="Picture 56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4" name="Picture 5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5" name="Picture 5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6" name="Picture 5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7" name="Picture 5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8" name="Picture 56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9" name="Picture 5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0" name="Picture 5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1" name="Picture 5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2" name="Picture 56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3" name="Picture 5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4" name="Picture 5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5" name="Picture 5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6" name="Picture 5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7" name="Picture 56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8" name="Picture 5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9" name="Picture 5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0" name="Picture 5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1" name="Picture 56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2" name="Picture 5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3" name="Picture 5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4" name="Picture 5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5" name="Picture 5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6" name="Picture 56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7" name="Picture 5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8" name="Picture 5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9" name="Picture 5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0" name="Picture 56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1" name="Picture 5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2" name="Picture 5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3" name="Picture 5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4" name="Picture 5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5" name="Picture 56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6" name="Picture 5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7" name="Picture 5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8" name="Picture 5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9" name="Picture 56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0" name="Picture 5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1" name="Picture 5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2" name="Picture 5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3" name="Picture 5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4" name="Picture 56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5" name="Picture 5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6" name="Picture 5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7" name="Picture 5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8" name="Picture 5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9" name="Picture 5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0" name="Picture 5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1" name="Picture 5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2" name="Picture 5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3" name="Picture 56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4" name="Picture 5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5" name="Picture 5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6" name="Picture 5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7" name="Picture 5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8" name="Picture 5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9" name="Picture 5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0" name="Picture 5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1" name="Picture 5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2" name="Picture 57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3" name="Picture 5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4" name="Picture 5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5" name="Picture 5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6" name="Picture 5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7" name="Picture 5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8" name="Picture 5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9" name="Picture 5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0" name="Picture 5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1" name="Picture 57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2" name="Picture 5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3" name="Picture 5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4" name="Picture 5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5" name="Picture 5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6" name="Picture 5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7" name="Picture 5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8" name="Picture 5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9" name="Picture 5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0" name="Picture 57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1" name="Picture 5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2" name="Picture 5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3" name="Picture 5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4" name="Picture 5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5" name="Picture 5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6" name="Picture 5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7" name="Picture 5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8" name="Picture 5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9" name="Picture 57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0" name="Picture 5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1" name="Picture 5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2" name="Picture 5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3" name="Picture 5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4" name="Picture 5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5" name="Picture 5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6" name="Picture 5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7" name="Picture 5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8" name="Picture 57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9" name="Picture 5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0" name="Picture 5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1" name="Picture 5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2" name="Picture 5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3" name="Picture 5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4" name="Picture 5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5" name="Picture 5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6" name="Picture 5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7" name="Picture 57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8" name="Picture 5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9" name="Picture 5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0" name="Picture 5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1" name="Picture 5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2" name="Picture 5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3" name="Picture 5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4" name="Picture 5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5" name="Picture 5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6" name="Picture 57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7" name="Picture 5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8" name="Picture 5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9" name="Picture 5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0" name="Picture 5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1" name="Picture 5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2" name="Picture 5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3" name="Picture 5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4" name="Picture 5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5" name="Picture 57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6" name="Picture 5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7" name="Picture 5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8" name="Picture 5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9" name="Picture 5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0" name="Picture 5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1" name="Picture 5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2" name="Picture 5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3" name="Picture 5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4" name="Picture 57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5" name="Picture 5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6" name="Picture 5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7" name="Picture 5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8" name="Picture 5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9" name="Picture 5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0" name="Picture 5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1" name="Picture 5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2" name="Picture 5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3" name="Picture 57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4" name="Picture 5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5" name="Picture 5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6" name="Picture 5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7" name="Picture 5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8" name="Picture 5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9" name="Picture 5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0" name="Picture 5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1" name="Picture 5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2" name="Picture 57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3" name="Picture 5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4" name="Picture 5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5" name="Picture 5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6" name="Picture 5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7" name="Picture 5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8" name="Picture 5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9" name="Picture 5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0" name="Picture 5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1" name="Picture 58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2" name="Picture 5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3" name="Picture 5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4" name="Picture 5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5" name="Picture 5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6" name="Picture 5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7" name="Picture 5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8" name="Picture 5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9" name="Picture 5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0" name="Picture 58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1" name="Picture 5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2" name="Picture 5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3" name="Picture 5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4" name="Picture 5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5" name="Picture 5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6" name="Picture 5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7" name="Picture 5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8" name="Picture 5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9" name="Picture 58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0" name="Picture 5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1" name="Picture 5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2" name="Picture 5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3" name="Picture 5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4" name="Picture 5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5" name="Picture 5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6" name="Picture 5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7" name="Picture 5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8" name="Picture 58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9" name="Picture 5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0" name="Picture 5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1" name="Picture 5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2" name="Picture 5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3" name="Picture 5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4" name="Picture 5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5" name="Picture 5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6" name="Picture 5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7" name="Picture 58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8" name="Picture 5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9" name="Picture 5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0" name="Picture 5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1" name="Picture 5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2" name="Picture 5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3" name="Picture 5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4" name="Picture 5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5" name="Picture 5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6" name="Picture 58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7" name="Picture 5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8" name="Picture 5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9" name="Picture 5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0" name="Picture 5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1" name="Picture 5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2" name="Picture 5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3" name="Picture 5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4" name="Picture 5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5" name="Picture 58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6" name="Picture 5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7" name="Picture 5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3" t="s">
        <v>202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224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</row>
    <row r="12" spans="1:9" ht="24.75" customHeight="1">
      <c r="A12" s="204" t="s">
        <v>3</v>
      </c>
      <c r="B12" s="210"/>
      <c r="C12" s="208" t="s">
        <v>0</v>
      </c>
      <c r="D12" s="206" t="s">
        <v>23</v>
      </c>
      <c r="E12" s="206" t="s">
        <v>219</v>
      </c>
      <c r="F12" s="206" t="s">
        <v>225</v>
      </c>
      <c r="G12" s="206" t="s">
        <v>197</v>
      </c>
      <c r="H12" s="206" t="s">
        <v>221</v>
      </c>
      <c r="I12" s="206" t="s">
        <v>187</v>
      </c>
    </row>
    <row r="13" spans="1:9" ht="38.25" customHeight="1" thickBot="1">
      <c r="A13" s="205"/>
      <c r="B13" s="211"/>
      <c r="C13" s="209"/>
      <c r="D13" s="207"/>
      <c r="E13" s="207"/>
      <c r="F13" s="207"/>
      <c r="G13" s="207"/>
      <c r="H13" s="207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68802.633333333331</v>
      </c>
      <c r="F15" s="168">
        <v>109898.8</v>
      </c>
      <c r="G15" s="43">
        <f t="shared" ref="G15:G30" si="0">(F15-E15)/E15</f>
        <v>0.59730514190590578</v>
      </c>
      <c r="H15" s="168">
        <v>99498.8</v>
      </c>
      <c r="I15" s="43">
        <f t="shared" ref="I15:I30" si="1">(F15-H15)/H15</f>
        <v>0.10452387365475764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85898.003703703696</v>
      </c>
      <c r="F16" s="162">
        <v>162109.77777777778</v>
      </c>
      <c r="G16" s="46">
        <f t="shared" si="0"/>
        <v>0.88723568404405229</v>
      </c>
      <c r="H16" s="162">
        <v>157776.44444444444</v>
      </c>
      <c r="I16" s="42">
        <f t="shared" si="1"/>
        <v>2.7465020831162017E-2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95586</v>
      </c>
      <c r="F17" s="162">
        <v>139998.79999999999</v>
      </c>
      <c r="G17" s="46">
        <f t="shared" si="0"/>
        <v>0.46463708074404192</v>
      </c>
      <c r="H17" s="162">
        <v>154998.79999999999</v>
      </c>
      <c r="I17" s="42">
        <f t="shared" si="1"/>
        <v>-9.6774942773750511E-2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39554.600000000006</v>
      </c>
      <c r="F18" s="162">
        <v>51898.8</v>
      </c>
      <c r="G18" s="46">
        <f t="shared" si="0"/>
        <v>0.31208001092161203</v>
      </c>
      <c r="H18" s="162">
        <v>49398.8</v>
      </c>
      <c r="I18" s="42">
        <f t="shared" si="1"/>
        <v>5.0608516806076261E-2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321818.625</v>
      </c>
      <c r="F19" s="162">
        <v>424998.5</v>
      </c>
      <c r="G19" s="46">
        <f t="shared" si="0"/>
        <v>0.32061498926608117</v>
      </c>
      <c r="H19" s="162">
        <v>422498</v>
      </c>
      <c r="I19" s="42">
        <f t="shared" si="1"/>
        <v>5.9183712112246684E-3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69466.53333333334</v>
      </c>
      <c r="F20" s="162">
        <v>125398.8</v>
      </c>
      <c r="G20" s="46">
        <f t="shared" si="0"/>
        <v>0.80516853199334337</v>
      </c>
      <c r="H20" s="162">
        <v>131998.79999999999</v>
      </c>
      <c r="I20" s="42">
        <f t="shared" si="1"/>
        <v>-5.0000454549586709E-2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72527.466666666674</v>
      </c>
      <c r="F21" s="162">
        <v>104998.8</v>
      </c>
      <c r="G21" s="46">
        <f t="shared" si="0"/>
        <v>0.44771084425946206</v>
      </c>
      <c r="H21" s="162">
        <v>108498.8</v>
      </c>
      <c r="I21" s="42">
        <f t="shared" si="1"/>
        <v>-3.2258421291295386E-2</v>
      </c>
    </row>
    <row r="22" spans="1:9" ht="16.5">
      <c r="A22" s="35"/>
      <c r="B22" s="86" t="s">
        <v>11</v>
      </c>
      <c r="C22" s="15" t="s">
        <v>91</v>
      </c>
      <c r="D22" s="13" t="s">
        <v>81</v>
      </c>
      <c r="E22" s="162">
        <v>27080.355555555558</v>
      </c>
      <c r="F22" s="162">
        <v>32398.799999999999</v>
      </c>
      <c r="G22" s="46">
        <f t="shared" si="0"/>
        <v>0.19639492670373593</v>
      </c>
      <c r="H22" s="162">
        <v>35398.800000000003</v>
      </c>
      <c r="I22" s="42">
        <f t="shared" si="1"/>
        <v>-8.4748635546967793E-2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32130.225925925926</v>
      </c>
      <c r="F23" s="162">
        <v>39887.555555555555</v>
      </c>
      <c r="G23" s="46">
        <f t="shared" si="0"/>
        <v>0.24143402064814701</v>
      </c>
      <c r="H23" s="162">
        <v>40443.111111111109</v>
      </c>
      <c r="I23" s="42">
        <f t="shared" si="1"/>
        <v>-1.3736716595052564E-2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32009.125925925924</v>
      </c>
      <c r="F24" s="162">
        <v>42999.75</v>
      </c>
      <c r="G24" s="46">
        <f t="shared" si="0"/>
        <v>0.3433590813916032</v>
      </c>
      <c r="H24" s="162">
        <v>40443.111111111109</v>
      </c>
      <c r="I24" s="42">
        <f t="shared" si="1"/>
        <v>6.321568293460228E-2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31350.62222222222</v>
      </c>
      <c r="F25" s="162">
        <v>36398.800000000003</v>
      </c>
      <c r="G25" s="46">
        <f t="shared" si="0"/>
        <v>0.16102320847078719</v>
      </c>
      <c r="H25" s="162">
        <v>37109.777777777781</v>
      </c>
      <c r="I25" s="42">
        <f t="shared" si="1"/>
        <v>-1.9158772171455268E-2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77223.959259259253</v>
      </c>
      <c r="F26" s="162">
        <v>94498.8</v>
      </c>
      <c r="G26" s="46">
        <f t="shared" si="0"/>
        <v>0.22369794175852845</v>
      </c>
      <c r="H26" s="162">
        <v>103498.8</v>
      </c>
      <c r="I26" s="42">
        <f t="shared" si="1"/>
        <v>-8.6957529942376141E-2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32140.596296296295</v>
      </c>
      <c r="F27" s="162">
        <v>38220.888888888891</v>
      </c>
      <c r="G27" s="46">
        <f t="shared" si="0"/>
        <v>0.18917796473157703</v>
      </c>
      <c r="H27" s="162">
        <v>39887.555555555555</v>
      </c>
      <c r="I27" s="42">
        <f t="shared" si="1"/>
        <v>-4.1784126488907648E-2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94632.255555555559</v>
      </c>
      <c r="F28" s="162">
        <v>69398.8</v>
      </c>
      <c r="G28" s="46">
        <f t="shared" si="0"/>
        <v>-0.26664751259935682</v>
      </c>
      <c r="H28" s="162">
        <v>73898.8</v>
      </c>
      <c r="I28" s="42">
        <f t="shared" si="1"/>
        <v>-6.0894087590055587E-2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116960.68095238094</v>
      </c>
      <c r="F29" s="162">
        <v>115642.42857142857</v>
      </c>
      <c r="G29" s="46">
        <f t="shared" si="0"/>
        <v>-1.1270902069124237E-2</v>
      </c>
      <c r="H29" s="162">
        <v>115642.42857142857</v>
      </c>
      <c r="I29" s="42">
        <f t="shared" si="1"/>
        <v>0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52700.085185185184</v>
      </c>
      <c r="F30" s="165">
        <v>73888.666666666672</v>
      </c>
      <c r="G30" s="48">
        <f t="shared" si="0"/>
        <v>0.40205971977134353</v>
      </c>
      <c r="H30" s="165">
        <v>75555.333333333328</v>
      </c>
      <c r="I30" s="53">
        <f t="shared" si="1"/>
        <v>-2.2058888408495191E-2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148908.23333333331</v>
      </c>
      <c r="F32" s="168">
        <v>218332</v>
      </c>
      <c r="G32" s="43">
        <f>(F32-E32)/E32</f>
        <v>0.46621845624385694</v>
      </c>
      <c r="H32" s="168">
        <v>201109.77777777778</v>
      </c>
      <c r="I32" s="42">
        <f>(F32-H32)/H32</f>
        <v>8.5635926868023418E-2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143963.76666666666</v>
      </c>
      <c r="F33" s="162">
        <v>203332</v>
      </c>
      <c r="G33" s="46">
        <f>(F33-E33)/E33</f>
        <v>0.41238316215214343</v>
      </c>
      <c r="H33" s="162">
        <v>198332</v>
      </c>
      <c r="I33" s="42">
        <f>(F33-H33)/H33</f>
        <v>2.521025351430934E-2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45068.149999999994</v>
      </c>
      <c r="F34" s="162">
        <v>88123.75</v>
      </c>
      <c r="G34" s="46">
        <f>(F34-E34)/E34</f>
        <v>0.95534429525063735</v>
      </c>
      <c r="H34" s="162">
        <v>88373.75</v>
      </c>
      <c r="I34" s="42">
        <f>(F34-H34)/H34</f>
        <v>-2.828894326652428E-3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90494.399999999994</v>
      </c>
      <c r="F35" s="162">
        <v>171665</v>
      </c>
      <c r="G35" s="46">
        <f>(F35-E35)/E35</f>
        <v>0.89696821018759187</v>
      </c>
      <c r="H35" s="162">
        <v>156665</v>
      </c>
      <c r="I35" s="42">
        <f>(F35-H35)/H35</f>
        <v>9.5745699422334282E-2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46671.933333333334</v>
      </c>
      <c r="F36" s="162">
        <v>84998.8</v>
      </c>
      <c r="G36" s="48">
        <f>(F36-E36)/E36</f>
        <v>0.8211973220165153</v>
      </c>
      <c r="H36" s="162">
        <v>76998.8</v>
      </c>
      <c r="I36" s="53">
        <f>(F36-H36)/H36</f>
        <v>0.10389772308139866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1807096.2833333332</v>
      </c>
      <c r="F38" s="162">
        <v>1866806.5</v>
      </c>
      <c r="G38" s="43">
        <f t="shared" ref="G38:G43" si="2">(F38-E38)/E38</f>
        <v>3.3042078176668335E-2</v>
      </c>
      <c r="H38" s="162">
        <v>1760063.5</v>
      </c>
      <c r="I38" s="42">
        <f t="shared" ref="I38:I43" si="3">(F38-H38)/H38</f>
        <v>6.0647243693196295E-2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992034.00589695829</v>
      </c>
      <c r="F39" s="162">
        <v>1077857.625</v>
      </c>
      <c r="G39" s="46">
        <f t="shared" si="2"/>
        <v>8.6512779393528305E-2</v>
      </c>
      <c r="H39" s="162">
        <v>1030254.3333333334</v>
      </c>
      <c r="I39" s="42">
        <f t="shared" si="3"/>
        <v>4.6205378736577304E-2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614622.12197392923</v>
      </c>
      <c r="F40" s="162">
        <v>773214</v>
      </c>
      <c r="G40" s="46">
        <f t="shared" si="2"/>
        <v>0.25803151620500547</v>
      </c>
      <c r="H40" s="162">
        <v>739576.5</v>
      </c>
      <c r="I40" s="42">
        <f t="shared" si="3"/>
        <v>4.5482110369921162E-2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357903</v>
      </c>
      <c r="F41" s="162">
        <v>329557.8</v>
      </c>
      <c r="G41" s="46">
        <f t="shared" si="2"/>
        <v>-7.9197994987468698E-2</v>
      </c>
      <c r="H41" s="162">
        <v>341218.8</v>
      </c>
      <c r="I41" s="42">
        <f t="shared" si="3"/>
        <v>-3.41745531019979E-2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279565</v>
      </c>
      <c r="F42" s="162">
        <v>201825</v>
      </c>
      <c r="G42" s="46">
        <f t="shared" si="2"/>
        <v>-0.27807486631016043</v>
      </c>
      <c r="H42" s="162">
        <v>219765.00000000003</v>
      </c>
      <c r="I42" s="42">
        <f t="shared" si="3"/>
        <v>-8.1632653061224608E-2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835480.75</v>
      </c>
      <c r="F43" s="162">
        <v>932521.2</v>
      </c>
      <c r="G43" s="48">
        <f t="shared" si="2"/>
        <v>0.11614923503623507</v>
      </c>
      <c r="H43" s="162">
        <v>998899.19999999995</v>
      </c>
      <c r="I43" s="55">
        <f t="shared" si="3"/>
        <v>-6.6451149425287362E-2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313707.05462445685</v>
      </c>
      <c r="F45" s="162">
        <v>319332</v>
      </c>
      <c r="G45" s="43">
        <f t="shared" ref="G45:G50" si="4">(F45-E45)/E45</f>
        <v>1.7930567045350152E-2</v>
      </c>
      <c r="H45" s="162">
        <v>327741.375</v>
      </c>
      <c r="I45" s="42">
        <f t="shared" ref="I45:I50" si="5">(F45-H45)/H45</f>
        <v>-2.5658569962367431E-2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315224.84096834267</v>
      </c>
      <c r="F46" s="162">
        <v>314348.66666666669</v>
      </c>
      <c r="G46" s="46">
        <f t="shared" si="4"/>
        <v>-2.7795217502036228E-3</v>
      </c>
      <c r="H46" s="162">
        <v>314348.66666666669</v>
      </c>
      <c r="I46" s="78">
        <f t="shared" si="5"/>
        <v>0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990132.37642990157</v>
      </c>
      <c r="F47" s="162">
        <v>996695.14285714284</v>
      </c>
      <c r="G47" s="46">
        <f t="shared" si="4"/>
        <v>6.6281707208731902E-3</v>
      </c>
      <c r="H47" s="162">
        <v>996695.14285714284</v>
      </c>
      <c r="I47" s="78">
        <f t="shared" si="5"/>
        <v>0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1301957.08125</v>
      </c>
      <c r="F48" s="162">
        <v>1323075</v>
      </c>
      <c r="G48" s="46">
        <f t="shared" si="4"/>
        <v>1.6220134330176831E-2</v>
      </c>
      <c r="H48" s="162">
        <v>1342696.875</v>
      </c>
      <c r="I48" s="78">
        <f t="shared" si="5"/>
        <v>-1.4613778705636743E-2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140841.79003724395</v>
      </c>
      <c r="F49" s="162">
        <v>166169.25</v>
      </c>
      <c r="G49" s="46">
        <f t="shared" si="4"/>
        <v>0.17982915408884328</v>
      </c>
      <c r="H49" s="162">
        <v>166169.25</v>
      </c>
      <c r="I49" s="42">
        <f t="shared" si="5"/>
        <v>0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1818667.5</v>
      </c>
      <c r="F50" s="162">
        <v>1672008</v>
      </c>
      <c r="G50" s="53">
        <f t="shared" si="4"/>
        <v>-8.0641183723797777E-2</v>
      </c>
      <c r="H50" s="162">
        <v>1672008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146088.22625698324</v>
      </c>
      <c r="F52" s="159">
        <v>155853.75</v>
      </c>
      <c r="G52" s="161">
        <f t="shared" ref="G52:G60" si="6">(F52-E52)/E52</f>
        <v>6.6846754137724049E-2</v>
      </c>
      <c r="H52" s="159">
        <v>155853.75</v>
      </c>
      <c r="I52" s="109">
        <f t="shared" ref="I52:I60" si="7">(F52-H52)/H52</f>
        <v>0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194145.15437616387</v>
      </c>
      <c r="F53" s="162">
        <v>212140.5</v>
      </c>
      <c r="G53" s="164">
        <f t="shared" si="6"/>
        <v>9.2690161037804919E-2</v>
      </c>
      <c r="H53" s="162">
        <v>212140.5</v>
      </c>
      <c r="I53" s="78">
        <f t="shared" si="7"/>
        <v>0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131867.90875232776</v>
      </c>
      <c r="F54" s="162">
        <v>139035</v>
      </c>
      <c r="G54" s="164">
        <f t="shared" si="6"/>
        <v>5.4350533920526203E-2</v>
      </c>
      <c r="H54" s="162">
        <v>139035</v>
      </c>
      <c r="I54" s="78">
        <f t="shared" si="7"/>
        <v>0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199788.09217877095</v>
      </c>
      <c r="F55" s="162">
        <v>158230.79999999999</v>
      </c>
      <c r="G55" s="164">
        <f t="shared" si="6"/>
        <v>-0.20800685228820034</v>
      </c>
      <c r="H55" s="162">
        <v>158769</v>
      </c>
      <c r="I55" s="78">
        <f t="shared" si="7"/>
        <v>-3.3898305084746495E-3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103381.04567039106</v>
      </c>
      <c r="F56" s="162">
        <v>106743</v>
      </c>
      <c r="G56" s="169">
        <f t="shared" si="6"/>
        <v>3.2520026353068929E-2</v>
      </c>
      <c r="H56" s="162">
        <v>105285.375</v>
      </c>
      <c r="I56" s="79">
        <f t="shared" si="7"/>
        <v>1.3844515441959531E-2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97328.160441606815</v>
      </c>
      <c r="F57" s="165">
        <v>153611.25</v>
      </c>
      <c r="G57" s="167">
        <f t="shared" si="6"/>
        <v>0.57828165356275163</v>
      </c>
      <c r="H57" s="165">
        <v>147108</v>
      </c>
      <c r="I57" s="110">
        <f t="shared" si="7"/>
        <v>4.4207317073170729E-2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199491.13888888891</v>
      </c>
      <c r="F58" s="168">
        <v>180476.4</v>
      </c>
      <c r="G58" s="42">
        <f t="shared" si="6"/>
        <v>-9.5316208001998526E-2</v>
      </c>
      <c r="H58" s="168">
        <v>180476.4</v>
      </c>
      <c r="I58" s="42">
        <f t="shared" si="7"/>
        <v>0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194037.13575418992</v>
      </c>
      <c r="F59" s="162">
        <v>222199.71428571429</v>
      </c>
      <c r="G59" s="46">
        <f t="shared" si="6"/>
        <v>0.14514014764267227</v>
      </c>
      <c r="H59" s="162">
        <v>222199.71428571429</v>
      </c>
      <c r="I59" s="42">
        <f t="shared" si="7"/>
        <v>0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978328</v>
      </c>
      <c r="F60" s="162">
        <v>1289288</v>
      </c>
      <c r="G60" s="48">
        <f t="shared" si="6"/>
        <v>0.31784841075794623</v>
      </c>
      <c r="H60" s="162">
        <v>1289288</v>
      </c>
      <c r="I60" s="48">
        <f t="shared" si="7"/>
        <v>0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398153.46221291128</v>
      </c>
      <c r="F62" s="162">
        <v>479334.375</v>
      </c>
      <c r="G62" s="43">
        <f t="shared" ref="G62:G67" si="8">(F62-E62)/E62</f>
        <v>0.2038935247125328</v>
      </c>
      <c r="H62" s="162">
        <v>490098.375</v>
      </c>
      <c r="I62" s="42">
        <f t="shared" ref="I62:I67" si="9">(F62-H62)/H62</f>
        <v>-2.1962937542896362E-2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2913057.3333333335</v>
      </c>
      <c r="F63" s="162">
        <v>3145779</v>
      </c>
      <c r="G63" s="46">
        <f t="shared" si="8"/>
        <v>7.988914739291085E-2</v>
      </c>
      <c r="H63" s="162">
        <v>3145779</v>
      </c>
      <c r="I63" s="42">
        <f t="shared" si="9"/>
        <v>0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903839.625</v>
      </c>
      <c r="F64" s="162">
        <v>829027.33333333337</v>
      </c>
      <c r="G64" s="46">
        <f t="shared" si="8"/>
        <v>-8.2771643992336177E-2</v>
      </c>
      <c r="H64" s="162">
        <v>817864.66666666663</v>
      </c>
      <c r="I64" s="78">
        <f t="shared" si="9"/>
        <v>1.3648549841579427E-2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596754.16666666663</v>
      </c>
      <c r="F65" s="162">
        <v>590674.5</v>
      </c>
      <c r="G65" s="46">
        <f t="shared" si="8"/>
        <v>-1.0187891440500979E-2</v>
      </c>
      <c r="H65" s="162">
        <v>601289</v>
      </c>
      <c r="I65" s="78">
        <f t="shared" si="9"/>
        <v>-1.7652909000497267E-2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289656.25</v>
      </c>
      <c r="F66" s="162">
        <v>281433.75</v>
      </c>
      <c r="G66" s="46">
        <f t="shared" si="8"/>
        <v>-2.838709677419355E-2</v>
      </c>
      <c r="H66" s="162">
        <v>292646.25</v>
      </c>
      <c r="I66" s="78">
        <f t="shared" si="9"/>
        <v>-3.8314176245210725E-2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219810.33255741777</v>
      </c>
      <c r="F67" s="162">
        <v>218755.875</v>
      </c>
      <c r="G67" s="48">
        <f t="shared" si="8"/>
        <v>-4.7971246171620808E-3</v>
      </c>
      <c r="H67" s="162">
        <v>224506.28571428571</v>
      </c>
      <c r="I67" s="79">
        <f t="shared" si="9"/>
        <v>-2.5613584474885827E-2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300046.5</v>
      </c>
      <c r="F69" s="168">
        <v>313053</v>
      </c>
      <c r="G69" s="43">
        <f>(F69-E69)/E69</f>
        <v>4.3348281016442454E-2</v>
      </c>
      <c r="H69" s="168">
        <v>309285.59999999998</v>
      </c>
      <c r="I69" s="42">
        <f>(F69-H69)/H69</f>
        <v>1.2180974477958312E-2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199599.42861576661</v>
      </c>
      <c r="F70" s="162">
        <v>205541.14285714287</v>
      </c>
      <c r="G70" s="46">
        <f>(F70-E70)/E70</f>
        <v>2.9768192637536037E-2</v>
      </c>
      <c r="H70" s="162">
        <v>205541.14285714287</v>
      </c>
      <c r="I70" s="42">
        <f>(F70-H70)/H70</f>
        <v>0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80219.108539505178</v>
      </c>
      <c r="F71" s="162">
        <v>98029.28571428571</v>
      </c>
      <c r="G71" s="46">
        <f>(F71-E71)/E71</f>
        <v>0.22201913607665719</v>
      </c>
      <c r="H71" s="162">
        <v>98109.375</v>
      </c>
      <c r="I71" s="42">
        <f>(F71-H71)/H71</f>
        <v>-8.1632653061228732E-4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132518.58919925513</v>
      </c>
      <c r="F72" s="162">
        <v>157872</v>
      </c>
      <c r="G72" s="46">
        <f>(F72-E72)/E72</f>
        <v>0.19131965525699526</v>
      </c>
      <c r="H72" s="162">
        <v>157872</v>
      </c>
      <c r="I72" s="42">
        <f>(F72-H72)/H72</f>
        <v>0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124529.50631078005</v>
      </c>
      <c r="F73" s="171">
        <v>132756</v>
      </c>
      <c r="G73" s="46">
        <f>(F73-E73)/E73</f>
        <v>6.6060598270498497E-2</v>
      </c>
      <c r="H73" s="171">
        <v>132756</v>
      </c>
      <c r="I73" s="55">
        <f>(F73-H73)/H73</f>
        <v>0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71631.857142857145</v>
      </c>
      <c r="F75" s="159">
        <v>70414.5</v>
      </c>
      <c r="G75" s="42">
        <f t="shared" ref="G75:G81" si="10">(F75-E75)/E75</f>
        <v>-1.6994633273703069E-2</v>
      </c>
      <c r="H75" s="159">
        <v>70606.71428571429</v>
      </c>
      <c r="I75" s="43">
        <f t="shared" ref="I75:I81" si="11">(F75-H75)/H75</f>
        <v>-2.7223230490018738E-3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105846</v>
      </c>
      <c r="F76" s="162">
        <v>91606.125</v>
      </c>
      <c r="G76" s="46">
        <f t="shared" si="10"/>
        <v>-0.13453389830508475</v>
      </c>
      <c r="H76" s="162">
        <v>91606.125</v>
      </c>
      <c r="I76" s="42">
        <f t="shared" si="11"/>
        <v>0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50082.5</v>
      </c>
      <c r="F77" s="162">
        <v>57023.571428571428</v>
      </c>
      <c r="G77" s="46">
        <f t="shared" si="10"/>
        <v>0.13859275053304901</v>
      </c>
      <c r="H77" s="162">
        <v>57023.571428571428</v>
      </c>
      <c r="I77" s="42">
        <f t="shared" si="11"/>
        <v>0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92563.611214566525</v>
      </c>
      <c r="F78" s="162">
        <v>90933.375</v>
      </c>
      <c r="G78" s="46">
        <f t="shared" si="10"/>
        <v>-1.761206367357001E-2</v>
      </c>
      <c r="H78" s="162">
        <v>90933.375</v>
      </c>
      <c r="I78" s="42">
        <f t="shared" si="11"/>
        <v>0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132503.88247465342</v>
      </c>
      <c r="F79" s="162">
        <v>145513.33333333334</v>
      </c>
      <c r="G79" s="46">
        <f t="shared" si="10"/>
        <v>9.8181657893446933E-2</v>
      </c>
      <c r="H79" s="162">
        <v>145214.33333333334</v>
      </c>
      <c r="I79" s="42">
        <f t="shared" si="11"/>
        <v>2.0590253946465337E-3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578565</v>
      </c>
      <c r="F80" s="162">
        <v>577967</v>
      </c>
      <c r="G80" s="46">
        <f t="shared" si="10"/>
        <v>-1.0335917312661498E-3</v>
      </c>
      <c r="H80" s="162">
        <v>577967</v>
      </c>
      <c r="I80" s="42">
        <f t="shared" si="11"/>
        <v>0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189200.55555555553</v>
      </c>
      <c r="F81" s="165">
        <v>300993.33333333331</v>
      </c>
      <c r="G81" s="48">
        <f t="shared" si="10"/>
        <v>0.59086918349429329</v>
      </c>
      <c r="H81" s="165">
        <v>300993.33333333331</v>
      </c>
      <c r="I81" s="53">
        <f t="shared" si="11"/>
        <v>0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203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224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</row>
    <row r="12" spans="1:9" ht="30.75" customHeight="1">
      <c r="A12" s="204" t="s">
        <v>3</v>
      </c>
      <c r="B12" s="210"/>
      <c r="C12" s="212" t="s">
        <v>0</v>
      </c>
      <c r="D12" s="206" t="s">
        <v>23</v>
      </c>
      <c r="E12" s="206" t="s">
        <v>219</v>
      </c>
      <c r="F12" s="214" t="s">
        <v>226</v>
      </c>
      <c r="G12" s="206" t="s">
        <v>197</v>
      </c>
      <c r="H12" s="214" t="s">
        <v>222</v>
      </c>
      <c r="I12" s="206" t="s">
        <v>187</v>
      </c>
    </row>
    <row r="13" spans="1:9" ht="30.75" customHeight="1" thickBot="1">
      <c r="A13" s="205"/>
      <c r="B13" s="211"/>
      <c r="C13" s="213"/>
      <c r="D13" s="207"/>
      <c r="E13" s="207"/>
      <c r="F13" s="215"/>
      <c r="G13" s="207"/>
      <c r="H13" s="215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68802.633333333331</v>
      </c>
      <c r="F15" s="168">
        <v>81833.2</v>
      </c>
      <c r="G15" s="42">
        <f>(F15-E15)/E15</f>
        <v>0.18939052235888257</v>
      </c>
      <c r="H15" s="168">
        <v>63500</v>
      </c>
      <c r="I15" s="111">
        <f>(F15-H15)/H15</f>
        <v>0.28871181102362198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85898.003703703696</v>
      </c>
      <c r="F16" s="162">
        <v>142500</v>
      </c>
      <c r="G16" s="46">
        <f t="shared" ref="G16:G39" si="0">(F16-E16)/E16</f>
        <v>0.65894425779135746</v>
      </c>
      <c r="H16" s="162">
        <v>118500</v>
      </c>
      <c r="I16" s="46">
        <f>(F16-H16)/H16</f>
        <v>0.20253164556962025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95586</v>
      </c>
      <c r="F17" s="162">
        <v>131500</v>
      </c>
      <c r="G17" s="46">
        <f t="shared" si="0"/>
        <v>0.37572447848011215</v>
      </c>
      <c r="H17" s="162">
        <v>112833.33200000001</v>
      </c>
      <c r="I17" s="46">
        <f t="shared" ref="I17:I29" si="1">(F17-H17)/H17</f>
        <v>0.16543575970972824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39554.600000000006</v>
      </c>
      <c r="F18" s="162">
        <v>42333.2</v>
      </c>
      <c r="G18" s="46">
        <f t="shared" si="0"/>
        <v>7.0247202600961484E-2</v>
      </c>
      <c r="H18" s="162">
        <v>37333.332000000002</v>
      </c>
      <c r="I18" s="46">
        <f t="shared" si="1"/>
        <v>0.13392504049732273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321818.625</v>
      </c>
      <c r="F19" s="162">
        <v>364166.6</v>
      </c>
      <c r="G19" s="46">
        <f t="shared" si="0"/>
        <v>0.13158957161040624</v>
      </c>
      <c r="H19" s="162">
        <v>358000</v>
      </c>
      <c r="I19" s="46">
        <f t="shared" si="1"/>
        <v>1.7225139664804403E-2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69466.53333333334</v>
      </c>
      <c r="F20" s="162">
        <v>95500</v>
      </c>
      <c r="G20" s="46">
        <f t="shared" si="0"/>
        <v>0.37476271547546142</v>
      </c>
      <c r="H20" s="162">
        <v>88333.332000000009</v>
      </c>
      <c r="I20" s="46">
        <f t="shared" si="1"/>
        <v>8.1132091790672975E-2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72527.466666666674</v>
      </c>
      <c r="F21" s="162">
        <v>77333.2</v>
      </c>
      <c r="G21" s="46">
        <f t="shared" si="0"/>
        <v>6.62608740412826E-2</v>
      </c>
      <c r="H21" s="162">
        <v>59166.666000000005</v>
      </c>
      <c r="I21" s="46">
        <f t="shared" si="1"/>
        <v>0.30704001472721126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27080.355555555558</v>
      </c>
      <c r="F22" s="162">
        <v>28500</v>
      </c>
      <c r="G22" s="46">
        <f t="shared" si="0"/>
        <v>5.2423404911801502E-2</v>
      </c>
      <c r="H22" s="162">
        <v>21500</v>
      </c>
      <c r="I22" s="46">
        <f t="shared" si="1"/>
        <v>0.32558139534883723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32130.225925925926</v>
      </c>
      <c r="F23" s="162">
        <v>31166.6</v>
      </c>
      <c r="G23" s="46">
        <f t="shared" si="0"/>
        <v>-2.9991258951851209E-2</v>
      </c>
      <c r="H23" s="162">
        <v>27000</v>
      </c>
      <c r="I23" s="46">
        <f t="shared" si="1"/>
        <v>0.15431851851851847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32009.125925925924</v>
      </c>
      <c r="F24" s="162">
        <v>38500</v>
      </c>
      <c r="G24" s="46">
        <f t="shared" si="0"/>
        <v>0.2027819843970424</v>
      </c>
      <c r="H24" s="162">
        <v>26500</v>
      </c>
      <c r="I24" s="46">
        <f t="shared" si="1"/>
        <v>0.45283018867924529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31350.62222222222</v>
      </c>
      <c r="F25" s="162">
        <v>32833.199999999997</v>
      </c>
      <c r="G25" s="46">
        <f t="shared" si="0"/>
        <v>4.7290218588608525E-2</v>
      </c>
      <c r="H25" s="162">
        <v>25166.666000000001</v>
      </c>
      <c r="I25" s="46">
        <f t="shared" si="1"/>
        <v>0.30463049813590709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77223.959259259253</v>
      </c>
      <c r="F26" s="162">
        <v>79500</v>
      </c>
      <c r="G26" s="46">
        <f t="shared" si="0"/>
        <v>2.9473245901567101E-2</v>
      </c>
      <c r="H26" s="162">
        <v>60166.666000000005</v>
      </c>
      <c r="I26" s="46">
        <f t="shared" si="1"/>
        <v>0.32132965452996837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32140.596296296295</v>
      </c>
      <c r="F27" s="162">
        <v>37500</v>
      </c>
      <c r="G27" s="46">
        <f t="shared" si="0"/>
        <v>0.16674873279564179</v>
      </c>
      <c r="H27" s="162">
        <v>28333.332000000002</v>
      </c>
      <c r="I27" s="46">
        <f t="shared" si="1"/>
        <v>0.32352947404844573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94632.255555555559</v>
      </c>
      <c r="F28" s="162">
        <v>58833.2</v>
      </c>
      <c r="G28" s="46">
        <f t="shared" si="0"/>
        <v>-0.37829654746566921</v>
      </c>
      <c r="H28" s="162">
        <v>58000</v>
      </c>
      <c r="I28" s="46">
        <f t="shared" si="1"/>
        <v>1.436551724137926E-2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116960.68095238094</v>
      </c>
      <c r="F29" s="162">
        <v>100000</v>
      </c>
      <c r="G29" s="46">
        <f t="shared" si="0"/>
        <v>-0.14501181776879585</v>
      </c>
      <c r="H29" s="162">
        <v>87666.665999999997</v>
      </c>
      <c r="I29" s="46">
        <f t="shared" si="1"/>
        <v>0.14068441932079409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52700.085185185184</v>
      </c>
      <c r="F30" s="165">
        <v>67333.2</v>
      </c>
      <c r="G30" s="48">
        <f t="shared" si="0"/>
        <v>0.27766776397789222</v>
      </c>
      <c r="H30" s="165">
        <v>60500</v>
      </c>
      <c r="I30" s="48">
        <f>(F30-H30)/H30</f>
        <v>0.1129454545454545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148908.23333333331</v>
      </c>
      <c r="F32" s="168">
        <v>170000</v>
      </c>
      <c r="G32" s="42">
        <f t="shared" si="0"/>
        <v>0.14164271642020262</v>
      </c>
      <c r="H32" s="168">
        <v>148166.666</v>
      </c>
      <c r="I32" s="43">
        <f>(F32-H32)/H32</f>
        <v>0.14735658558990591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143963.76666666666</v>
      </c>
      <c r="F33" s="162">
        <v>170000</v>
      </c>
      <c r="G33" s="46">
        <f t="shared" si="0"/>
        <v>0.18085268214478969</v>
      </c>
      <c r="H33" s="162">
        <v>145500</v>
      </c>
      <c r="I33" s="46">
        <f>(F33-H33)/H33</f>
        <v>0.16838487972508592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45068.149999999994</v>
      </c>
      <c r="F34" s="162">
        <v>92000</v>
      </c>
      <c r="G34" s="46">
        <f>(F34-E34)/E34</f>
        <v>1.0413529288422092</v>
      </c>
      <c r="H34" s="162">
        <v>79500</v>
      </c>
      <c r="I34" s="46">
        <f>(F34-H34)/H34</f>
        <v>0.15723270440251572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90494.399999999994</v>
      </c>
      <c r="F35" s="162">
        <v>101500</v>
      </c>
      <c r="G35" s="46">
        <f t="shared" si="0"/>
        <v>0.12161636521154907</v>
      </c>
      <c r="H35" s="162">
        <v>103000</v>
      </c>
      <c r="I35" s="46">
        <f>(F35-H35)/H35</f>
        <v>-1.4563106796116505E-2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46671.933333333334</v>
      </c>
      <c r="F36" s="162">
        <v>49000</v>
      </c>
      <c r="G36" s="52">
        <f t="shared" si="0"/>
        <v>4.9881513372062272E-2</v>
      </c>
      <c r="H36" s="162">
        <v>44166.666000000005</v>
      </c>
      <c r="I36" s="46">
        <f>(F36-H36)/H36</f>
        <v>0.10943397901032409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1807096.2833333332</v>
      </c>
      <c r="F38" s="189">
        <v>1862110</v>
      </c>
      <c r="G38" s="161">
        <f t="shared" si="0"/>
        <v>3.0443157442164401E-2</v>
      </c>
      <c r="H38" s="189">
        <v>1804163.8</v>
      </c>
      <c r="I38" s="161">
        <f>(F38-H38)/H38</f>
        <v>3.2118037176003617E-2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992034.00589695829</v>
      </c>
      <c r="F39" s="135">
        <v>1199790</v>
      </c>
      <c r="G39" s="167">
        <f t="shared" si="0"/>
        <v>0.20942426657561691</v>
      </c>
      <c r="H39" s="135">
        <v>1179438</v>
      </c>
      <c r="I39" s="167">
        <f>(F39-H39)/H39</f>
        <v>1.7255676008404004E-2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204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224</v>
      </c>
      <c r="B10" s="2"/>
      <c r="C10" s="2"/>
      <c r="D10" s="2"/>
    </row>
    <row r="11" spans="1:9" s="118" customFormat="1" ht="18.75" thickBot="1">
      <c r="A11" s="2"/>
      <c r="B11" s="2"/>
      <c r="C11" s="2"/>
    </row>
    <row r="12" spans="1:9" ht="24.75" customHeight="1">
      <c r="A12" s="204" t="s">
        <v>3</v>
      </c>
      <c r="B12" s="210"/>
      <c r="C12" s="212" t="s">
        <v>0</v>
      </c>
      <c r="D12" s="206" t="s">
        <v>227</v>
      </c>
      <c r="E12" s="214" t="s">
        <v>226</v>
      </c>
      <c r="F12" s="221" t="s">
        <v>186</v>
      </c>
      <c r="G12" s="206" t="s">
        <v>219</v>
      </c>
      <c r="H12" s="223" t="s">
        <v>228</v>
      </c>
      <c r="I12" s="219" t="s">
        <v>196</v>
      </c>
    </row>
    <row r="13" spans="1:9" ht="39.75" customHeight="1" thickBot="1">
      <c r="A13" s="205"/>
      <c r="B13" s="211"/>
      <c r="C13" s="213"/>
      <c r="D13" s="207"/>
      <c r="E13" s="215"/>
      <c r="F13" s="222"/>
      <c r="G13" s="207"/>
      <c r="H13" s="224"/>
      <c r="I13" s="220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90">
        <v>109898.8</v>
      </c>
      <c r="E15" s="190">
        <v>81833.2</v>
      </c>
      <c r="F15" s="62">
        <f t="shared" ref="F15:F30" si="0">D15-E15</f>
        <v>28065.600000000006</v>
      </c>
      <c r="G15" s="159">
        <v>68802.633333333331</v>
      </c>
      <c r="H15" s="124">
        <f>AVERAGE(D15:E15)</f>
        <v>95866</v>
      </c>
      <c r="I15" s="64">
        <f t="shared" ref="I15:I30" si="1">(H15-G15)/G15</f>
        <v>0.39334783213239422</v>
      </c>
    </row>
    <row r="16" spans="1:9" ht="16.5" customHeight="1">
      <c r="A16" s="122"/>
      <c r="B16" s="155" t="s">
        <v>5</v>
      </c>
      <c r="C16" s="142" t="s">
        <v>164</v>
      </c>
      <c r="D16" s="134">
        <v>162109.77777777778</v>
      </c>
      <c r="E16" s="134">
        <v>142500</v>
      </c>
      <c r="F16" s="65">
        <f t="shared" si="0"/>
        <v>19609.777777777781</v>
      </c>
      <c r="G16" s="162">
        <v>85898.003703703696</v>
      </c>
      <c r="H16" s="173">
        <f t="shared" ref="H16:H30" si="2">AVERAGE(D16:E16)</f>
        <v>152304.88888888888</v>
      </c>
      <c r="I16" s="66">
        <f t="shared" si="1"/>
        <v>0.77308997091770471</v>
      </c>
    </row>
    <row r="17" spans="1:9" ht="16.5">
      <c r="A17" s="122"/>
      <c r="B17" s="155" t="s">
        <v>6</v>
      </c>
      <c r="C17" s="142" t="s">
        <v>165</v>
      </c>
      <c r="D17" s="134">
        <v>139998.79999999999</v>
      </c>
      <c r="E17" s="134">
        <v>131500</v>
      </c>
      <c r="F17" s="65">
        <f t="shared" si="0"/>
        <v>8498.7999999999884</v>
      </c>
      <c r="G17" s="162">
        <v>95586</v>
      </c>
      <c r="H17" s="173">
        <f t="shared" si="2"/>
        <v>135749.4</v>
      </c>
      <c r="I17" s="66">
        <f t="shared" si="1"/>
        <v>0.420180779612077</v>
      </c>
    </row>
    <row r="18" spans="1:9" ht="16.5">
      <c r="A18" s="122"/>
      <c r="B18" s="155" t="s">
        <v>7</v>
      </c>
      <c r="C18" s="142" t="s">
        <v>166</v>
      </c>
      <c r="D18" s="134">
        <v>51898.8</v>
      </c>
      <c r="E18" s="134">
        <v>42333.2</v>
      </c>
      <c r="F18" s="65">
        <f t="shared" si="0"/>
        <v>9565.6000000000058</v>
      </c>
      <c r="G18" s="162">
        <v>39554.600000000006</v>
      </c>
      <c r="H18" s="173">
        <f t="shared" si="2"/>
        <v>47116</v>
      </c>
      <c r="I18" s="66">
        <f t="shared" si="1"/>
        <v>0.19116360676128674</v>
      </c>
    </row>
    <row r="19" spans="1:9" ht="16.5">
      <c r="A19" s="122"/>
      <c r="B19" s="155" t="s">
        <v>8</v>
      </c>
      <c r="C19" s="142" t="s">
        <v>167</v>
      </c>
      <c r="D19" s="134">
        <v>424998.5</v>
      </c>
      <c r="E19" s="134">
        <v>364166.6</v>
      </c>
      <c r="F19" s="65">
        <f t="shared" si="0"/>
        <v>60831.900000000023</v>
      </c>
      <c r="G19" s="162">
        <v>321818.625</v>
      </c>
      <c r="H19" s="173">
        <f t="shared" si="2"/>
        <v>394582.55</v>
      </c>
      <c r="I19" s="66">
        <f t="shared" si="1"/>
        <v>0.22610228043824371</v>
      </c>
    </row>
    <row r="20" spans="1:9" ht="16.5">
      <c r="A20" s="122"/>
      <c r="B20" s="155" t="s">
        <v>9</v>
      </c>
      <c r="C20" s="142" t="s">
        <v>168</v>
      </c>
      <c r="D20" s="134">
        <v>125398.8</v>
      </c>
      <c r="E20" s="134">
        <v>95500</v>
      </c>
      <c r="F20" s="65">
        <f t="shared" si="0"/>
        <v>29898.800000000003</v>
      </c>
      <c r="G20" s="162">
        <v>69466.53333333334</v>
      </c>
      <c r="H20" s="173">
        <f t="shared" si="2"/>
        <v>110449.4</v>
      </c>
      <c r="I20" s="66">
        <f t="shared" si="1"/>
        <v>0.58996562373440231</v>
      </c>
    </row>
    <row r="21" spans="1:9" ht="16.5">
      <c r="A21" s="122"/>
      <c r="B21" s="155" t="s">
        <v>10</v>
      </c>
      <c r="C21" s="142" t="s">
        <v>169</v>
      </c>
      <c r="D21" s="134">
        <v>104998.8</v>
      </c>
      <c r="E21" s="134">
        <v>77333.2</v>
      </c>
      <c r="F21" s="65">
        <f t="shared" si="0"/>
        <v>27665.600000000006</v>
      </c>
      <c r="G21" s="162">
        <v>72527.466666666674</v>
      </c>
      <c r="H21" s="173">
        <f t="shared" si="2"/>
        <v>91166</v>
      </c>
      <c r="I21" s="66">
        <f t="shared" si="1"/>
        <v>0.25698585915037231</v>
      </c>
    </row>
    <row r="22" spans="1:9" ht="16.5">
      <c r="A22" s="122"/>
      <c r="B22" s="155" t="s">
        <v>11</v>
      </c>
      <c r="C22" s="142" t="s">
        <v>170</v>
      </c>
      <c r="D22" s="134">
        <v>32398.799999999999</v>
      </c>
      <c r="E22" s="134">
        <v>28500</v>
      </c>
      <c r="F22" s="65">
        <f t="shared" si="0"/>
        <v>3898.7999999999993</v>
      </c>
      <c r="G22" s="162">
        <v>27080.355555555558</v>
      </c>
      <c r="H22" s="173">
        <f t="shared" si="2"/>
        <v>30449.4</v>
      </c>
      <c r="I22" s="66">
        <f t="shared" si="1"/>
        <v>0.12440916580776878</v>
      </c>
    </row>
    <row r="23" spans="1:9" ht="16.5">
      <c r="A23" s="122"/>
      <c r="B23" s="155" t="s">
        <v>12</v>
      </c>
      <c r="C23" s="142" t="s">
        <v>171</v>
      </c>
      <c r="D23" s="134">
        <v>39887.555555555555</v>
      </c>
      <c r="E23" s="134">
        <v>31166.6</v>
      </c>
      <c r="F23" s="65">
        <f t="shared" si="0"/>
        <v>8720.9555555555562</v>
      </c>
      <c r="G23" s="162">
        <v>32130.225925925926</v>
      </c>
      <c r="H23" s="173">
        <f t="shared" si="2"/>
        <v>35527.077777777777</v>
      </c>
      <c r="I23" s="66">
        <f t="shared" si="1"/>
        <v>0.1057213808481479</v>
      </c>
    </row>
    <row r="24" spans="1:9" ht="16.5">
      <c r="A24" s="122"/>
      <c r="B24" s="155" t="s">
        <v>13</v>
      </c>
      <c r="C24" s="142" t="s">
        <v>172</v>
      </c>
      <c r="D24" s="134">
        <v>42999.75</v>
      </c>
      <c r="E24" s="134">
        <v>38500</v>
      </c>
      <c r="F24" s="65">
        <f t="shared" si="0"/>
        <v>4499.75</v>
      </c>
      <c r="G24" s="162">
        <v>32009.125925925924</v>
      </c>
      <c r="H24" s="173">
        <f t="shared" si="2"/>
        <v>40749.875</v>
      </c>
      <c r="I24" s="66">
        <f t="shared" si="1"/>
        <v>0.27307053289432281</v>
      </c>
    </row>
    <row r="25" spans="1:9" ht="16.5">
      <c r="A25" s="122"/>
      <c r="B25" s="155" t="s">
        <v>14</v>
      </c>
      <c r="C25" s="142" t="s">
        <v>173</v>
      </c>
      <c r="D25" s="134">
        <v>36398.800000000003</v>
      </c>
      <c r="E25" s="134">
        <v>32833.199999999997</v>
      </c>
      <c r="F25" s="65">
        <f t="shared" si="0"/>
        <v>3565.6000000000058</v>
      </c>
      <c r="G25" s="162">
        <v>31350.62222222222</v>
      </c>
      <c r="H25" s="173">
        <f t="shared" si="2"/>
        <v>34616</v>
      </c>
      <c r="I25" s="66">
        <f t="shared" si="1"/>
        <v>0.10415671352969787</v>
      </c>
    </row>
    <row r="26" spans="1:9" ht="16.5">
      <c r="A26" s="122"/>
      <c r="B26" s="155" t="s">
        <v>15</v>
      </c>
      <c r="C26" s="142" t="s">
        <v>174</v>
      </c>
      <c r="D26" s="134">
        <v>94498.8</v>
      </c>
      <c r="E26" s="134">
        <v>79500</v>
      </c>
      <c r="F26" s="65">
        <f t="shared" si="0"/>
        <v>14998.800000000003</v>
      </c>
      <c r="G26" s="162">
        <v>77223.959259259253</v>
      </c>
      <c r="H26" s="173">
        <f t="shared" si="2"/>
        <v>86999.4</v>
      </c>
      <c r="I26" s="66">
        <f t="shared" si="1"/>
        <v>0.12658559383004769</v>
      </c>
    </row>
    <row r="27" spans="1:9" ht="16.5">
      <c r="A27" s="122"/>
      <c r="B27" s="155" t="s">
        <v>16</v>
      </c>
      <c r="C27" s="142" t="s">
        <v>175</v>
      </c>
      <c r="D27" s="134">
        <v>38220.888888888891</v>
      </c>
      <c r="E27" s="134">
        <v>37500</v>
      </c>
      <c r="F27" s="65">
        <f t="shared" si="0"/>
        <v>720.88888888889051</v>
      </c>
      <c r="G27" s="162">
        <v>32140.596296296295</v>
      </c>
      <c r="H27" s="173">
        <f t="shared" si="2"/>
        <v>37860.444444444445</v>
      </c>
      <c r="I27" s="66">
        <f t="shared" si="1"/>
        <v>0.17796334876360942</v>
      </c>
    </row>
    <row r="28" spans="1:9" ht="16.5">
      <c r="A28" s="122"/>
      <c r="B28" s="155" t="s">
        <v>17</v>
      </c>
      <c r="C28" s="142" t="s">
        <v>176</v>
      </c>
      <c r="D28" s="134">
        <v>69398.8</v>
      </c>
      <c r="E28" s="134">
        <v>58833.2</v>
      </c>
      <c r="F28" s="65">
        <f t="shared" si="0"/>
        <v>10565.600000000006</v>
      </c>
      <c r="G28" s="162">
        <v>94632.255555555559</v>
      </c>
      <c r="H28" s="173">
        <f t="shared" si="2"/>
        <v>64116</v>
      </c>
      <c r="I28" s="66">
        <f t="shared" si="1"/>
        <v>-0.32247203003251301</v>
      </c>
    </row>
    <row r="29" spans="1:9" ht="16.5">
      <c r="A29" s="122"/>
      <c r="B29" s="155" t="s">
        <v>18</v>
      </c>
      <c r="C29" s="142" t="s">
        <v>177</v>
      </c>
      <c r="D29" s="134">
        <v>115642.42857142857</v>
      </c>
      <c r="E29" s="134">
        <v>100000</v>
      </c>
      <c r="F29" s="65">
        <f t="shared" si="0"/>
        <v>15642.428571428565</v>
      </c>
      <c r="G29" s="162">
        <v>116960.68095238094</v>
      </c>
      <c r="H29" s="173">
        <f t="shared" si="2"/>
        <v>107821.21428571429</v>
      </c>
      <c r="I29" s="66">
        <f t="shared" si="1"/>
        <v>-7.8141359918959971E-2</v>
      </c>
    </row>
    <row r="30" spans="1:9" ht="17.25" thickBot="1">
      <c r="A30" s="36"/>
      <c r="B30" s="156" t="s">
        <v>19</v>
      </c>
      <c r="C30" s="143" t="s">
        <v>178</v>
      </c>
      <c r="D30" s="191">
        <v>73888.666666666672</v>
      </c>
      <c r="E30" s="136">
        <v>67333.2</v>
      </c>
      <c r="F30" s="68">
        <f t="shared" si="0"/>
        <v>6555.4666666666744</v>
      </c>
      <c r="G30" s="165">
        <v>52700.085185185184</v>
      </c>
      <c r="H30" s="93">
        <f t="shared" si="2"/>
        <v>70610.933333333334</v>
      </c>
      <c r="I30" s="69">
        <f t="shared" si="1"/>
        <v>0.33986374187461788</v>
      </c>
    </row>
    <row r="31" spans="1:9" ht="17.25" customHeight="1" thickBot="1">
      <c r="A31" s="192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218332</v>
      </c>
      <c r="E32" s="125">
        <v>170000</v>
      </c>
      <c r="F32" s="62">
        <f>D32-E32</f>
        <v>48332</v>
      </c>
      <c r="G32" s="168">
        <v>148908.23333333331</v>
      </c>
      <c r="H32" s="63">
        <f>AVERAGE(D32:E32)</f>
        <v>194166</v>
      </c>
      <c r="I32" s="72">
        <f>(H32-G32)/G32</f>
        <v>0.3039305863320298</v>
      </c>
    </row>
    <row r="33" spans="1:9" ht="16.5">
      <c r="A33" s="35"/>
      <c r="B33" s="32" t="s">
        <v>27</v>
      </c>
      <c r="C33" s="15" t="s">
        <v>180</v>
      </c>
      <c r="D33" s="45">
        <v>203332</v>
      </c>
      <c r="E33" s="125">
        <v>170000</v>
      </c>
      <c r="F33" s="73">
        <f>D33-E33</f>
        <v>33332</v>
      </c>
      <c r="G33" s="162">
        <v>143963.76666666666</v>
      </c>
      <c r="H33" s="63">
        <f>AVERAGE(D33:E33)</f>
        <v>186666</v>
      </c>
      <c r="I33" s="66">
        <f>(H33-G33)/G33</f>
        <v>0.29661792214846655</v>
      </c>
    </row>
    <row r="34" spans="1:9" ht="16.5">
      <c r="A34" s="35"/>
      <c r="B34" s="37" t="s">
        <v>28</v>
      </c>
      <c r="C34" s="15" t="s">
        <v>181</v>
      </c>
      <c r="D34" s="45">
        <v>88123.75</v>
      </c>
      <c r="E34" s="125">
        <v>92000</v>
      </c>
      <c r="F34" s="65">
        <f>D34-E34</f>
        <v>-3876.25</v>
      </c>
      <c r="G34" s="162">
        <v>45068.149999999994</v>
      </c>
      <c r="H34" s="63">
        <f>AVERAGE(D34:E34)</f>
        <v>90061.875</v>
      </c>
      <c r="I34" s="66">
        <f>(H34-G34)/G34</f>
        <v>0.99834861204642333</v>
      </c>
    </row>
    <row r="35" spans="1:9" ht="16.5">
      <c r="A35" s="35"/>
      <c r="B35" s="32" t="s">
        <v>29</v>
      </c>
      <c r="C35" s="15" t="s">
        <v>182</v>
      </c>
      <c r="D35" s="45">
        <v>171665</v>
      </c>
      <c r="E35" s="125">
        <v>101500</v>
      </c>
      <c r="F35" s="73">
        <f>D35-E35</f>
        <v>70165</v>
      </c>
      <c r="G35" s="162">
        <v>90494.399999999994</v>
      </c>
      <c r="H35" s="63">
        <f>AVERAGE(D35:E35)</f>
        <v>136582.5</v>
      </c>
      <c r="I35" s="66">
        <f>(H35-G35)/G35</f>
        <v>0.50929228769957047</v>
      </c>
    </row>
    <row r="36" spans="1:9" ht="17.25" thickBot="1">
      <c r="A36" s="36"/>
      <c r="B36" s="37" t="s">
        <v>30</v>
      </c>
      <c r="C36" s="15" t="s">
        <v>183</v>
      </c>
      <c r="D36" s="47">
        <v>84998.8</v>
      </c>
      <c r="E36" s="125">
        <v>49000</v>
      </c>
      <c r="F36" s="65">
        <f>D36-E36</f>
        <v>35998.800000000003</v>
      </c>
      <c r="G36" s="165">
        <v>46671.933333333334</v>
      </c>
      <c r="H36" s="63">
        <f>AVERAGE(D36:E36)</f>
        <v>66999.399999999994</v>
      </c>
      <c r="I36" s="74">
        <f>(H36-G36)/G36</f>
        <v>0.43553941769428861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1866806.5</v>
      </c>
      <c r="E38" s="126">
        <v>1862110</v>
      </c>
      <c r="F38" s="62">
        <f>D38-E38</f>
        <v>4696.5</v>
      </c>
      <c r="G38" s="162">
        <v>1807096.2833333332</v>
      </c>
      <c r="H38" s="62">
        <f>AVERAGE(D38:E38)</f>
        <v>1864458.25</v>
      </c>
      <c r="I38" s="72">
        <f>(H38-G38)/G38</f>
        <v>3.1742617809416368E-2</v>
      </c>
    </row>
    <row r="39" spans="1:9" ht="17.25" thickBot="1">
      <c r="A39" s="36"/>
      <c r="B39" s="34" t="s">
        <v>32</v>
      </c>
      <c r="C39" s="16" t="s">
        <v>185</v>
      </c>
      <c r="D39" s="54">
        <v>1077857.625</v>
      </c>
      <c r="E39" s="127">
        <v>1199790</v>
      </c>
      <c r="F39" s="68">
        <f>D39-E39</f>
        <v>-121932.375</v>
      </c>
      <c r="G39" s="162">
        <v>992034.00589695829</v>
      </c>
      <c r="H39" s="75">
        <f>AVERAGE(D39:E39)</f>
        <v>1138823.8125</v>
      </c>
      <c r="I39" s="69">
        <f>(H39-G39)/G39</f>
        <v>0.14796852298457261</v>
      </c>
    </row>
    <row r="40" spans="1:9" ht="15.75" customHeight="1" thickBot="1">
      <c r="A40" s="216"/>
      <c r="B40" s="217"/>
      <c r="C40" s="218"/>
      <c r="D40" s="77">
        <f>SUM(D15:D39)</f>
        <v>5373752.4424603172</v>
      </c>
      <c r="E40" s="77">
        <f>SUM(E15:E39)</f>
        <v>5053732.4000000004</v>
      </c>
      <c r="F40" s="77">
        <f>SUM(F15:F39)</f>
        <v>320020.04246031749</v>
      </c>
      <c r="G40" s="77">
        <f>SUM(G15:G39)</f>
        <v>4524118.5414789682</v>
      </c>
      <c r="H40" s="77">
        <f>AVERAGE(D40:E40)</f>
        <v>5213742.4212301588</v>
      </c>
      <c r="I40" s="69">
        <f>(H40-G40)/G40</f>
        <v>0.15243276086345592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5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224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</row>
    <row r="13" spans="1:9" ht="24.75" customHeight="1">
      <c r="A13" s="204" t="s">
        <v>3</v>
      </c>
      <c r="B13" s="210"/>
      <c r="C13" s="212" t="s">
        <v>0</v>
      </c>
      <c r="D13" s="206" t="s">
        <v>23</v>
      </c>
      <c r="E13" s="206" t="s">
        <v>219</v>
      </c>
      <c r="F13" s="223" t="s">
        <v>229</v>
      </c>
      <c r="G13" s="206" t="s">
        <v>197</v>
      </c>
      <c r="H13" s="223" t="s">
        <v>223</v>
      </c>
      <c r="I13" s="206" t="s">
        <v>187</v>
      </c>
    </row>
    <row r="14" spans="1:9" ht="33.75" customHeight="1" thickBot="1">
      <c r="A14" s="205"/>
      <c r="B14" s="211"/>
      <c r="C14" s="213"/>
      <c r="D14" s="226"/>
      <c r="E14" s="207"/>
      <c r="F14" s="224"/>
      <c r="G14" s="225"/>
      <c r="H14" s="224"/>
      <c r="I14" s="225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 customHeight="1">
      <c r="A16" s="31"/>
      <c r="B16" s="38" t="s">
        <v>4</v>
      </c>
      <c r="C16" s="14" t="s">
        <v>84</v>
      </c>
      <c r="D16" s="11" t="s">
        <v>161</v>
      </c>
      <c r="E16" s="159">
        <v>68802.633333333331</v>
      </c>
      <c r="F16" s="40">
        <v>95866</v>
      </c>
      <c r="G16" s="21">
        <f t="shared" ref="G16:G31" si="0">(F16-E16)/E16</f>
        <v>0.39334783213239422</v>
      </c>
      <c r="H16" s="159">
        <v>81499.399999999994</v>
      </c>
      <c r="I16" s="21">
        <f t="shared" ref="I16:I31" si="1">(F16-H16)/H16</f>
        <v>0.17627859837004944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85898.003703703696</v>
      </c>
      <c r="F17" s="44">
        <v>152304.88888888888</v>
      </c>
      <c r="G17" s="21">
        <f t="shared" si="0"/>
        <v>0.77308997091770471</v>
      </c>
      <c r="H17" s="162">
        <v>138138.22222222222</v>
      </c>
      <c r="I17" s="21">
        <f t="shared" si="1"/>
        <v>0.10255428540173925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95586</v>
      </c>
      <c r="F18" s="44">
        <v>135749.4</v>
      </c>
      <c r="G18" s="21">
        <f t="shared" si="0"/>
        <v>0.420180779612077</v>
      </c>
      <c r="H18" s="162">
        <v>133916.06599999999</v>
      </c>
      <c r="I18" s="21">
        <f t="shared" si="1"/>
        <v>1.3690172170977623E-2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39554.600000000006</v>
      </c>
      <c r="F19" s="44">
        <v>47116</v>
      </c>
      <c r="G19" s="21">
        <f t="shared" si="0"/>
        <v>0.19116360676128674</v>
      </c>
      <c r="H19" s="162">
        <v>43366.066000000006</v>
      </c>
      <c r="I19" s="21">
        <f t="shared" si="1"/>
        <v>8.6471620460107992E-2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321818.625</v>
      </c>
      <c r="F20" s="44">
        <v>394582.55</v>
      </c>
      <c r="G20" s="21">
        <f t="shared" si="0"/>
        <v>0.22610228043824371</v>
      </c>
      <c r="H20" s="162">
        <v>390249</v>
      </c>
      <c r="I20" s="21">
        <f t="shared" si="1"/>
        <v>1.1104576821465239E-2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69466.53333333334</v>
      </c>
      <c r="F21" s="44">
        <v>110449.4</v>
      </c>
      <c r="G21" s="21">
        <f t="shared" si="0"/>
        <v>0.58996562373440231</v>
      </c>
      <c r="H21" s="162">
        <v>110166.06599999999</v>
      </c>
      <c r="I21" s="21">
        <f t="shared" si="1"/>
        <v>2.5718808911630066E-3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72527.466666666674</v>
      </c>
      <c r="F22" s="44">
        <v>91166</v>
      </c>
      <c r="G22" s="21">
        <f t="shared" si="0"/>
        <v>0.25698585915037231</v>
      </c>
      <c r="H22" s="162">
        <v>83832.733000000007</v>
      </c>
      <c r="I22" s="21">
        <f t="shared" si="1"/>
        <v>8.7474984264201333E-2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27080.355555555558</v>
      </c>
      <c r="F23" s="162">
        <v>30449.4</v>
      </c>
      <c r="G23" s="21">
        <f t="shared" si="0"/>
        <v>0.12440916580776878</v>
      </c>
      <c r="H23" s="162">
        <v>28449.4</v>
      </c>
      <c r="I23" s="21">
        <f t="shared" si="1"/>
        <v>7.0300252377906033E-2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32130.225925925926</v>
      </c>
      <c r="F24" s="162">
        <v>35527.077777777777</v>
      </c>
      <c r="G24" s="21">
        <f t="shared" si="0"/>
        <v>0.1057213808481479</v>
      </c>
      <c r="H24" s="162">
        <v>33721.555555555555</v>
      </c>
      <c r="I24" s="21">
        <f t="shared" si="1"/>
        <v>5.3542079909322748E-2</v>
      </c>
    </row>
    <row r="25" spans="1:9" ht="16.5">
      <c r="A25" s="35"/>
      <c r="B25" s="32" t="s">
        <v>13</v>
      </c>
      <c r="C25" s="120" t="s">
        <v>93</v>
      </c>
      <c r="D25" s="140" t="s">
        <v>81</v>
      </c>
      <c r="E25" s="162">
        <v>32009.125925925924</v>
      </c>
      <c r="F25" s="44">
        <v>40749.875</v>
      </c>
      <c r="G25" s="21">
        <f t="shared" si="0"/>
        <v>0.27307053289432281</v>
      </c>
      <c r="H25" s="162">
        <v>33471.555555555555</v>
      </c>
      <c r="I25" s="21">
        <f t="shared" si="1"/>
        <v>0.21744789937724904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31350.62222222222</v>
      </c>
      <c r="F26" s="162">
        <v>34616</v>
      </c>
      <c r="G26" s="21">
        <f t="shared" si="0"/>
        <v>0.10415671352969787</v>
      </c>
      <c r="H26" s="162">
        <v>31138.221888888889</v>
      </c>
      <c r="I26" s="21">
        <f t="shared" si="1"/>
        <v>0.11168839773577736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77223.959259259253</v>
      </c>
      <c r="F27" s="44">
        <v>86999.4</v>
      </c>
      <c r="G27" s="21">
        <f t="shared" si="0"/>
        <v>0.12658559383004769</v>
      </c>
      <c r="H27" s="162">
        <v>81832.733000000007</v>
      </c>
      <c r="I27" s="21">
        <f t="shared" si="1"/>
        <v>6.3136923460688846E-2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32140.596296296295</v>
      </c>
      <c r="F28" s="162">
        <v>37860.444444444445</v>
      </c>
      <c r="G28" s="21">
        <f t="shared" si="0"/>
        <v>0.17796334876360942</v>
      </c>
      <c r="H28" s="162">
        <v>34110.443777777778</v>
      </c>
      <c r="I28" s="21">
        <f t="shared" si="1"/>
        <v>0.10993702371910247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94632.255555555559</v>
      </c>
      <c r="F29" s="44">
        <v>64116</v>
      </c>
      <c r="G29" s="21">
        <f t="shared" si="0"/>
        <v>-0.32247203003251301</v>
      </c>
      <c r="H29" s="162">
        <v>65949.399999999994</v>
      </c>
      <c r="I29" s="21">
        <f t="shared" si="1"/>
        <v>-2.7800101289776624E-2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116960.68095238094</v>
      </c>
      <c r="F30" s="44">
        <v>107821.21428571429</v>
      </c>
      <c r="G30" s="21">
        <f t="shared" si="0"/>
        <v>-7.8141359918959971E-2</v>
      </c>
      <c r="H30" s="162">
        <v>101654.54728571427</v>
      </c>
      <c r="I30" s="21">
        <f t="shared" si="1"/>
        <v>6.066297243612466E-2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52700.085185185184</v>
      </c>
      <c r="F31" s="165">
        <v>70610.933333333334</v>
      </c>
      <c r="G31" s="149">
        <f t="shared" si="0"/>
        <v>0.33986374187461788</v>
      </c>
      <c r="H31" s="165">
        <v>68027.666666666657</v>
      </c>
      <c r="I31" s="149">
        <f t="shared" si="1"/>
        <v>3.7973765575770806E-2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148908.23333333331</v>
      </c>
      <c r="F33" s="51">
        <v>194166</v>
      </c>
      <c r="G33" s="21">
        <f>(F33-E33)/E33</f>
        <v>0.3039305863320298</v>
      </c>
      <c r="H33" s="168">
        <v>174638.22188888889</v>
      </c>
      <c r="I33" s="21">
        <f>(F33-H33)/H33</f>
        <v>0.1118184661977112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143963.76666666666</v>
      </c>
      <c r="F34" s="44">
        <v>186666</v>
      </c>
      <c r="G34" s="21">
        <f>(F34-E34)/E34</f>
        <v>0.29661792214846655</v>
      </c>
      <c r="H34" s="162">
        <v>171916</v>
      </c>
      <c r="I34" s="21">
        <f>(F34-H34)/H34</f>
        <v>8.579771516321924E-2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45068.149999999994</v>
      </c>
      <c r="F35" s="44">
        <v>90061.875</v>
      </c>
      <c r="G35" s="21">
        <f>(F35-E35)/E35</f>
        <v>0.99834861204642333</v>
      </c>
      <c r="H35" s="162">
        <v>83936.875</v>
      </c>
      <c r="I35" s="21">
        <f>(F35-H35)/H35</f>
        <v>7.2971503883126454E-2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90494.399999999994</v>
      </c>
      <c r="F36" s="44">
        <v>136582.5</v>
      </c>
      <c r="G36" s="21">
        <f>(F36-E36)/E36</f>
        <v>0.50929228769957047</v>
      </c>
      <c r="H36" s="162">
        <v>129832.5</v>
      </c>
      <c r="I36" s="21">
        <f>(F36-H36)/H36</f>
        <v>5.199006412107908E-2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46671.933333333334</v>
      </c>
      <c r="F37" s="165">
        <v>66999.399999999994</v>
      </c>
      <c r="G37" s="149">
        <f>(F37-E37)/E37</f>
        <v>0.43553941769428861</v>
      </c>
      <c r="H37" s="165">
        <v>60582.733000000007</v>
      </c>
      <c r="I37" s="149">
        <f>(F37-H37)/H37</f>
        <v>0.10591577306358869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1807096.2833333332</v>
      </c>
      <c r="F39" s="44">
        <v>1864458.25</v>
      </c>
      <c r="G39" s="21">
        <f t="shared" ref="G39:G44" si="2">(F39-E39)/E39</f>
        <v>3.1742617809416368E-2</v>
      </c>
      <c r="H39" s="162">
        <v>1782113.65</v>
      </c>
      <c r="I39" s="21">
        <f t="shared" ref="I39:I44" si="3">(F39-H39)/H39</f>
        <v>4.6206144035763431E-2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992034.00589695829</v>
      </c>
      <c r="F40" s="44">
        <v>1138823.8125</v>
      </c>
      <c r="G40" s="21">
        <f t="shared" si="2"/>
        <v>0.14796852298457261</v>
      </c>
      <c r="H40" s="162">
        <v>1104846.1666666667</v>
      </c>
      <c r="I40" s="21">
        <f t="shared" si="3"/>
        <v>3.0753282093419571E-2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614622.12197392923</v>
      </c>
      <c r="F41" s="170">
        <v>773214</v>
      </c>
      <c r="G41" s="21">
        <f t="shared" si="2"/>
        <v>0.25803151620500547</v>
      </c>
      <c r="H41" s="170">
        <v>739576.5</v>
      </c>
      <c r="I41" s="21">
        <f t="shared" si="3"/>
        <v>4.5482110369921162E-2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357903</v>
      </c>
      <c r="F42" s="163">
        <v>329557.8</v>
      </c>
      <c r="G42" s="21">
        <f t="shared" si="2"/>
        <v>-7.9197994987468698E-2</v>
      </c>
      <c r="H42" s="163">
        <v>341218.8</v>
      </c>
      <c r="I42" s="21">
        <f t="shared" si="3"/>
        <v>-3.41745531019979E-2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279565</v>
      </c>
      <c r="F43" s="163">
        <v>201825</v>
      </c>
      <c r="G43" s="21">
        <f t="shared" si="2"/>
        <v>-0.27807486631016043</v>
      </c>
      <c r="H43" s="163">
        <v>219765.00000000003</v>
      </c>
      <c r="I43" s="21">
        <f t="shared" si="3"/>
        <v>-8.1632653061224608E-2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835480.75</v>
      </c>
      <c r="F44" s="166">
        <v>932521.2</v>
      </c>
      <c r="G44" s="153">
        <f t="shared" si="2"/>
        <v>0.11614923503623507</v>
      </c>
      <c r="H44" s="166">
        <v>998899.19999999995</v>
      </c>
      <c r="I44" s="153">
        <f t="shared" si="3"/>
        <v>-6.6451149425287362E-2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313707.05462445685</v>
      </c>
      <c r="F46" s="41">
        <v>319332</v>
      </c>
      <c r="G46" s="21">
        <f t="shared" ref="G46:G51" si="4">(F46-E46)/E46</f>
        <v>1.7930567045350152E-2</v>
      </c>
      <c r="H46" s="160">
        <v>327741.375</v>
      </c>
      <c r="I46" s="21">
        <f t="shared" ref="I46:I51" si="5">(F46-H46)/H46</f>
        <v>-2.5658569962367431E-2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315224.84096834267</v>
      </c>
      <c r="F47" s="45">
        <v>314348.66666666669</v>
      </c>
      <c r="G47" s="21">
        <f t="shared" si="4"/>
        <v>-2.7795217502036228E-3</v>
      </c>
      <c r="H47" s="163">
        <v>314348.66666666669</v>
      </c>
      <c r="I47" s="21">
        <f t="shared" si="5"/>
        <v>0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990132.37642990157</v>
      </c>
      <c r="F48" s="45">
        <v>996695.14285714284</v>
      </c>
      <c r="G48" s="21">
        <f t="shared" si="4"/>
        <v>6.6281707208731902E-3</v>
      </c>
      <c r="H48" s="163">
        <v>996695.14285714284</v>
      </c>
      <c r="I48" s="21">
        <f t="shared" si="5"/>
        <v>0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1301957.08125</v>
      </c>
      <c r="F49" s="163">
        <v>1323075</v>
      </c>
      <c r="G49" s="21">
        <f t="shared" si="4"/>
        <v>1.6220134330176831E-2</v>
      </c>
      <c r="H49" s="163">
        <v>1342696.875</v>
      </c>
      <c r="I49" s="21">
        <f t="shared" si="5"/>
        <v>-1.4613778705636743E-2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140841.79003724395</v>
      </c>
      <c r="F50" s="45">
        <v>166169.25</v>
      </c>
      <c r="G50" s="21">
        <f t="shared" si="4"/>
        <v>0.17982915408884328</v>
      </c>
      <c r="H50" s="163">
        <v>166169.25</v>
      </c>
      <c r="I50" s="21">
        <f t="shared" si="5"/>
        <v>0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1818667.5</v>
      </c>
      <c r="F51" s="166">
        <v>1672008</v>
      </c>
      <c r="G51" s="153">
        <f t="shared" si="4"/>
        <v>-8.0641183723797777E-2</v>
      </c>
      <c r="H51" s="166">
        <v>1672008</v>
      </c>
      <c r="I51" s="153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146088.22625698324</v>
      </c>
      <c r="F53" s="124">
        <v>155853.75</v>
      </c>
      <c r="G53" s="22">
        <f t="shared" ref="G53:G61" si="6">(F53-E53)/E53</f>
        <v>6.6846754137724049E-2</v>
      </c>
      <c r="H53" s="124">
        <v>155853.75</v>
      </c>
      <c r="I53" s="22">
        <f t="shared" ref="I53:I61" si="7">(F53-H53)/H53</f>
        <v>0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194145.15437616387</v>
      </c>
      <c r="F54" s="174">
        <v>212140.5</v>
      </c>
      <c r="G54" s="147">
        <f t="shared" si="6"/>
        <v>9.2690161037804919E-2</v>
      </c>
      <c r="H54" s="174">
        <v>212140.5</v>
      </c>
      <c r="I54" s="147">
        <f t="shared" si="7"/>
        <v>0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131867.90875232776</v>
      </c>
      <c r="F55" s="174">
        <v>139035</v>
      </c>
      <c r="G55" s="147">
        <f t="shared" si="6"/>
        <v>5.4350533920526203E-2</v>
      </c>
      <c r="H55" s="174">
        <v>139035</v>
      </c>
      <c r="I55" s="147">
        <f t="shared" si="7"/>
        <v>0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199788.09217877095</v>
      </c>
      <c r="F56" s="174">
        <v>158230.79999999999</v>
      </c>
      <c r="G56" s="147">
        <f t="shared" si="6"/>
        <v>-0.20800685228820034</v>
      </c>
      <c r="H56" s="174">
        <v>158769</v>
      </c>
      <c r="I56" s="147">
        <f t="shared" si="7"/>
        <v>-3.3898305084746495E-3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103381.04567039106</v>
      </c>
      <c r="F57" s="179">
        <v>106743</v>
      </c>
      <c r="G57" s="147">
        <f t="shared" si="6"/>
        <v>3.2520026353068929E-2</v>
      </c>
      <c r="H57" s="179">
        <v>105285.375</v>
      </c>
      <c r="I57" s="147">
        <f t="shared" si="7"/>
        <v>1.3844515441959531E-2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97328.160441606815</v>
      </c>
      <c r="F58" s="166">
        <v>153611.25</v>
      </c>
      <c r="G58" s="152">
        <f t="shared" si="6"/>
        <v>0.57828165356275163</v>
      </c>
      <c r="H58" s="166">
        <v>147108</v>
      </c>
      <c r="I58" s="152">
        <f t="shared" si="7"/>
        <v>4.4207317073170729E-2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199491.13888888891</v>
      </c>
      <c r="F59" s="173">
        <v>180476.4</v>
      </c>
      <c r="G59" s="147">
        <f t="shared" si="6"/>
        <v>-9.5316208001998526E-2</v>
      </c>
      <c r="H59" s="173">
        <v>180476.4</v>
      </c>
      <c r="I59" s="147">
        <f t="shared" si="7"/>
        <v>0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194037.13575418992</v>
      </c>
      <c r="F60" s="174">
        <v>222199.71428571429</v>
      </c>
      <c r="G60" s="147">
        <f t="shared" si="6"/>
        <v>0.14514014764267227</v>
      </c>
      <c r="H60" s="174">
        <v>222199.71428571429</v>
      </c>
      <c r="I60" s="147">
        <f t="shared" si="7"/>
        <v>0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978328</v>
      </c>
      <c r="F61" s="67">
        <v>1289288</v>
      </c>
      <c r="G61" s="28">
        <f t="shared" si="6"/>
        <v>0.31784841075794623</v>
      </c>
      <c r="H61" s="175">
        <v>1289288</v>
      </c>
      <c r="I61" s="28">
        <f t="shared" si="7"/>
        <v>0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398153.46221291128</v>
      </c>
      <c r="F63" s="51">
        <v>479334.375</v>
      </c>
      <c r="G63" s="21">
        <f t="shared" ref="G63:G68" si="8">(F63-E63)/E63</f>
        <v>0.2038935247125328</v>
      </c>
      <c r="H63" s="168">
        <v>490098.375</v>
      </c>
      <c r="I63" s="21">
        <f t="shared" ref="I63:I68" si="9">(F63-H63)/H63</f>
        <v>-2.1962937542896362E-2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2913057.3333333335</v>
      </c>
      <c r="F64" s="44">
        <v>3145779</v>
      </c>
      <c r="G64" s="21">
        <f t="shared" si="8"/>
        <v>7.988914739291085E-2</v>
      </c>
      <c r="H64" s="162">
        <v>3145779</v>
      </c>
      <c r="I64" s="21">
        <f t="shared" si="9"/>
        <v>0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903839.625</v>
      </c>
      <c r="F65" s="44">
        <v>829027.33333333337</v>
      </c>
      <c r="G65" s="21">
        <f t="shared" si="8"/>
        <v>-8.2771643992336177E-2</v>
      </c>
      <c r="H65" s="162">
        <v>817864.66666666663</v>
      </c>
      <c r="I65" s="21">
        <f t="shared" si="9"/>
        <v>1.3648549841579427E-2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596754.16666666663</v>
      </c>
      <c r="F66" s="44">
        <v>590674.5</v>
      </c>
      <c r="G66" s="21">
        <f t="shared" si="8"/>
        <v>-1.0187891440500979E-2</v>
      </c>
      <c r="H66" s="162">
        <v>601289</v>
      </c>
      <c r="I66" s="21">
        <f t="shared" si="9"/>
        <v>-1.7652909000497267E-2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289656.25</v>
      </c>
      <c r="F67" s="44">
        <v>281433.75</v>
      </c>
      <c r="G67" s="21">
        <f t="shared" si="8"/>
        <v>-2.838709677419355E-2</v>
      </c>
      <c r="H67" s="162">
        <v>292646.25</v>
      </c>
      <c r="I67" s="21">
        <f t="shared" si="9"/>
        <v>-3.8314176245210725E-2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219810.33255741777</v>
      </c>
      <c r="F68" s="171">
        <v>218755.875</v>
      </c>
      <c r="G68" s="153">
        <f t="shared" si="8"/>
        <v>-4.7971246171620808E-3</v>
      </c>
      <c r="H68" s="171">
        <v>224506.28571428571</v>
      </c>
      <c r="I68" s="153">
        <f t="shared" si="9"/>
        <v>-2.5613584474885827E-2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300046.5</v>
      </c>
      <c r="F70" s="41">
        <v>313053</v>
      </c>
      <c r="G70" s="21">
        <f>(F70-E70)/E70</f>
        <v>4.3348281016442454E-2</v>
      </c>
      <c r="H70" s="160">
        <v>309285.59999999998</v>
      </c>
      <c r="I70" s="21">
        <f>(F70-H70)/H70</f>
        <v>1.2180974477958312E-2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199599.42861576661</v>
      </c>
      <c r="F71" s="163">
        <v>205541.14285714287</v>
      </c>
      <c r="G71" s="21">
        <f>(F71-E71)/E71</f>
        <v>2.9768192637536037E-2</v>
      </c>
      <c r="H71" s="163">
        <v>205541.14285714287</v>
      </c>
      <c r="I71" s="21">
        <f>(F71-H71)/H71</f>
        <v>0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80219.108539505178</v>
      </c>
      <c r="F72" s="163">
        <v>98029.28571428571</v>
      </c>
      <c r="G72" s="21">
        <f>(F72-E72)/E72</f>
        <v>0.22201913607665719</v>
      </c>
      <c r="H72" s="163">
        <v>98109.375</v>
      </c>
      <c r="I72" s="21">
        <f>(F72-H72)/H72</f>
        <v>-8.1632653061228732E-4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132518.58919925513</v>
      </c>
      <c r="F73" s="45">
        <v>157872</v>
      </c>
      <c r="G73" s="21">
        <f>(F73-E73)/E73</f>
        <v>0.19131965525699526</v>
      </c>
      <c r="H73" s="163">
        <v>157872</v>
      </c>
      <c r="I73" s="21">
        <f>(F73-H73)/H73</f>
        <v>0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124529.50631078005</v>
      </c>
      <c r="F74" s="47">
        <v>132756</v>
      </c>
      <c r="G74" s="21">
        <f>(F74-E74)/E74</f>
        <v>6.6060598270498497E-2</v>
      </c>
      <c r="H74" s="166">
        <v>132756</v>
      </c>
      <c r="I74" s="21">
        <f>(F74-H74)/H74</f>
        <v>0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71631.857142857145</v>
      </c>
      <c r="F76" s="41">
        <v>70414.5</v>
      </c>
      <c r="G76" s="22">
        <f t="shared" ref="G76:G82" si="10">(F76-E76)/E76</f>
        <v>-1.6994633273703069E-2</v>
      </c>
      <c r="H76" s="160">
        <v>70606.71428571429</v>
      </c>
      <c r="I76" s="22">
        <f t="shared" ref="I76:I82" si="11">(F76-H76)/H76</f>
        <v>-2.7223230490018738E-3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105846</v>
      </c>
      <c r="F77" s="30">
        <v>91606.125</v>
      </c>
      <c r="G77" s="21">
        <f t="shared" si="10"/>
        <v>-0.13453389830508475</v>
      </c>
      <c r="H77" s="154">
        <v>91606.125</v>
      </c>
      <c r="I77" s="21">
        <f t="shared" si="11"/>
        <v>0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50082.5</v>
      </c>
      <c r="F78" s="45">
        <v>57023.571428571428</v>
      </c>
      <c r="G78" s="21">
        <f t="shared" si="10"/>
        <v>0.13859275053304901</v>
      </c>
      <c r="H78" s="163">
        <v>57023.571428571428</v>
      </c>
      <c r="I78" s="21">
        <f t="shared" si="11"/>
        <v>0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92563.611214566525</v>
      </c>
      <c r="F79" s="45">
        <v>90933.375</v>
      </c>
      <c r="G79" s="21">
        <f t="shared" si="10"/>
        <v>-1.761206367357001E-2</v>
      </c>
      <c r="H79" s="163">
        <v>90933.375</v>
      </c>
      <c r="I79" s="21">
        <f t="shared" si="11"/>
        <v>0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132503.88247465342</v>
      </c>
      <c r="F80" s="57">
        <v>145513.33333333334</v>
      </c>
      <c r="G80" s="21">
        <f t="shared" si="10"/>
        <v>9.8181657893446933E-2</v>
      </c>
      <c r="H80" s="172">
        <v>145214.33333333334</v>
      </c>
      <c r="I80" s="21">
        <f t="shared" si="11"/>
        <v>2.0590253946465337E-3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578565</v>
      </c>
      <c r="F81" s="57">
        <v>577967</v>
      </c>
      <c r="G81" s="21">
        <f t="shared" si="10"/>
        <v>-1.0335917312661498E-3</v>
      </c>
      <c r="H81" s="172">
        <v>577967</v>
      </c>
      <c r="I81" s="21">
        <f t="shared" si="11"/>
        <v>0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189200.55555555553</v>
      </c>
      <c r="F82" s="166">
        <v>300993.33333333331</v>
      </c>
      <c r="G82" s="149">
        <f t="shared" si="10"/>
        <v>0.59086918349429329</v>
      </c>
      <c r="H82" s="166">
        <v>300993.33333333331</v>
      </c>
      <c r="I82" s="149">
        <f t="shared" si="11"/>
        <v>0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73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224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29" t="s">
        <v>208</v>
      </c>
      <c r="E11" s="229"/>
      <c r="F11" s="188" t="s">
        <v>218</v>
      </c>
      <c r="H11" s="118"/>
    </row>
    <row r="12" spans="1:9" s="118" customFormat="1" ht="24.75" customHeight="1">
      <c r="A12" s="204" t="s">
        <v>3</v>
      </c>
      <c r="B12" s="210"/>
      <c r="C12" s="212" t="s">
        <v>0</v>
      </c>
      <c r="D12" s="206" t="s">
        <v>23</v>
      </c>
      <c r="E12" s="206" t="s">
        <v>219</v>
      </c>
      <c r="F12" s="223" t="s">
        <v>229</v>
      </c>
      <c r="G12" s="206" t="s">
        <v>197</v>
      </c>
      <c r="H12" s="223" t="s">
        <v>223</v>
      </c>
      <c r="I12" s="206" t="s">
        <v>187</v>
      </c>
    </row>
    <row r="13" spans="1:9" s="118" customFormat="1" ht="33.75" customHeight="1" thickBot="1">
      <c r="A13" s="205"/>
      <c r="B13" s="211"/>
      <c r="C13" s="213"/>
      <c r="D13" s="226"/>
      <c r="E13" s="207"/>
      <c r="F13" s="224"/>
      <c r="G13" s="225"/>
      <c r="H13" s="224"/>
      <c r="I13" s="225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17</v>
      </c>
      <c r="C15" s="141" t="s">
        <v>97</v>
      </c>
      <c r="D15" s="138" t="s">
        <v>161</v>
      </c>
      <c r="E15" s="159">
        <v>94632.255555555559</v>
      </c>
      <c r="F15" s="159">
        <v>64116</v>
      </c>
      <c r="G15" s="147">
        <f>(F15-E15)/E15</f>
        <v>-0.32247203003251301</v>
      </c>
      <c r="H15" s="159">
        <v>65949.399999999994</v>
      </c>
      <c r="I15" s="147">
        <f>(F15-H15)/H15</f>
        <v>-2.7800101289776624E-2</v>
      </c>
    </row>
    <row r="16" spans="1:9" ht="16.5">
      <c r="A16" s="122"/>
      <c r="B16" s="155" t="s">
        <v>9</v>
      </c>
      <c r="C16" s="142" t="s">
        <v>88</v>
      </c>
      <c r="D16" s="138" t="s">
        <v>161</v>
      </c>
      <c r="E16" s="162">
        <v>69466.53333333334</v>
      </c>
      <c r="F16" s="162">
        <v>110449.4</v>
      </c>
      <c r="G16" s="147">
        <f>(F16-E16)/E16</f>
        <v>0.58996562373440231</v>
      </c>
      <c r="H16" s="162">
        <v>110166.06599999999</v>
      </c>
      <c r="I16" s="147">
        <f>(F16-H16)/H16</f>
        <v>2.5718808911630066E-3</v>
      </c>
    </row>
    <row r="17" spans="1:9" ht="16.5">
      <c r="A17" s="122"/>
      <c r="B17" s="155" t="s">
        <v>8</v>
      </c>
      <c r="C17" s="142" t="s">
        <v>89</v>
      </c>
      <c r="D17" s="138" t="s">
        <v>161</v>
      </c>
      <c r="E17" s="162">
        <v>321818.625</v>
      </c>
      <c r="F17" s="162">
        <v>394582.55</v>
      </c>
      <c r="G17" s="147">
        <f>(F17-E17)/E17</f>
        <v>0.22610228043824371</v>
      </c>
      <c r="H17" s="162">
        <v>390249</v>
      </c>
      <c r="I17" s="147">
        <f>(F17-H17)/H17</f>
        <v>1.1104576821465239E-2</v>
      </c>
    </row>
    <row r="18" spans="1:9" ht="16.5">
      <c r="A18" s="122"/>
      <c r="B18" s="155" t="s">
        <v>6</v>
      </c>
      <c r="C18" s="142" t="s">
        <v>86</v>
      </c>
      <c r="D18" s="138" t="s">
        <v>161</v>
      </c>
      <c r="E18" s="162">
        <v>95586</v>
      </c>
      <c r="F18" s="162">
        <v>135749.4</v>
      </c>
      <c r="G18" s="147">
        <f>(F18-E18)/E18</f>
        <v>0.420180779612077</v>
      </c>
      <c r="H18" s="162">
        <v>133916.06599999999</v>
      </c>
      <c r="I18" s="147">
        <f>(F18-H18)/H18</f>
        <v>1.3690172170977623E-2</v>
      </c>
    </row>
    <row r="19" spans="1:9" ht="16.5">
      <c r="A19" s="122"/>
      <c r="B19" s="155" t="s">
        <v>19</v>
      </c>
      <c r="C19" s="142" t="s">
        <v>99</v>
      </c>
      <c r="D19" s="138" t="s">
        <v>161</v>
      </c>
      <c r="E19" s="162">
        <v>52700.085185185184</v>
      </c>
      <c r="F19" s="162">
        <v>70610.933333333334</v>
      </c>
      <c r="G19" s="147">
        <f>(F19-E19)/E19</f>
        <v>0.33986374187461788</v>
      </c>
      <c r="H19" s="162">
        <v>68027.666666666657</v>
      </c>
      <c r="I19" s="147">
        <f>(F19-H19)/H19</f>
        <v>3.7973765575770806E-2</v>
      </c>
    </row>
    <row r="20" spans="1:9" ht="16.5" customHeight="1">
      <c r="A20" s="122"/>
      <c r="B20" s="155" t="s">
        <v>12</v>
      </c>
      <c r="C20" s="142" t="s">
        <v>92</v>
      </c>
      <c r="D20" s="138" t="s">
        <v>81</v>
      </c>
      <c r="E20" s="162">
        <v>32130.225925925926</v>
      </c>
      <c r="F20" s="162">
        <v>35527.077777777777</v>
      </c>
      <c r="G20" s="147">
        <f>(F20-E20)/E20</f>
        <v>0.1057213808481479</v>
      </c>
      <c r="H20" s="162">
        <v>33721.555555555555</v>
      </c>
      <c r="I20" s="147">
        <f>(F20-H20)/H20</f>
        <v>5.3542079909322748E-2</v>
      </c>
    </row>
    <row r="21" spans="1:9" ht="16.5">
      <c r="A21" s="122"/>
      <c r="B21" s="155" t="s">
        <v>18</v>
      </c>
      <c r="C21" s="142" t="s">
        <v>98</v>
      </c>
      <c r="D21" s="138" t="s">
        <v>83</v>
      </c>
      <c r="E21" s="162">
        <v>116960.68095238094</v>
      </c>
      <c r="F21" s="162">
        <v>107821.21428571429</v>
      </c>
      <c r="G21" s="147">
        <f>(F21-E21)/E21</f>
        <v>-7.8141359918959971E-2</v>
      </c>
      <c r="H21" s="162">
        <v>101654.54728571427</v>
      </c>
      <c r="I21" s="147">
        <f>(F21-H21)/H21</f>
        <v>6.066297243612466E-2</v>
      </c>
    </row>
    <row r="22" spans="1:9" ht="16.5">
      <c r="A22" s="122"/>
      <c r="B22" s="155" t="s">
        <v>15</v>
      </c>
      <c r="C22" s="142" t="s">
        <v>95</v>
      </c>
      <c r="D22" s="140" t="s">
        <v>82</v>
      </c>
      <c r="E22" s="162">
        <v>77223.959259259253</v>
      </c>
      <c r="F22" s="162">
        <v>86999.4</v>
      </c>
      <c r="G22" s="147">
        <f>(F22-E22)/E22</f>
        <v>0.12658559383004769</v>
      </c>
      <c r="H22" s="162">
        <v>81832.733000000007</v>
      </c>
      <c r="I22" s="147">
        <f>(F22-H22)/H22</f>
        <v>6.3136923460688846E-2</v>
      </c>
    </row>
    <row r="23" spans="1:9" ht="16.5">
      <c r="A23" s="122"/>
      <c r="B23" s="155" t="s">
        <v>11</v>
      </c>
      <c r="C23" s="142" t="s">
        <v>91</v>
      </c>
      <c r="D23" s="140" t="s">
        <v>81</v>
      </c>
      <c r="E23" s="162">
        <v>27080.355555555558</v>
      </c>
      <c r="F23" s="162">
        <v>30449.4</v>
      </c>
      <c r="G23" s="147">
        <f>(F23-E23)/E23</f>
        <v>0.12440916580776878</v>
      </c>
      <c r="H23" s="162">
        <v>28449.4</v>
      </c>
      <c r="I23" s="147">
        <f>(F23-H23)/H23</f>
        <v>7.0300252377906033E-2</v>
      </c>
    </row>
    <row r="24" spans="1:9" ht="16.5">
      <c r="A24" s="122"/>
      <c r="B24" s="155" t="s">
        <v>7</v>
      </c>
      <c r="C24" s="142" t="s">
        <v>87</v>
      </c>
      <c r="D24" s="140" t="s">
        <v>161</v>
      </c>
      <c r="E24" s="162">
        <v>39554.600000000006</v>
      </c>
      <c r="F24" s="162">
        <v>47116</v>
      </c>
      <c r="G24" s="147">
        <f>(F24-E24)/E24</f>
        <v>0.19116360676128674</v>
      </c>
      <c r="H24" s="162">
        <v>43366.066000000006</v>
      </c>
      <c r="I24" s="147">
        <f>(F24-H24)/H24</f>
        <v>8.6471620460107992E-2</v>
      </c>
    </row>
    <row r="25" spans="1:9" ht="16.5">
      <c r="A25" s="122"/>
      <c r="B25" s="155" t="s">
        <v>10</v>
      </c>
      <c r="C25" s="142" t="s">
        <v>90</v>
      </c>
      <c r="D25" s="140" t="s">
        <v>161</v>
      </c>
      <c r="E25" s="162">
        <v>72527.466666666674</v>
      </c>
      <c r="F25" s="162">
        <v>91166</v>
      </c>
      <c r="G25" s="147">
        <f>(F25-E25)/E25</f>
        <v>0.25698585915037231</v>
      </c>
      <c r="H25" s="162">
        <v>83832.733000000007</v>
      </c>
      <c r="I25" s="147">
        <f>(F25-H25)/H25</f>
        <v>8.7474984264201333E-2</v>
      </c>
    </row>
    <row r="26" spans="1:9" ht="16.5">
      <c r="A26" s="122"/>
      <c r="B26" s="155" t="s">
        <v>5</v>
      </c>
      <c r="C26" s="142" t="s">
        <v>85</v>
      </c>
      <c r="D26" s="140" t="s">
        <v>161</v>
      </c>
      <c r="E26" s="162">
        <v>85898.003703703696</v>
      </c>
      <c r="F26" s="162">
        <v>152304.88888888888</v>
      </c>
      <c r="G26" s="147">
        <f>(F26-E26)/E26</f>
        <v>0.77308997091770471</v>
      </c>
      <c r="H26" s="162">
        <v>138138.22222222222</v>
      </c>
      <c r="I26" s="147">
        <f>(F26-H26)/H26</f>
        <v>0.10255428540173925</v>
      </c>
    </row>
    <row r="27" spans="1:9" ht="16.5">
      <c r="A27" s="122"/>
      <c r="B27" s="155" t="s">
        <v>16</v>
      </c>
      <c r="C27" s="142" t="s">
        <v>96</v>
      </c>
      <c r="D27" s="140" t="s">
        <v>81</v>
      </c>
      <c r="E27" s="162">
        <v>32140.596296296295</v>
      </c>
      <c r="F27" s="162">
        <v>37860.444444444445</v>
      </c>
      <c r="G27" s="147">
        <f>(F27-E27)/E27</f>
        <v>0.17796334876360942</v>
      </c>
      <c r="H27" s="162">
        <v>34110.443777777778</v>
      </c>
      <c r="I27" s="147">
        <f>(F27-H27)/H27</f>
        <v>0.10993702371910247</v>
      </c>
    </row>
    <row r="28" spans="1:9" ht="17.25" thickBot="1">
      <c r="A28" s="36"/>
      <c r="B28" s="155" t="s">
        <v>14</v>
      </c>
      <c r="C28" s="142" t="s">
        <v>94</v>
      </c>
      <c r="D28" s="140" t="s">
        <v>81</v>
      </c>
      <c r="E28" s="162">
        <v>31350.62222222222</v>
      </c>
      <c r="F28" s="162">
        <v>34616</v>
      </c>
      <c r="G28" s="147">
        <f>(F28-E28)/E28</f>
        <v>0.10415671352969787</v>
      </c>
      <c r="H28" s="162">
        <v>31138.221888888889</v>
      </c>
      <c r="I28" s="147">
        <f>(F28-H28)/H28</f>
        <v>0.11168839773577736</v>
      </c>
    </row>
    <row r="29" spans="1:9" ht="16.5">
      <c r="A29" s="122"/>
      <c r="B29" s="155" t="s">
        <v>4</v>
      </c>
      <c r="C29" s="142" t="s">
        <v>84</v>
      </c>
      <c r="D29" s="140" t="s">
        <v>161</v>
      </c>
      <c r="E29" s="162">
        <v>68802.633333333331</v>
      </c>
      <c r="F29" s="162">
        <v>95866</v>
      </c>
      <c r="G29" s="147">
        <f>(F29-E29)/E29</f>
        <v>0.39334783213239422</v>
      </c>
      <c r="H29" s="162">
        <v>81499.399999999994</v>
      </c>
      <c r="I29" s="147">
        <f>(F29-H29)/H29</f>
        <v>0.17627859837004944</v>
      </c>
    </row>
    <row r="30" spans="1:9" ht="17.25" thickBot="1">
      <c r="A30" s="36"/>
      <c r="B30" s="156" t="s">
        <v>13</v>
      </c>
      <c r="C30" s="143" t="s">
        <v>93</v>
      </c>
      <c r="D30" s="139" t="s">
        <v>81</v>
      </c>
      <c r="E30" s="165">
        <v>32009.125925925924</v>
      </c>
      <c r="F30" s="165">
        <v>40749.875</v>
      </c>
      <c r="G30" s="149">
        <f>(F30-E30)/E30</f>
        <v>0.27307053289432281</v>
      </c>
      <c r="H30" s="165">
        <v>33471.555555555555</v>
      </c>
      <c r="I30" s="149">
        <f>(F30-H30)/H30</f>
        <v>0.21744789937724904</v>
      </c>
    </row>
    <row r="31" spans="1:9" ht="15.75" customHeight="1" thickBot="1">
      <c r="A31" s="216" t="s">
        <v>188</v>
      </c>
      <c r="B31" s="217"/>
      <c r="C31" s="217"/>
      <c r="D31" s="218"/>
      <c r="E31" s="92">
        <f>SUM(E15:E30)</f>
        <v>1249881.7689153438</v>
      </c>
      <c r="F31" s="93">
        <f>SUM(F15:F30)</f>
        <v>1535984.5837301589</v>
      </c>
      <c r="G31" s="94">
        <f t="shared" ref="G31" si="0">(F31-E31)/E31</f>
        <v>0.22890390269721039</v>
      </c>
      <c r="H31" s="93">
        <f>SUM(H15:H30)</f>
        <v>1459523.0769523808</v>
      </c>
      <c r="I31" s="97">
        <f t="shared" ref="I31" si="1">(F31-H31)/H31</f>
        <v>5.2388008100177991E-2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29</v>
      </c>
      <c r="C33" s="144" t="s">
        <v>103</v>
      </c>
      <c r="D33" s="146" t="s">
        <v>161</v>
      </c>
      <c r="E33" s="168">
        <v>90494.399999999994</v>
      </c>
      <c r="F33" s="168">
        <v>136582.5</v>
      </c>
      <c r="G33" s="147">
        <f>(F33-E33)/E33</f>
        <v>0.50929228769957047</v>
      </c>
      <c r="H33" s="168">
        <v>129832.5</v>
      </c>
      <c r="I33" s="147">
        <f>(F33-H33)/H33</f>
        <v>5.199006412107908E-2</v>
      </c>
    </row>
    <row r="34" spans="1:9" ht="16.5">
      <c r="A34" s="35"/>
      <c r="B34" s="155" t="s">
        <v>28</v>
      </c>
      <c r="C34" s="142" t="s">
        <v>102</v>
      </c>
      <c r="D34" s="138" t="s">
        <v>161</v>
      </c>
      <c r="E34" s="162">
        <v>45068.149999999994</v>
      </c>
      <c r="F34" s="162">
        <v>90061.875</v>
      </c>
      <c r="G34" s="147">
        <f>(F34-E34)/E34</f>
        <v>0.99834861204642333</v>
      </c>
      <c r="H34" s="162">
        <v>83936.875</v>
      </c>
      <c r="I34" s="147">
        <f>(F34-H34)/H34</f>
        <v>7.2971503883126454E-2</v>
      </c>
    </row>
    <row r="35" spans="1:9" ht="16.5">
      <c r="A35" s="35"/>
      <c r="B35" s="157" t="s">
        <v>27</v>
      </c>
      <c r="C35" s="142" t="s">
        <v>101</v>
      </c>
      <c r="D35" s="138" t="s">
        <v>161</v>
      </c>
      <c r="E35" s="162">
        <v>143963.76666666666</v>
      </c>
      <c r="F35" s="162">
        <v>186666</v>
      </c>
      <c r="G35" s="147">
        <f>(F35-E35)/E35</f>
        <v>0.29661792214846655</v>
      </c>
      <c r="H35" s="162">
        <v>171916</v>
      </c>
      <c r="I35" s="147">
        <f>(F35-H35)/H35</f>
        <v>8.579771516321924E-2</v>
      </c>
    </row>
    <row r="36" spans="1:9" ht="16.5">
      <c r="A36" s="35"/>
      <c r="B36" s="155" t="s">
        <v>30</v>
      </c>
      <c r="C36" s="142" t="s">
        <v>104</v>
      </c>
      <c r="D36" s="138" t="s">
        <v>161</v>
      </c>
      <c r="E36" s="162">
        <v>46671.933333333334</v>
      </c>
      <c r="F36" s="162">
        <v>66999.399999999994</v>
      </c>
      <c r="G36" s="147">
        <f>(F36-E36)/E36</f>
        <v>0.43553941769428861</v>
      </c>
      <c r="H36" s="162">
        <v>60582.733000000007</v>
      </c>
      <c r="I36" s="147">
        <f>(F36-H36)/H36</f>
        <v>0.10591577306358869</v>
      </c>
    </row>
    <row r="37" spans="1:9" ht="17.25" thickBot="1">
      <c r="A37" s="36"/>
      <c r="B37" s="157" t="s">
        <v>26</v>
      </c>
      <c r="C37" s="142" t="s">
        <v>100</v>
      </c>
      <c r="D37" s="150" t="s">
        <v>161</v>
      </c>
      <c r="E37" s="165">
        <v>148908.23333333331</v>
      </c>
      <c r="F37" s="165">
        <v>194166</v>
      </c>
      <c r="G37" s="149">
        <f>(F37-E37)/E37</f>
        <v>0.3039305863320298</v>
      </c>
      <c r="H37" s="165">
        <v>174638.22188888889</v>
      </c>
      <c r="I37" s="149">
        <f>(F37-H37)/H37</f>
        <v>0.1118184661977112</v>
      </c>
    </row>
    <row r="38" spans="1:9" ht="15.75" customHeight="1" thickBot="1">
      <c r="A38" s="216" t="s">
        <v>189</v>
      </c>
      <c r="B38" s="217"/>
      <c r="C38" s="217"/>
      <c r="D38" s="218"/>
      <c r="E38" s="77">
        <f>SUM(E33:E37)</f>
        <v>475106.48333333328</v>
      </c>
      <c r="F38" s="95">
        <f>SUM(F33:F37)</f>
        <v>674475.77500000002</v>
      </c>
      <c r="G38" s="96">
        <f t="shared" ref="G38" si="2">(F38-E38)/E38</f>
        <v>0.41963075365315494</v>
      </c>
      <c r="H38" s="95">
        <f>SUM(H33:H37)</f>
        <v>620906.32988888887</v>
      </c>
      <c r="I38" s="97">
        <f t="shared" ref="I38" si="3">(F38-H38)/H38</f>
        <v>8.6276210327405428E-2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35</v>
      </c>
      <c r="C40" s="142" t="s">
        <v>152</v>
      </c>
      <c r="D40" s="146" t="s">
        <v>161</v>
      </c>
      <c r="E40" s="162">
        <v>279565</v>
      </c>
      <c r="F40" s="162">
        <v>201825</v>
      </c>
      <c r="G40" s="147">
        <f>(F40-E40)/E40</f>
        <v>-0.27807486631016043</v>
      </c>
      <c r="H40" s="162">
        <v>219765.00000000003</v>
      </c>
      <c r="I40" s="147">
        <f>(F40-H40)/H40</f>
        <v>-8.1632653061224608E-2</v>
      </c>
    </row>
    <row r="41" spans="1:9" ht="16.5">
      <c r="A41" s="35"/>
      <c r="B41" s="155" t="s">
        <v>36</v>
      </c>
      <c r="C41" s="142" t="s">
        <v>153</v>
      </c>
      <c r="D41" s="138" t="s">
        <v>161</v>
      </c>
      <c r="E41" s="162">
        <v>835480.75</v>
      </c>
      <c r="F41" s="162">
        <v>932521.2</v>
      </c>
      <c r="G41" s="147">
        <f>(F41-E41)/E41</f>
        <v>0.11614923503623507</v>
      </c>
      <c r="H41" s="162">
        <v>998899.19999999995</v>
      </c>
      <c r="I41" s="147">
        <f>(F41-H41)/H41</f>
        <v>-6.6451149425287362E-2</v>
      </c>
    </row>
    <row r="42" spans="1:9" ht="16.5">
      <c r="A42" s="35"/>
      <c r="B42" s="157" t="s">
        <v>34</v>
      </c>
      <c r="C42" s="142" t="s">
        <v>154</v>
      </c>
      <c r="D42" s="138" t="s">
        <v>161</v>
      </c>
      <c r="E42" s="170">
        <v>357903</v>
      </c>
      <c r="F42" s="170">
        <v>329557.8</v>
      </c>
      <c r="G42" s="147">
        <f>(F42-E42)/E42</f>
        <v>-7.9197994987468698E-2</v>
      </c>
      <c r="H42" s="170">
        <v>341218.8</v>
      </c>
      <c r="I42" s="147">
        <f>(F42-H42)/H42</f>
        <v>-3.41745531019979E-2</v>
      </c>
    </row>
    <row r="43" spans="1:9" ht="16.5">
      <c r="A43" s="35"/>
      <c r="B43" s="155" t="s">
        <v>32</v>
      </c>
      <c r="C43" s="142" t="s">
        <v>106</v>
      </c>
      <c r="D43" s="138" t="s">
        <v>161</v>
      </c>
      <c r="E43" s="163">
        <v>992034.00589695829</v>
      </c>
      <c r="F43" s="163">
        <v>1138823.8125</v>
      </c>
      <c r="G43" s="147">
        <f>(F43-E43)/E43</f>
        <v>0.14796852298457261</v>
      </c>
      <c r="H43" s="163">
        <v>1104846.1666666667</v>
      </c>
      <c r="I43" s="147">
        <f>(F43-H43)/H43</f>
        <v>3.0753282093419571E-2</v>
      </c>
    </row>
    <row r="44" spans="1:9" ht="16.5">
      <c r="A44" s="35"/>
      <c r="B44" s="155" t="s">
        <v>33</v>
      </c>
      <c r="C44" s="142" t="s">
        <v>107</v>
      </c>
      <c r="D44" s="138" t="s">
        <v>161</v>
      </c>
      <c r="E44" s="163">
        <v>614622.12197392923</v>
      </c>
      <c r="F44" s="163">
        <v>773214</v>
      </c>
      <c r="G44" s="147">
        <f>(F44-E44)/E44</f>
        <v>0.25803151620500547</v>
      </c>
      <c r="H44" s="163">
        <v>739576.5</v>
      </c>
      <c r="I44" s="147">
        <f>(F44-H44)/H44</f>
        <v>4.5482110369921162E-2</v>
      </c>
    </row>
    <row r="45" spans="1:9" ht="16.5" customHeight="1" thickBot="1">
      <c r="A45" s="36"/>
      <c r="B45" s="155" t="s">
        <v>31</v>
      </c>
      <c r="C45" s="142" t="s">
        <v>105</v>
      </c>
      <c r="D45" s="138" t="s">
        <v>161</v>
      </c>
      <c r="E45" s="166">
        <v>1807096.2833333332</v>
      </c>
      <c r="F45" s="166">
        <v>1864458.25</v>
      </c>
      <c r="G45" s="153">
        <f>(F45-E45)/E45</f>
        <v>3.1742617809416368E-2</v>
      </c>
      <c r="H45" s="166">
        <v>1782113.65</v>
      </c>
      <c r="I45" s="153">
        <f>(F45-H45)/H45</f>
        <v>4.6206144035763431E-2</v>
      </c>
    </row>
    <row r="46" spans="1:9" ht="15.75" customHeight="1" thickBot="1">
      <c r="A46" s="216" t="s">
        <v>190</v>
      </c>
      <c r="B46" s="217"/>
      <c r="C46" s="217"/>
      <c r="D46" s="218"/>
      <c r="E46" s="77">
        <f>SUM(E40:E45)</f>
        <v>4886701.1612042207</v>
      </c>
      <c r="F46" s="77">
        <f>SUM(F40:F45)</f>
        <v>5240400.0625</v>
      </c>
      <c r="G46" s="96">
        <f t="shared" ref="G46" si="4">(F46-E46)/E46</f>
        <v>7.2379891797725138E-2</v>
      </c>
      <c r="H46" s="95">
        <f>SUM(H40:H45)</f>
        <v>5186419.3166666664</v>
      </c>
      <c r="I46" s="97">
        <f t="shared" ref="I46" si="5">(F46-H46)/H46</f>
        <v>1.040809516883167E-2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45</v>
      </c>
      <c r="C48" s="142" t="s">
        <v>109</v>
      </c>
      <c r="D48" s="146" t="s">
        <v>108</v>
      </c>
      <c r="E48" s="160">
        <v>313707.05462445685</v>
      </c>
      <c r="F48" s="160">
        <v>319332</v>
      </c>
      <c r="G48" s="147">
        <f>(F48-E48)/E48</f>
        <v>1.7930567045350152E-2</v>
      </c>
      <c r="H48" s="160">
        <v>327741.375</v>
      </c>
      <c r="I48" s="147">
        <f>(F48-H48)/H48</f>
        <v>-2.5658569962367431E-2</v>
      </c>
    </row>
    <row r="49" spans="1:9" ht="16.5">
      <c r="A49" s="35"/>
      <c r="B49" s="155" t="s">
        <v>48</v>
      </c>
      <c r="C49" s="142" t="s">
        <v>157</v>
      </c>
      <c r="D49" s="140" t="s">
        <v>114</v>
      </c>
      <c r="E49" s="163">
        <v>1301957.08125</v>
      </c>
      <c r="F49" s="163">
        <v>1323075</v>
      </c>
      <c r="G49" s="147">
        <f>(F49-E49)/E49</f>
        <v>1.6220134330176831E-2</v>
      </c>
      <c r="H49" s="163">
        <v>1342696.875</v>
      </c>
      <c r="I49" s="147">
        <f>(F49-H49)/H49</f>
        <v>-1.4613778705636743E-2</v>
      </c>
    </row>
    <row r="50" spans="1:9" ht="16.5">
      <c r="A50" s="35"/>
      <c r="B50" s="155" t="s">
        <v>46</v>
      </c>
      <c r="C50" s="142" t="s">
        <v>111</v>
      </c>
      <c r="D50" s="138" t="s">
        <v>110</v>
      </c>
      <c r="E50" s="163">
        <v>315224.84096834267</v>
      </c>
      <c r="F50" s="163">
        <v>314348.66666666669</v>
      </c>
      <c r="G50" s="147">
        <f>(F50-E50)/E50</f>
        <v>-2.7795217502036228E-3</v>
      </c>
      <c r="H50" s="163">
        <v>314348.66666666669</v>
      </c>
      <c r="I50" s="147">
        <f>(F50-H50)/H50</f>
        <v>0</v>
      </c>
    </row>
    <row r="51" spans="1:9" ht="16.5">
      <c r="A51" s="35"/>
      <c r="B51" s="155" t="s">
        <v>47</v>
      </c>
      <c r="C51" s="142" t="s">
        <v>113</v>
      </c>
      <c r="D51" s="138" t="s">
        <v>114</v>
      </c>
      <c r="E51" s="163">
        <v>990132.37642990157</v>
      </c>
      <c r="F51" s="163">
        <v>996695.14285714284</v>
      </c>
      <c r="G51" s="147">
        <f>(F51-E51)/E51</f>
        <v>6.6281707208731902E-3</v>
      </c>
      <c r="H51" s="163">
        <v>996695.14285714284</v>
      </c>
      <c r="I51" s="147">
        <f>(F51-H51)/H51</f>
        <v>0</v>
      </c>
    </row>
    <row r="52" spans="1:9" ht="16.5">
      <c r="A52" s="35"/>
      <c r="B52" s="155" t="s">
        <v>49</v>
      </c>
      <c r="C52" s="142" t="s">
        <v>158</v>
      </c>
      <c r="D52" s="140" t="s">
        <v>199</v>
      </c>
      <c r="E52" s="163">
        <v>140841.79003724395</v>
      </c>
      <c r="F52" s="163">
        <v>166169.25</v>
      </c>
      <c r="G52" s="147">
        <f>(F52-E52)/E52</f>
        <v>0.17982915408884328</v>
      </c>
      <c r="H52" s="163">
        <v>166169.25</v>
      </c>
      <c r="I52" s="147">
        <f>(F52-H52)/H52</f>
        <v>0</v>
      </c>
    </row>
    <row r="53" spans="1:9" ht="16.5" customHeight="1" thickBot="1">
      <c r="A53" s="36"/>
      <c r="B53" s="155" t="s">
        <v>50</v>
      </c>
      <c r="C53" s="142" t="s">
        <v>159</v>
      </c>
      <c r="D53" s="139" t="s">
        <v>112</v>
      </c>
      <c r="E53" s="166">
        <v>1818667.5</v>
      </c>
      <c r="F53" s="166">
        <v>1672008</v>
      </c>
      <c r="G53" s="153">
        <f>(F53-E53)/E53</f>
        <v>-8.0641183723797777E-2</v>
      </c>
      <c r="H53" s="166">
        <v>1672008</v>
      </c>
      <c r="I53" s="153">
        <f>(F53-H53)/H53</f>
        <v>0</v>
      </c>
    </row>
    <row r="54" spans="1:9" ht="15.75" customHeight="1" thickBot="1">
      <c r="A54" s="216" t="s">
        <v>191</v>
      </c>
      <c r="B54" s="217"/>
      <c r="C54" s="217"/>
      <c r="D54" s="218"/>
      <c r="E54" s="77">
        <f>SUM(E48:E53)</f>
        <v>4880530.6433099452</v>
      </c>
      <c r="F54" s="77">
        <f>SUM(F48:F53)</f>
        <v>4791628.0595238097</v>
      </c>
      <c r="G54" s="96">
        <f t="shared" ref="G54" si="6">(F54-E54)/E54</f>
        <v>-1.8215761826636614E-2</v>
      </c>
      <c r="H54" s="77">
        <f>SUM(H48:H53)</f>
        <v>4819659.3095238097</v>
      </c>
      <c r="I54" s="97">
        <f t="shared" ref="I54" si="7">(F54-H54)/H54</f>
        <v>-5.8160231252464886E-3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41</v>
      </c>
      <c r="C56" s="145" t="s">
        <v>118</v>
      </c>
      <c r="D56" s="146" t="s">
        <v>114</v>
      </c>
      <c r="E56" s="160">
        <v>199788.09217877095</v>
      </c>
      <c r="F56" s="124">
        <v>158230.79999999999</v>
      </c>
      <c r="G56" s="148">
        <f>(F56-E56)/E56</f>
        <v>-0.20800685228820034</v>
      </c>
      <c r="H56" s="124">
        <v>158769</v>
      </c>
      <c r="I56" s="148">
        <f>(F56-H56)/H56</f>
        <v>-3.3898305084746495E-3</v>
      </c>
    </row>
    <row r="57" spans="1:9" ht="16.5">
      <c r="A57" s="102"/>
      <c r="B57" s="177" t="s">
        <v>38</v>
      </c>
      <c r="C57" s="142" t="s">
        <v>115</v>
      </c>
      <c r="D57" s="138" t="s">
        <v>114</v>
      </c>
      <c r="E57" s="163">
        <v>146088.22625698324</v>
      </c>
      <c r="F57" s="174">
        <v>155853.75</v>
      </c>
      <c r="G57" s="147">
        <f>(F57-E57)/E57</f>
        <v>6.6846754137724049E-2</v>
      </c>
      <c r="H57" s="174">
        <v>155853.75</v>
      </c>
      <c r="I57" s="147">
        <f>(F57-H57)/H57</f>
        <v>0</v>
      </c>
    </row>
    <row r="58" spans="1:9" ht="16.5">
      <c r="A58" s="102"/>
      <c r="B58" s="177" t="s">
        <v>39</v>
      </c>
      <c r="C58" s="142" t="s">
        <v>116</v>
      </c>
      <c r="D58" s="138" t="s">
        <v>114</v>
      </c>
      <c r="E58" s="163">
        <v>194145.15437616387</v>
      </c>
      <c r="F58" s="174">
        <v>212140.5</v>
      </c>
      <c r="G58" s="147">
        <f>(F58-E58)/E58</f>
        <v>9.2690161037804919E-2</v>
      </c>
      <c r="H58" s="174">
        <v>212140.5</v>
      </c>
      <c r="I58" s="147">
        <f>(F58-H58)/H58</f>
        <v>0</v>
      </c>
    </row>
    <row r="59" spans="1:9" ht="16.5">
      <c r="A59" s="102"/>
      <c r="B59" s="177" t="s">
        <v>40</v>
      </c>
      <c r="C59" s="142" t="s">
        <v>117</v>
      </c>
      <c r="D59" s="138" t="s">
        <v>114</v>
      </c>
      <c r="E59" s="163">
        <v>131867.90875232776</v>
      </c>
      <c r="F59" s="174">
        <v>139035</v>
      </c>
      <c r="G59" s="147">
        <f>(F59-E59)/E59</f>
        <v>5.4350533920526203E-2</v>
      </c>
      <c r="H59" s="174">
        <v>139035</v>
      </c>
      <c r="I59" s="147">
        <f>(F59-H59)/H59</f>
        <v>0</v>
      </c>
    </row>
    <row r="60" spans="1:9" s="118" customFormat="1" ht="16.5">
      <c r="A60" s="128"/>
      <c r="B60" s="177" t="s">
        <v>54</v>
      </c>
      <c r="C60" s="142" t="s">
        <v>121</v>
      </c>
      <c r="D60" s="138" t="s">
        <v>120</v>
      </c>
      <c r="E60" s="163">
        <v>199491.13888888891</v>
      </c>
      <c r="F60" s="179">
        <v>180476.4</v>
      </c>
      <c r="G60" s="147">
        <f>(F60-E60)/E60</f>
        <v>-9.5316208001998526E-2</v>
      </c>
      <c r="H60" s="179">
        <v>180476.4</v>
      </c>
      <c r="I60" s="147">
        <f>(F60-H60)/H60</f>
        <v>0</v>
      </c>
    </row>
    <row r="61" spans="1:9" s="118" customFormat="1" ht="17.25" thickBot="1">
      <c r="A61" s="128"/>
      <c r="B61" s="178" t="s">
        <v>55</v>
      </c>
      <c r="C61" s="143" t="s">
        <v>122</v>
      </c>
      <c r="D61" s="139" t="s">
        <v>120</v>
      </c>
      <c r="E61" s="166">
        <v>194037.13575418992</v>
      </c>
      <c r="F61" s="175">
        <v>222199.71428571429</v>
      </c>
      <c r="G61" s="152">
        <f>(F61-E61)/E61</f>
        <v>0.14514014764267227</v>
      </c>
      <c r="H61" s="175">
        <v>222199.71428571429</v>
      </c>
      <c r="I61" s="152">
        <f>(F61-H61)/H61</f>
        <v>0</v>
      </c>
    </row>
    <row r="62" spans="1:9" s="118" customFormat="1" ht="16.5">
      <c r="A62" s="128"/>
      <c r="B62" s="88" t="s">
        <v>56</v>
      </c>
      <c r="C62" s="141" t="s">
        <v>123</v>
      </c>
      <c r="D62" s="138" t="s">
        <v>120</v>
      </c>
      <c r="E62" s="160">
        <v>978328</v>
      </c>
      <c r="F62" s="173">
        <v>1289288</v>
      </c>
      <c r="G62" s="147">
        <f>(F62-E62)/E62</f>
        <v>0.31784841075794623</v>
      </c>
      <c r="H62" s="173">
        <v>1289288</v>
      </c>
      <c r="I62" s="147">
        <f>(F62-H62)/H62</f>
        <v>0</v>
      </c>
    </row>
    <row r="63" spans="1:9" s="118" customFormat="1" ht="16.5">
      <c r="A63" s="128"/>
      <c r="B63" s="177" t="s">
        <v>42</v>
      </c>
      <c r="C63" s="142" t="s">
        <v>198</v>
      </c>
      <c r="D63" s="140" t="s">
        <v>114</v>
      </c>
      <c r="E63" s="163">
        <v>103381.04567039106</v>
      </c>
      <c r="F63" s="174">
        <v>106743</v>
      </c>
      <c r="G63" s="147">
        <f>(F63-E63)/E63</f>
        <v>3.2520026353068929E-2</v>
      </c>
      <c r="H63" s="174">
        <v>105285.375</v>
      </c>
      <c r="I63" s="147">
        <f>(F63-H63)/H63</f>
        <v>1.3844515441959531E-2</v>
      </c>
    </row>
    <row r="64" spans="1:9" ht="16.5" customHeight="1" thickBot="1">
      <c r="A64" s="103"/>
      <c r="B64" s="178" t="s">
        <v>43</v>
      </c>
      <c r="C64" s="143" t="s">
        <v>119</v>
      </c>
      <c r="D64" s="139" t="s">
        <v>114</v>
      </c>
      <c r="E64" s="166">
        <v>97328.160441606815</v>
      </c>
      <c r="F64" s="166">
        <v>153611.25</v>
      </c>
      <c r="G64" s="152">
        <f>(F64-E64)/E64</f>
        <v>0.57828165356275163</v>
      </c>
      <c r="H64" s="166">
        <v>147108</v>
      </c>
      <c r="I64" s="152">
        <f>(F64-H64)/H64</f>
        <v>4.4207317073170729E-2</v>
      </c>
    </row>
    <row r="65" spans="1:9" ht="15.75" customHeight="1" thickBot="1">
      <c r="A65" s="216" t="s">
        <v>192</v>
      </c>
      <c r="B65" s="227"/>
      <c r="C65" s="227"/>
      <c r="D65" s="228"/>
      <c r="E65" s="92">
        <f>SUM(E56:E64)</f>
        <v>2244454.8623193223</v>
      </c>
      <c r="F65" s="92">
        <f>SUM(F56:F64)</f>
        <v>2617578.4142857143</v>
      </c>
      <c r="G65" s="94">
        <f t="shared" ref="G65" si="8">(F65-E65)/E65</f>
        <v>0.16624239508243988</v>
      </c>
      <c r="H65" s="92">
        <f>SUM(H56:H64)</f>
        <v>2610155.739285714</v>
      </c>
      <c r="I65" s="131">
        <f t="shared" ref="I65" si="9">(F65-H65)/H65</f>
        <v>2.8437670933886658E-3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63</v>
      </c>
      <c r="C67" s="142" t="s">
        <v>132</v>
      </c>
      <c r="D67" s="146" t="s">
        <v>126</v>
      </c>
      <c r="E67" s="160">
        <v>289656.25</v>
      </c>
      <c r="F67" s="168">
        <v>281433.75</v>
      </c>
      <c r="G67" s="147">
        <f>(F67-E67)/E67</f>
        <v>-2.838709677419355E-2</v>
      </c>
      <c r="H67" s="168">
        <v>292646.25</v>
      </c>
      <c r="I67" s="147">
        <f>(F67-H67)/H67</f>
        <v>-3.8314176245210725E-2</v>
      </c>
    </row>
    <row r="68" spans="1:9" ht="16.5">
      <c r="A68" s="35"/>
      <c r="B68" s="155" t="s">
        <v>64</v>
      </c>
      <c r="C68" s="142" t="s">
        <v>133</v>
      </c>
      <c r="D68" s="140" t="s">
        <v>127</v>
      </c>
      <c r="E68" s="163">
        <v>219810.33255741777</v>
      </c>
      <c r="F68" s="162">
        <v>218755.875</v>
      </c>
      <c r="G68" s="147">
        <f>(F68-E68)/E68</f>
        <v>-4.7971246171620808E-3</v>
      </c>
      <c r="H68" s="162">
        <v>224506.28571428571</v>
      </c>
      <c r="I68" s="147">
        <f>(F68-H68)/H68</f>
        <v>-2.5613584474885827E-2</v>
      </c>
    </row>
    <row r="69" spans="1:9" ht="16.5">
      <c r="A69" s="35"/>
      <c r="B69" s="155" t="s">
        <v>59</v>
      </c>
      <c r="C69" s="142" t="s">
        <v>128</v>
      </c>
      <c r="D69" s="140" t="s">
        <v>124</v>
      </c>
      <c r="E69" s="163">
        <v>398153.46221291128</v>
      </c>
      <c r="F69" s="162">
        <v>479334.375</v>
      </c>
      <c r="G69" s="147">
        <f>(F69-E69)/E69</f>
        <v>0.2038935247125328</v>
      </c>
      <c r="H69" s="162">
        <v>490098.375</v>
      </c>
      <c r="I69" s="147">
        <f>(F69-H69)/H69</f>
        <v>-2.1962937542896362E-2</v>
      </c>
    </row>
    <row r="70" spans="1:9" ht="16.5">
      <c r="A70" s="35"/>
      <c r="B70" s="155" t="s">
        <v>62</v>
      </c>
      <c r="C70" s="142" t="s">
        <v>131</v>
      </c>
      <c r="D70" s="140" t="s">
        <v>125</v>
      </c>
      <c r="E70" s="163">
        <v>596754.16666666663</v>
      </c>
      <c r="F70" s="162">
        <v>590674.5</v>
      </c>
      <c r="G70" s="147">
        <f>(F70-E70)/E70</f>
        <v>-1.0187891440500979E-2</v>
      </c>
      <c r="H70" s="162">
        <v>601289</v>
      </c>
      <c r="I70" s="147">
        <f>(F70-H70)/H70</f>
        <v>-1.7652909000497267E-2</v>
      </c>
    </row>
    <row r="71" spans="1:9" ht="16.5">
      <c r="A71" s="35"/>
      <c r="B71" s="155" t="s">
        <v>60</v>
      </c>
      <c r="C71" s="142" t="s">
        <v>129</v>
      </c>
      <c r="D71" s="140" t="s">
        <v>206</v>
      </c>
      <c r="E71" s="163">
        <v>2913057.3333333335</v>
      </c>
      <c r="F71" s="162">
        <v>3145779</v>
      </c>
      <c r="G71" s="147">
        <f>(F71-E71)/E71</f>
        <v>7.988914739291085E-2</v>
      </c>
      <c r="H71" s="162">
        <v>3145779</v>
      </c>
      <c r="I71" s="147">
        <f>(F71-H71)/H71</f>
        <v>0</v>
      </c>
    </row>
    <row r="72" spans="1:9" ht="16.5" customHeight="1" thickBot="1">
      <c r="A72" s="35"/>
      <c r="B72" s="155" t="s">
        <v>61</v>
      </c>
      <c r="C72" s="142" t="s">
        <v>130</v>
      </c>
      <c r="D72" s="139" t="s">
        <v>207</v>
      </c>
      <c r="E72" s="166">
        <v>903839.625</v>
      </c>
      <c r="F72" s="171">
        <v>829027.33333333337</v>
      </c>
      <c r="G72" s="153">
        <f>(F72-E72)/E72</f>
        <v>-8.2771643992336177E-2</v>
      </c>
      <c r="H72" s="171">
        <v>817864.66666666663</v>
      </c>
      <c r="I72" s="153">
        <f>(F72-H72)/H72</f>
        <v>1.3648549841579427E-2</v>
      </c>
    </row>
    <row r="73" spans="1:9" ht="15.75" customHeight="1" thickBot="1">
      <c r="A73" s="216" t="s">
        <v>205</v>
      </c>
      <c r="B73" s="217"/>
      <c r="C73" s="217"/>
      <c r="D73" s="218"/>
      <c r="E73" s="77">
        <f>SUM(E67:E72)</f>
        <v>5321271.1697703293</v>
      </c>
      <c r="F73" s="77">
        <f>SUM(F67:F72)</f>
        <v>5545004.833333333</v>
      </c>
      <c r="G73" s="96">
        <f t="shared" ref="G73" si="10">(F73-E73)/E73</f>
        <v>4.2045153577967405E-2</v>
      </c>
      <c r="H73" s="77">
        <f>SUM(H67:H72)</f>
        <v>5572183.5773809524</v>
      </c>
      <c r="I73" s="97">
        <f t="shared" ref="I73" si="11">(F73-H73)/H73</f>
        <v>-4.877575131936698E-3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69</v>
      </c>
      <c r="C75" s="144" t="s">
        <v>140</v>
      </c>
      <c r="D75" s="146" t="s">
        <v>136</v>
      </c>
      <c r="E75" s="160">
        <v>80219.108539505178</v>
      </c>
      <c r="F75" s="160">
        <v>98029.28571428571</v>
      </c>
      <c r="G75" s="147">
        <f>(F75-E75)/E75</f>
        <v>0.22201913607665719</v>
      </c>
      <c r="H75" s="160">
        <v>98109.375</v>
      </c>
      <c r="I75" s="147">
        <f>(F75-H75)/H75</f>
        <v>-8.1632653061228732E-4</v>
      </c>
    </row>
    <row r="76" spans="1:9" ht="16.5">
      <c r="A76" s="35"/>
      <c r="B76" s="155" t="s">
        <v>67</v>
      </c>
      <c r="C76" s="142" t="s">
        <v>139</v>
      </c>
      <c r="D76" s="140" t="s">
        <v>135</v>
      </c>
      <c r="E76" s="163">
        <v>199599.42861576661</v>
      </c>
      <c r="F76" s="163">
        <v>205541.14285714287</v>
      </c>
      <c r="G76" s="147">
        <f>(F76-E76)/E76</f>
        <v>2.9768192637536037E-2</v>
      </c>
      <c r="H76" s="163">
        <v>205541.14285714287</v>
      </c>
      <c r="I76" s="147">
        <f>(F76-H76)/H76</f>
        <v>0</v>
      </c>
    </row>
    <row r="77" spans="1:9" ht="16.5">
      <c r="A77" s="35"/>
      <c r="B77" s="155" t="s">
        <v>70</v>
      </c>
      <c r="C77" s="142" t="s">
        <v>141</v>
      </c>
      <c r="D77" s="140" t="s">
        <v>137</v>
      </c>
      <c r="E77" s="163">
        <v>132518.58919925513</v>
      </c>
      <c r="F77" s="163">
        <v>157872</v>
      </c>
      <c r="G77" s="147">
        <f>(F77-E77)/E77</f>
        <v>0.19131965525699526</v>
      </c>
      <c r="H77" s="163">
        <v>157872</v>
      </c>
      <c r="I77" s="147">
        <f>(F77-H77)/H77</f>
        <v>0</v>
      </c>
    </row>
    <row r="78" spans="1:9" ht="16.5">
      <c r="A78" s="35"/>
      <c r="B78" s="155" t="s">
        <v>71</v>
      </c>
      <c r="C78" s="142" t="s">
        <v>200</v>
      </c>
      <c r="D78" s="140" t="s">
        <v>134</v>
      </c>
      <c r="E78" s="163">
        <v>124529.50631078005</v>
      </c>
      <c r="F78" s="163">
        <v>132756</v>
      </c>
      <c r="G78" s="147">
        <f>(F78-E78)/E78</f>
        <v>6.6060598270498497E-2</v>
      </c>
      <c r="H78" s="163">
        <v>132756</v>
      </c>
      <c r="I78" s="147">
        <f>(F78-H78)/H78</f>
        <v>0</v>
      </c>
    </row>
    <row r="79" spans="1:9" ht="16.5" customHeight="1" thickBot="1">
      <c r="A79" s="36"/>
      <c r="B79" s="155" t="s">
        <v>68</v>
      </c>
      <c r="C79" s="142" t="s">
        <v>138</v>
      </c>
      <c r="D79" s="139" t="s">
        <v>134</v>
      </c>
      <c r="E79" s="166">
        <v>300046.5</v>
      </c>
      <c r="F79" s="166">
        <v>313053</v>
      </c>
      <c r="G79" s="147">
        <f>(F79-E79)/E79</f>
        <v>4.3348281016442454E-2</v>
      </c>
      <c r="H79" s="166">
        <v>309285.59999999998</v>
      </c>
      <c r="I79" s="147">
        <f>(F79-H79)/H79</f>
        <v>1.2180974477958312E-2</v>
      </c>
    </row>
    <row r="80" spans="1:9" ht="15.75" customHeight="1" thickBot="1">
      <c r="A80" s="216" t="s">
        <v>193</v>
      </c>
      <c r="B80" s="217"/>
      <c r="C80" s="217"/>
      <c r="D80" s="218"/>
      <c r="E80" s="77">
        <f>SUM(E75:E79)</f>
        <v>836913.13266530703</v>
      </c>
      <c r="F80" s="77">
        <f>SUM(F75:F79)</f>
        <v>907251.42857142864</v>
      </c>
      <c r="G80" s="96">
        <f t="shared" ref="G80" si="12">(F80-E80)/E80</f>
        <v>8.4044918356240991E-2</v>
      </c>
      <c r="H80" s="77">
        <f>SUM(H75:H79)</f>
        <v>903564.11785714282</v>
      </c>
      <c r="I80" s="97">
        <f t="shared" ref="I80" si="13">(F80-H80)/H80</f>
        <v>4.0808511996143692E-3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74</v>
      </c>
      <c r="C82" s="142" t="s">
        <v>144</v>
      </c>
      <c r="D82" s="146" t="s">
        <v>142</v>
      </c>
      <c r="E82" s="160">
        <v>71631.857142857145</v>
      </c>
      <c r="F82" s="160">
        <v>70414.5</v>
      </c>
      <c r="G82" s="148">
        <f>(F82-E82)/E82</f>
        <v>-1.6994633273703069E-2</v>
      </c>
      <c r="H82" s="160">
        <v>70606.71428571429</v>
      </c>
      <c r="I82" s="148">
        <f>(F82-H82)/H82</f>
        <v>-2.7223230490018738E-3</v>
      </c>
    </row>
    <row r="83" spans="1:11" ht="16.5">
      <c r="A83" s="35"/>
      <c r="B83" s="155" t="s">
        <v>76</v>
      </c>
      <c r="C83" s="142" t="s">
        <v>143</v>
      </c>
      <c r="D83" s="138" t="s">
        <v>161</v>
      </c>
      <c r="E83" s="163">
        <v>105846</v>
      </c>
      <c r="F83" s="154">
        <v>91606.125</v>
      </c>
      <c r="G83" s="147">
        <f>(F83-E83)/E83</f>
        <v>-0.13453389830508475</v>
      </c>
      <c r="H83" s="154">
        <v>91606.125</v>
      </c>
      <c r="I83" s="147">
        <f>(F83-H83)/H83</f>
        <v>0</v>
      </c>
    </row>
    <row r="84" spans="1:11" ht="16.5">
      <c r="A84" s="35"/>
      <c r="B84" s="155" t="s">
        <v>75</v>
      </c>
      <c r="C84" s="142" t="s">
        <v>148</v>
      </c>
      <c r="D84" s="140" t="s">
        <v>145</v>
      </c>
      <c r="E84" s="163">
        <v>50082.5</v>
      </c>
      <c r="F84" s="163">
        <v>57023.571428571428</v>
      </c>
      <c r="G84" s="147">
        <f>(F84-E84)/E84</f>
        <v>0.13859275053304901</v>
      </c>
      <c r="H84" s="163">
        <v>57023.571428571428</v>
      </c>
      <c r="I84" s="147">
        <f>(F84-H84)/H84</f>
        <v>0</v>
      </c>
    </row>
    <row r="85" spans="1:11" ht="16.5">
      <c r="A85" s="35"/>
      <c r="B85" s="155" t="s">
        <v>77</v>
      </c>
      <c r="C85" s="142" t="s">
        <v>146</v>
      </c>
      <c r="D85" s="140" t="s">
        <v>162</v>
      </c>
      <c r="E85" s="163">
        <v>92563.611214566525</v>
      </c>
      <c r="F85" s="163">
        <v>90933.375</v>
      </c>
      <c r="G85" s="147">
        <f>(F85-E85)/E85</f>
        <v>-1.761206367357001E-2</v>
      </c>
      <c r="H85" s="163">
        <v>90933.375</v>
      </c>
      <c r="I85" s="147">
        <f>(F85-H85)/H85</f>
        <v>0</v>
      </c>
    </row>
    <row r="86" spans="1:11" ht="16.5">
      <c r="A86" s="35"/>
      <c r="B86" s="155" t="s">
        <v>79</v>
      </c>
      <c r="C86" s="142" t="s">
        <v>155</v>
      </c>
      <c r="D86" s="151" t="s">
        <v>156</v>
      </c>
      <c r="E86" s="172">
        <v>578565</v>
      </c>
      <c r="F86" s="172">
        <v>577967</v>
      </c>
      <c r="G86" s="147">
        <f>(F86-E86)/E86</f>
        <v>-1.0335917312661498E-3</v>
      </c>
      <c r="H86" s="172">
        <v>577967</v>
      </c>
      <c r="I86" s="147">
        <f>(F86-H86)/H86</f>
        <v>0</v>
      </c>
    </row>
    <row r="87" spans="1:11" ht="16.5">
      <c r="A87" s="35"/>
      <c r="B87" s="155" t="s">
        <v>80</v>
      </c>
      <c r="C87" s="142" t="s">
        <v>151</v>
      </c>
      <c r="D87" s="151" t="s">
        <v>150</v>
      </c>
      <c r="E87" s="172">
        <v>189200.55555555553</v>
      </c>
      <c r="F87" s="172">
        <v>300993.33333333331</v>
      </c>
      <c r="G87" s="147">
        <f>(F87-E87)/E87</f>
        <v>0.59086918349429329</v>
      </c>
      <c r="H87" s="172">
        <v>300993.33333333331</v>
      </c>
      <c r="I87" s="147">
        <f>(F87-H87)/H87</f>
        <v>0</v>
      </c>
    </row>
    <row r="88" spans="1:11" ht="16.5" customHeight="1" thickBot="1">
      <c r="A88" s="33"/>
      <c r="B88" s="156" t="s">
        <v>78</v>
      </c>
      <c r="C88" s="143" t="s">
        <v>149</v>
      </c>
      <c r="D88" s="139" t="s">
        <v>147</v>
      </c>
      <c r="E88" s="166">
        <v>132503.88247465342</v>
      </c>
      <c r="F88" s="166">
        <v>145513.33333333334</v>
      </c>
      <c r="G88" s="149">
        <f>(F88-E88)/E88</f>
        <v>9.8181657893446933E-2</v>
      </c>
      <c r="H88" s="166">
        <v>145214.33333333334</v>
      </c>
      <c r="I88" s="149">
        <f>(F88-H88)/H88</f>
        <v>2.0590253946465337E-3</v>
      </c>
    </row>
    <row r="89" spans="1:11" ht="15.75" customHeight="1" thickBot="1">
      <c r="A89" s="216" t="s">
        <v>194</v>
      </c>
      <c r="B89" s="217"/>
      <c r="C89" s="217"/>
      <c r="D89" s="218"/>
      <c r="E89" s="77">
        <f>SUM(E82:E88)</f>
        <v>1220393.4063876327</v>
      </c>
      <c r="F89" s="77">
        <f>SUM(F82:F88)</f>
        <v>1334451.2380952379</v>
      </c>
      <c r="G89" s="104">
        <f t="shared" ref="G89:G90" si="14">(F89-E89)/E89</f>
        <v>9.3459888516782968E-2</v>
      </c>
      <c r="H89" s="77">
        <f>SUM(H82:H88)</f>
        <v>1334344.4523809522</v>
      </c>
      <c r="I89" s="97">
        <f t="shared" ref="I89:I90" si="15">(F89-H89)/H89</f>
        <v>8.0028596885262096E-5</v>
      </c>
    </row>
    <row r="90" spans="1:11" ht="15.75" customHeight="1" thickBot="1">
      <c r="A90" s="216" t="s">
        <v>195</v>
      </c>
      <c r="B90" s="217"/>
      <c r="C90" s="217"/>
      <c r="D90" s="218"/>
      <c r="E90" s="92">
        <f>SUM(E89+E80+E73+E65+E54+E46+E38+E31)</f>
        <v>21115252.627905436</v>
      </c>
      <c r="F90" s="92">
        <f>SUM(F31,F38,F46,F54,F65,F73,F80,F89)</f>
        <v>22646774.395039685</v>
      </c>
      <c r="G90" s="94">
        <f t="shared" si="14"/>
        <v>7.253153888910735E-2</v>
      </c>
      <c r="H90" s="92">
        <f>SUM(H31,H38,H46,H54,H65,H73,H80,H89)</f>
        <v>22506755.919936508</v>
      </c>
      <c r="I90" s="105">
        <f t="shared" si="15"/>
        <v>6.2211753484716394E-3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15" zoomScaleNormal="100" workbookViewId="0">
      <selection activeCell="G30" sqref="G3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202" bestFit="1" customWidth="1"/>
    <col min="12" max="12" width="9.140625" style="202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201"/>
      <c r="F9" s="201"/>
    </row>
    <row r="10" spans="1:12" ht="18">
      <c r="A10" s="2" t="s">
        <v>210</v>
      </c>
      <c r="B10" s="2"/>
      <c r="C10" s="2"/>
    </row>
    <row r="11" spans="1:12" ht="18">
      <c r="A11" s="2" t="s">
        <v>230</v>
      </c>
    </row>
    <row r="12" spans="1:12" ht="15.75" thickBot="1"/>
    <row r="13" spans="1:12" ht="24.75" customHeight="1">
      <c r="A13" s="210" t="s">
        <v>3</v>
      </c>
      <c r="B13" s="210"/>
      <c r="C13" s="212" t="s">
        <v>0</v>
      </c>
      <c r="D13" s="206" t="s">
        <v>211</v>
      </c>
      <c r="E13" s="206" t="s">
        <v>212</v>
      </c>
      <c r="F13" s="206" t="s">
        <v>213</v>
      </c>
      <c r="G13" s="206" t="s">
        <v>214</v>
      </c>
      <c r="H13" s="206" t="s">
        <v>215</v>
      </c>
      <c r="I13" s="206" t="s">
        <v>216</v>
      </c>
    </row>
    <row r="14" spans="1:12" ht="26.25" customHeight="1" thickBot="1">
      <c r="A14" s="211"/>
      <c r="B14" s="211"/>
      <c r="C14" s="213"/>
      <c r="D14" s="226"/>
      <c r="E14" s="226"/>
      <c r="F14" s="226"/>
      <c r="G14" s="207"/>
      <c r="H14" s="226"/>
      <c r="I14" s="226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193"/>
    </row>
    <row r="16" spans="1:12" ht="18">
      <c r="A16" s="81"/>
      <c r="B16" s="184" t="s">
        <v>4</v>
      </c>
      <c r="C16" s="141" t="s">
        <v>163</v>
      </c>
      <c r="D16" s="194">
        <v>100000</v>
      </c>
      <c r="E16" s="194">
        <v>60000</v>
      </c>
      <c r="F16" s="194">
        <v>80000</v>
      </c>
      <c r="G16" s="134">
        <v>77500</v>
      </c>
      <c r="H16" s="134">
        <v>91666</v>
      </c>
      <c r="I16" s="134">
        <f>AVERAGE(D16:H16)</f>
        <v>81833.2</v>
      </c>
      <c r="K16" s="193"/>
      <c r="L16" s="195"/>
    </row>
    <row r="17" spans="1:16" ht="18">
      <c r="A17" s="82"/>
      <c r="B17" s="185" t="s">
        <v>5</v>
      </c>
      <c r="C17" s="142" t="s">
        <v>164</v>
      </c>
      <c r="D17" s="180">
        <v>150000</v>
      </c>
      <c r="E17" s="180">
        <v>130000</v>
      </c>
      <c r="F17" s="180">
        <v>150000</v>
      </c>
      <c r="G17" s="196">
        <v>132500</v>
      </c>
      <c r="H17" s="196">
        <v>150000</v>
      </c>
      <c r="I17" s="134">
        <f t="shared" ref="I17:I40" si="0">AVERAGE(D17:H17)</f>
        <v>142500</v>
      </c>
      <c r="K17" s="193"/>
      <c r="L17" s="195"/>
    </row>
    <row r="18" spans="1:16" ht="18">
      <c r="A18" s="82"/>
      <c r="B18" s="185" t="s">
        <v>6</v>
      </c>
      <c r="C18" s="142" t="s">
        <v>165</v>
      </c>
      <c r="D18" s="180">
        <v>150000</v>
      </c>
      <c r="E18" s="180">
        <v>130000</v>
      </c>
      <c r="F18" s="180">
        <v>140000</v>
      </c>
      <c r="G18" s="196">
        <v>87500</v>
      </c>
      <c r="H18" s="196">
        <v>150000</v>
      </c>
      <c r="I18" s="134">
        <f t="shared" si="0"/>
        <v>131500</v>
      </c>
      <c r="K18" s="193"/>
      <c r="L18" s="195"/>
    </row>
    <row r="19" spans="1:16" ht="18">
      <c r="A19" s="82"/>
      <c r="B19" s="185" t="s">
        <v>7</v>
      </c>
      <c r="C19" s="142" t="s">
        <v>166</v>
      </c>
      <c r="D19" s="180">
        <v>50000</v>
      </c>
      <c r="E19" s="180">
        <v>40000</v>
      </c>
      <c r="F19" s="180">
        <v>37500</v>
      </c>
      <c r="G19" s="196">
        <v>37500</v>
      </c>
      <c r="H19" s="196">
        <v>46666</v>
      </c>
      <c r="I19" s="134">
        <f t="shared" si="0"/>
        <v>42333.2</v>
      </c>
      <c r="K19" s="193"/>
      <c r="L19" s="195"/>
      <c r="P19" s="202"/>
    </row>
    <row r="20" spans="1:16" ht="18">
      <c r="A20" s="82"/>
      <c r="B20" s="185" t="s">
        <v>8</v>
      </c>
      <c r="C20" s="142" t="s">
        <v>167</v>
      </c>
      <c r="D20" s="180">
        <v>450000</v>
      </c>
      <c r="E20" s="180">
        <v>350000</v>
      </c>
      <c r="F20" s="180">
        <v>400000</v>
      </c>
      <c r="G20" s="196">
        <v>287500</v>
      </c>
      <c r="H20" s="196">
        <v>333333</v>
      </c>
      <c r="I20" s="134">
        <f t="shared" si="0"/>
        <v>364166.6</v>
      </c>
      <c r="K20" s="193"/>
      <c r="L20" s="195"/>
    </row>
    <row r="21" spans="1:16" ht="18.75" customHeight="1">
      <c r="A21" s="82"/>
      <c r="B21" s="185" t="s">
        <v>9</v>
      </c>
      <c r="C21" s="142" t="s">
        <v>168</v>
      </c>
      <c r="D21" s="180">
        <v>120000</v>
      </c>
      <c r="E21" s="180">
        <v>100000</v>
      </c>
      <c r="F21" s="180">
        <v>80000</v>
      </c>
      <c r="G21" s="196">
        <v>77500</v>
      </c>
      <c r="H21" s="196">
        <v>100000</v>
      </c>
      <c r="I21" s="134">
        <f t="shared" si="0"/>
        <v>95500</v>
      </c>
      <c r="K21" s="193"/>
      <c r="L21" s="195"/>
    </row>
    <row r="22" spans="1:16" ht="18">
      <c r="A22" s="82"/>
      <c r="B22" s="185" t="s">
        <v>10</v>
      </c>
      <c r="C22" s="142" t="s">
        <v>169</v>
      </c>
      <c r="D22" s="180">
        <v>100000</v>
      </c>
      <c r="E22" s="180">
        <v>70000</v>
      </c>
      <c r="F22" s="180">
        <v>80000</v>
      </c>
      <c r="G22" s="196">
        <v>70000</v>
      </c>
      <c r="H22" s="196">
        <v>66666</v>
      </c>
      <c r="I22" s="134">
        <f t="shared" si="0"/>
        <v>77333.2</v>
      </c>
      <c r="K22" s="193"/>
      <c r="L22" s="195"/>
    </row>
    <row r="23" spans="1:16" ht="18">
      <c r="A23" s="82"/>
      <c r="B23" s="185" t="s">
        <v>11</v>
      </c>
      <c r="C23" s="142" t="s">
        <v>170</v>
      </c>
      <c r="D23" s="180">
        <v>25000</v>
      </c>
      <c r="E23" s="180">
        <v>25000</v>
      </c>
      <c r="F23" s="180">
        <v>50000</v>
      </c>
      <c r="G23" s="196">
        <v>17500</v>
      </c>
      <c r="H23" s="196">
        <v>25000</v>
      </c>
      <c r="I23" s="134">
        <f t="shared" si="0"/>
        <v>28500</v>
      </c>
      <c r="K23" s="193"/>
      <c r="L23" s="195"/>
    </row>
    <row r="24" spans="1:16" ht="18">
      <c r="A24" s="82"/>
      <c r="B24" s="185" t="s">
        <v>12</v>
      </c>
      <c r="C24" s="142" t="s">
        <v>171</v>
      </c>
      <c r="D24" s="180">
        <v>25000</v>
      </c>
      <c r="E24" s="180">
        <v>25000</v>
      </c>
      <c r="F24" s="180">
        <v>50000</v>
      </c>
      <c r="G24" s="196">
        <v>22500</v>
      </c>
      <c r="H24" s="196">
        <v>33333</v>
      </c>
      <c r="I24" s="134">
        <f t="shared" si="0"/>
        <v>31166.6</v>
      </c>
      <c r="K24" s="193"/>
      <c r="L24" s="195"/>
    </row>
    <row r="25" spans="1:16" ht="18">
      <c r="A25" s="82"/>
      <c r="B25" s="185" t="s">
        <v>13</v>
      </c>
      <c r="C25" s="142" t="s">
        <v>172</v>
      </c>
      <c r="D25" s="180">
        <v>35000</v>
      </c>
      <c r="E25" s="180">
        <v>25000</v>
      </c>
      <c r="F25" s="180">
        <v>50000</v>
      </c>
      <c r="G25" s="196">
        <v>32500</v>
      </c>
      <c r="H25" s="196">
        <v>50000</v>
      </c>
      <c r="I25" s="134">
        <f t="shared" si="0"/>
        <v>38500</v>
      </c>
      <c r="K25" s="193"/>
      <c r="L25" s="195"/>
    </row>
    <row r="26" spans="1:16" ht="18">
      <c r="A26" s="82"/>
      <c r="B26" s="185" t="s">
        <v>14</v>
      </c>
      <c r="C26" s="142" t="s">
        <v>173</v>
      </c>
      <c r="D26" s="180">
        <v>30000</v>
      </c>
      <c r="E26" s="180">
        <v>25000</v>
      </c>
      <c r="F26" s="180">
        <v>50000</v>
      </c>
      <c r="G26" s="196">
        <v>22500</v>
      </c>
      <c r="H26" s="196">
        <v>36666</v>
      </c>
      <c r="I26" s="134">
        <f t="shared" si="0"/>
        <v>32833.199999999997</v>
      </c>
      <c r="K26" s="193"/>
      <c r="L26" s="195"/>
    </row>
    <row r="27" spans="1:16" ht="18">
      <c r="A27" s="82"/>
      <c r="B27" s="185" t="s">
        <v>15</v>
      </c>
      <c r="C27" s="142" t="s">
        <v>174</v>
      </c>
      <c r="D27" s="180">
        <v>130000</v>
      </c>
      <c r="E27" s="180">
        <v>100000</v>
      </c>
      <c r="F27" s="180">
        <v>67500</v>
      </c>
      <c r="G27" s="196">
        <v>50000</v>
      </c>
      <c r="H27" s="196">
        <v>50000</v>
      </c>
      <c r="I27" s="134">
        <f t="shared" si="0"/>
        <v>79500</v>
      </c>
      <c r="K27" s="193"/>
      <c r="L27" s="195"/>
    </row>
    <row r="28" spans="1:16" ht="18">
      <c r="A28" s="82"/>
      <c r="B28" s="185" t="s">
        <v>16</v>
      </c>
      <c r="C28" s="142" t="s">
        <v>175</v>
      </c>
      <c r="D28" s="180">
        <v>30000</v>
      </c>
      <c r="E28" s="180">
        <v>25000</v>
      </c>
      <c r="F28" s="180">
        <v>60000</v>
      </c>
      <c r="G28" s="196">
        <v>22500</v>
      </c>
      <c r="H28" s="196">
        <v>50000</v>
      </c>
      <c r="I28" s="134">
        <f t="shared" si="0"/>
        <v>37500</v>
      </c>
      <c r="K28" s="193"/>
      <c r="L28" s="195"/>
    </row>
    <row r="29" spans="1:16" ht="18">
      <c r="A29" s="82"/>
      <c r="B29" s="185" t="s">
        <v>17</v>
      </c>
      <c r="C29" s="142" t="s">
        <v>176</v>
      </c>
      <c r="D29" s="180">
        <v>65000</v>
      </c>
      <c r="E29" s="180">
        <v>40000</v>
      </c>
      <c r="F29" s="180">
        <v>55000</v>
      </c>
      <c r="G29" s="196">
        <v>62500</v>
      </c>
      <c r="H29" s="196">
        <v>71666</v>
      </c>
      <c r="I29" s="134">
        <f t="shared" si="0"/>
        <v>58833.2</v>
      </c>
      <c r="K29" s="193"/>
      <c r="L29" s="195"/>
    </row>
    <row r="30" spans="1:16" ht="18">
      <c r="A30" s="82"/>
      <c r="B30" s="185" t="s">
        <v>18</v>
      </c>
      <c r="C30" s="142" t="s">
        <v>177</v>
      </c>
      <c r="D30" s="180">
        <v>150000</v>
      </c>
      <c r="E30" s="180">
        <v>150000</v>
      </c>
      <c r="F30" s="180">
        <v>75000</v>
      </c>
      <c r="G30" s="196">
        <v>55000</v>
      </c>
      <c r="H30" s="196">
        <v>70000</v>
      </c>
      <c r="I30" s="134">
        <f t="shared" si="0"/>
        <v>100000</v>
      </c>
      <c r="K30" s="193"/>
      <c r="L30" s="195"/>
    </row>
    <row r="31" spans="1:16" ht="16.5" customHeight="1" thickBot="1">
      <c r="A31" s="83"/>
      <c r="B31" s="186" t="s">
        <v>19</v>
      </c>
      <c r="C31" s="143" t="s">
        <v>178</v>
      </c>
      <c r="D31" s="181">
        <v>80000</v>
      </c>
      <c r="E31" s="181">
        <v>65000</v>
      </c>
      <c r="F31" s="181">
        <v>55000</v>
      </c>
      <c r="G31" s="136">
        <v>65000</v>
      </c>
      <c r="H31" s="136">
        <v>71666</v>
      </c>
      <c r="I31" s="134">
        <f t="shared" si="0"/>
        <v>67333.2</v>
      </c>
      <c r="K31" s="193"/>
      <c r="L31" s="195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197"/>
      <c r="L32" s="198"/>
    </row>
    <row r="33" spans="1:12" ht="18">
      <c r="A33" s="81"/>
      <c r="B33" s="184" t="s">
        <v>26</v>
      </c>
      <c r="C33" s="144" t="s">
        <v>179</v>
      </c>
      <c r="D33" s="194">
        <v>200000</v>
      </c>
      <c r="E33" s="194">
        <v>150000</v>
      </c>
      <c r="F33" s="194">
        <v>150000</v>
      </c>
      <c r="G33" s="134">
        <v>200000</v>
      </c>
      <c r="H33" s="134">
        <v>150000</v>
      </c>
      <c r="I33" s="134">
        <f t="shared" si="0"/>
        <v>170000</v>
      </c>
      <c r="K33" s="199"/>
      <c r="L33" s="195"/>
    </row>
    <row r="34" spans="1:12" ht="18">
      <c r="A34" s="82"/>
      <c r="B34" s="185" t="s">
        <v>27</v>
      </c>
      <c r="C34" s="142" t="s">
        <v>180</v>
      </c>
      <c r="D34" s="180">
        <v>200000</v>
      </c>
      <c r="E34" s="180">
        <v>150000</v>
      </c>
      <c r="F34" s="180">
        <v>150000</v>
      </c>
      <c r="G34" s="196">
        <v>200000</v>
      </c>
      <c r="H34" s="196">
        <v>150000</v>
      </c>
      <c r="I34" s="134">
        <f t="shared" si="0"/>
        <v>170000</v>
      </c>
      <c r="K34" s="199"/>
      <c r="L34" s="195"/>
    </row>
    <row r="35" spans="1:12" ht="18">
      <c r="A35" s="82"/>
      <c r="B35" s="184" t="s">
        <v>28</v>
      </c>
      <c r="C35" s="142" t="s">
        <v>181</v>
      </c>
      <c r="D35" s="180">
        <v>100000</v>
      </c>
      <c r="E35" s="180">
        <v>120000</v>
      </c>
      <c r="F35" s="180">
        <v>80000</v>
      </c>
      <c r="G35" s="196">
        <v>75000</v>
      </c>
      <c r="H35" s="196">
        <v>85000</v>
      </c>
      <c r="I35" s="134">
        <f t="shared" si="0"/>
        <v>92000</v>
      </c>
      <c r="K35" s="199"/>
      <c r="L35" s="195"/>
    </row>
    <row r="36" spans="1:12" ht="18">
      <c r="A36" s="82"/>
      <c r="B36" s="185" t="s">
        <v>29</v>
      </c>
      <c r="C36" s="142" t="s">
        <v>182</v>
      </c>
      <c r="D36" s="180">
        <v>100000</v>
      </c>
      <c r="E36" s="180">
        <v>100000</v>
      </c>
      <c r="F36" s="180">
        <v>60000</v>
      </c>
      <c r="G36" s="196">
        <v>97500</v>
      </c>
      <c r="H36" s="196">
        <v>150000</v>
      </c>
      <c r="I36" s="134">
        <f t="shared" si="0"/>
        <v>101500</v>
      </c>
      <c r="K36" s="199"/>
      <c r="L36" s="195"/>
    </row>
    <row r="37" spans="1:12" ht="16.5" customHeight="1" thickBot="1">
      <c r="A37" s="83"/>
      <c r="B37" s="184" t="s">
        <v>30</v>
      </c>
      <c r="C37" s="142" t="s">
        <v>183</v>
      </c>
      <c r="D37" s="180">
        <v>50000</v>
      </c>
      <c r="E37" s="180">
        <v>35000</v>
      </c>
      <c r="F37" s="180">
        <v>60000</v>
      </c>
      <c r="G37" s="196">
        <v>50000</v>
      </c>
      <c r="H37" s="196">
        <v>50000</v>
      </c>
      <c r="I37" s="134">
        <f t="shared" si="0"/>
        <v>49000</v>
      </c>
      <c r="K37" s="199"/>
      <c r="L37" s="195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197"/>
      <c r="L38" s="198"/>
    </row>
    <row r="39" spans="1:12" ht="18">
      <c r="A39" s="81"/>
      <c r="B39" s="187" t="s">
        <v>31</v>
      </c>
      <c r="C39" s="145" t="s">
        <v>217</v>
      </c>
      <c r="D39" s="159">
        <v>1973400</v>
      </c>
      <c r="E39" s="159">
        <v>2000000</v>
      </c>
      <c r="F39" s="159">
        <v>1973400</v>
      </c>
      <c r="G39" s="159">
        <v>1480050</v>
      </c>
      <c r="H39" s="159">
        <v>1883700</v>
      </c>
      <c r="I39" s="159">
        <f t="shared" si="0"/>
        <v>1862110</v>
      </c>
      <c r="K39" s="199"/>
      <c r="L39" s="195"/>
    </row>
    <row r="40" spans="1:12" ht="18.75" thickBot="1">
      <c r="A40" s="83"/>
      <c r="B40" s="186" t="s">
        <v>32</v>
      </c>
      <c r="C40" s="143" t="s">
        <v>185</v>
      </c>
      <c r="D40" s="181">
        <v>1255800</v>
      </c>
      <c r="E40" s="181">
        <v>1200000</v>
      </c>
      <c r="F40" s="181">
        <v>1166100</v>
      </c>
      <c r="G40" s="136">
        <v>1098825</v>
      </c>
      <c r="H40" s="136">
        <v>1278225</v>
      </c>
      <c r="I40" s="136">
        <f t="shared" si="0"/>
        <v>1199790</v>
      </c>
      <c r="K40" s="199"/>
      <c r="L40" s="195"/>
    </row>
    <row r="41" spans="1:12" ht="15.75" thickBot="1">
      <c r="C41" s="200" t="s">
        <v>220</v>
      </c>
      <c r="D41" s="200">
        <f>SUM(D16:D40)</f>
        <v>5569200</v>
      </c>
      <c r="E41" s="200">
        <f t="shared" ref="E41:H41" si="1">SUM(E16:E40)</f>
        <v>5115000</v>
      </c>
      <c r="F41" s="200">
        <f t="shared" si="1"/>
        <v>5119500</v>
      </c>
      <c r="G41" s="200">
        <f t="shared" si="1"/>
        <v>4321375</v>
      </c>
      <c r="H41" s="200">
        <f t="shared" si="1"/>
        <v>5143587</v>
      </c>
      <c r="I41" s="84"/>
    </row>
    <row r="49" spans="11:12" s="118" customFormat="1">
      <c r="K49" s="202"/>
      <c r="L49" s="202"/>
    </row>
    <row r="50" spans="11:12" s="118" customFormat="1">
      <c r="K50" s="202"/>
      <c r="L50" s="202"/>
    </row>
    <row r="51" spans="11:12" s="118" customFormat="1">
      <c r="K51" s="202"/>
      <c r="L51" s="202"/>
    </row>
    <row r="52" spans="11:12" s="118" customFormat="1">
      <c r="K52" s="202"/>
      <c r="L52" s="202"/>
    </row>
    <row r="53" spans="11:12" s="118" customFormat="1">
      <c r="K53" s="202"/>
      <c r="L53" s="202"/>
    </row>
    <row r="54" spans="11:12" s="118" customFormat="1">
      <c r="K54" s="202"/>
      <c r="L54" s="202"/>
    </row>
    <row r="55" spans="11:12" s="118" customFormat="1">
      <c r="K55" s="202"/>
      <c r="L55" s="202"/>
    </row>
    <row r="56" spans="11:12" s="118" customFormat="1">
      <c r="K56" s="202"/>
      <c r="L56" s="202"/>
    </row>
    <row r="57" spans="11:12" s="118" customFormat="1">
      <c r="K57" s="202"/>
      <c r="L57" s="202"/>
    </row>
    <row r="58" spans="11:12" s="118" customFormat="1">
      <c r="K58" s="202"/>
      <c r="L58" s="202"/>
    </row>
    <row r="59" spans="11:12" s="118" customFormat="1">
      <c r="K59" s="202"/>
      <c r="L59" s="202"/>
    </row>
    <row r="60" spans="11:12" s="118" customFormat="1">
      <c r="K60" s="202"/>
      <c r="L60" s="202"/>
    </row>
    <row r="61" spans="11:12" s="118" customFormat="1">
      <c r="K61" s="202"/>
      <c r="L61" s="202"/>
    </row>
    <row r="62" spans="11:12" s="118" customFormat="1">
      <c r="K62" s="202"/>
      <c r="L62" s="202"/>
    </row>
    <row r="63" spans="11:12" s="118" customFormat="1">
      <c r="K63" s="202"/>
      <c r="L63" s="202"/>
    </row>
    <row r="64" spans="11:12" s="118" customFormat="1">
      <c r="K64" s="202"/>
      <c r="L64" s="202"/>
    </row>
    <row r="65" spans="11:12" s="118" customFormat="1">
      <c r="K65" s="202"/>
      <c r="L65" s="202"/>
    </row>
    <row r="66" spans="11:12" s="118" customFormat="1">
      <c r="K66" s="202"/>
      <c r="L66" s="202"/>
    </row>
    <row r="67" spans="11:12" s="118" customFormat="1">
      <c r="K67" s="202"/>
      <c r="L67" s="202"/>
    </row>
    <row r="68" spans="11:12" s="118" customFormat="1">
      <c r="K68" s="202"/>
      <c r="L68" s="202"/>
    </row>
    <row r="69" spans="11:12" s="118" customFormat="1">
      <c r="K69" s="202"/>
      <c r="L69" s="202"/>
    </row>
    <row r="70" spans="11:12" s="118" customFormat="1">
      <c r="K70" s="202"/>
      <c r="L70" s="202"/>
    </row>
    <row r="71" spans="11:12" s="118" customFormat="1">
      <c r="K71" s="202"/>
      <c r="L71" s="202"/>
    </row>
    <row r="72" spans="11:12" s="118" customFormat="1">
      <c r="K72" s="202"/>
      <c r="L72" s="202"/>
    </row>
    <row r="73" spans="11:12" s="118" customFormat="1">
      <c r="K73" s="202"/>
      <c r="L73" s="202"/>
    </row>
    <row r="74" spans="11:12" s="118" customFormat="1">
      <c r="K74" s="202"/>
      <c r="L74" s="202"/>
    </row>
    <row r="75" spans="11:12" s="118" customFormat="1">
      <c r="K75" s="202"/>
      <c r="L75" s="202"/>
    </row>
    <row r="76" spans="11:12" s="118" customFormat="1">
      <c r="K76" s="202"/>
      <c r="L76" s="202"/>
    </row>
    <row r="77" spans="11:12" s="118" customFormat="1">
      <c r="K77" s="202"/>
      <c r="L77" s="202"/>
    </row>
    <row r="78" spans="11:12" s="118" customFormat="1">
      <c r="K78" s="202"/>
      <c r="L78" s="202"/>
    </row>
    <row r="79" spans="11:12" s="118" customFormat="1">
      <c r="K79" s="202"/>
      <c r="L79" s="202"/>
    </row>
    <row r="80" spans="11:12" s="118" customFormat="1">
      <c r="K80" s="202"/>
      <c r="L80" s="202"/>
    </row>
    <row r="81" spans="11:12" s="118" customFormat="1">
      <c r="K81" s="202"/>
      <c r="L81" s="202"/>
    </row>
    <row r="82" spans="11:12" s="118" customFormat="1">
      <c r="K82" s="202"/>
      <c r="L82" s="202"/>
    </row>
    <row r="83" spans="11:12" s="118" customFormat="1">
      <c r="K83" s="202"/>
      <c r="L83" s="202"/>
    </row>
    <row r="84" spans="11:12" s="118" customFormat="1">
      <c r="K84" s="202"/>
      <c r="L84" s="202"/>
    </row>
    <row r="85" spans="11:12" s="118" customFormat="1">
      <c r="K85" s="202"/>
      <c r="L85" s="202"/>
    </row>
    <row r="86" spans="11:12" s="118" customFormat="1">
      <c r="K86" s="202"/>
      <c r="L86" s="202"/>
    </row>
    <row r="87" spans="11:12" s="118" customFormat="1">
      <c r="K87" s="202"/>
      <c r="L87" s="202"/>
    </row>
    <row r="88" spans="11:12" s="118" customFormat="1">
      <c r="K88" s="202"/>
      <c r="L88" s="202"/>
    </row>
    <row r="89" spans="11:12" s="118" customFormat="1">
      <c r="K89" s="202"/>
      <c r="L89" s="202"/>
    </row>
    <row r="90" spans="11:12" s="118" customFormat="1">
      <c r="K90" s="202"/>
      <c r="L90" s="202"/>
    </row>
    <row r="91" spans="11:12" s="118" customFormat="1">
      <c r="K91" s="202"/>
      <c r="L91" s="202"/>
    </row>
    <row r="92" spans="11:12" s="118" customFormat="1">
      <c r="K92" s="202"/>
      <c r="L92" s="202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14-04-2025</vt:lpstr>
      <vt:lpstr>By Order</vt:lpstr>
      <vt:lpstr>All Stores</vt:lpstr>
      <vt:lpstr>'14-04-2025'!Print_Titles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2025-04-10T07:40:02Z</cp:lastPrinted>
  <dcterms:created xsi:type="dcterms:W3CDTF">2010-10-20T06:23:14Z</dcterms:created>
  <dcterms:modified xsi:type="dcterms:W3CDTF">2025-04-16T08:39:44Z</dcterms:modified>
</cp:coreProperties>
</file>