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2-04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'02-04-2025'!$12:$14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5" i="11"/>
  <c r="G85" i="11"/>
  <c r="I84" i="11"/>
  <c r="G84" i="11"/>
  <c r="I83" i="11"/>
  <c r="G83" i="11"/>
  <c r="I82" i="11"/>
  <c r="G82" i="11"/>
  <c r="I78" i="11"/>
  <c r="G78" i="11"/>
  <c r="I75" i="11"/>
  <c r="G75" i="11"/>
  <c r="I79" i="11"/>
  <c r="G79" i="11"/>
  <c r="I77" i="11"/>
  <c r="G77" i="11"/>
  <c r="I76" i="11"/>
  <c r="G76" i="11"/>
  <c r="I72" i="11"/>
  <c r="G72" i="11"/>
  <c r="I68" i="11"/>
  <c r="G68" i="11"/>
  <c r="I71" i="11"/>
  <c r="G71" i="11"/>
  <c r="I70" i="11"/>
  <c r="G70" i="11"/>
  <c r="I69" i="11"/>
  <c r="G69" i="11"/>
  <c r="I67" i="11"/>
  <c r="G67" i="11"/>
  <c r="I64" i="11"/>
  <c r="G64" i="11"/>
  <c r="I63" i="11"/>
  <c r="G63" i="11"/>
  <c r="I58" i="11"/>
  <c r="G58" i="11"/>
  <c r="I56" i="11"/>
  <c r="G56" i="11"/>
  <c r="I62" i="11"/>
  <c r="G62" i="11"/>
  <c r="I61" i="11"/>
  <c r="G61" i="11"/>
  <c r="I60" i="11"/>
  <c r="G60" i="11"/>
  <c r="I57" i="11"/>
  <c r="G57" i="11"/>
  <c r="I59" i="11"/>
  <c r="G59" i="11"/>
  <c r="I51" i="11"/>
  <c r="G51" i="11"/>
  <c r="I50" i="11"/>
  <c r="G50" i="11"/>
  <c r="I52" i="11"/>
  <c r="G52" i="11"/>
  <c r="I49" i="11"/>
  <c r="G49" i="11"/>
  <c r="I48" i="11"/>
  <c r="G48" i="11"/>
  <c r="I53" i="11"/>
  <c r="G53" i="11"/>
  <c r="I45" i="11"/>
  <c r="G45" i="11"/>
  <c r="I40" i="11"/>
  <c r="G40" i="11"/>
  <c r="I43" i="11"/>
  <c r="G43" i="11"/>
  <c r="I44" i="11"/>
  <c r="G44" i="11"/>
  <c r="I42" i="11"/>
  <c r="G42" i="11"/>
  <c r="I41" i="11"/>
  <c r="G41" i="11"/>
  <c r="I37" i="11"/>
  <c r="G37" i="11"/>
  <c r="I33" i="11"/>
  <c r="G33" i="11"/>
  <c r="I36" i="11"/>
  <c r="G36" i="11"/>
  <c r="I35" i="11"/>
  <c r="G35" i="11"/>
  <c r="I34" i="11"/>
  <c r="G34" i="11"/>
  <c r="I19" i="11"/>
  <c r="G19" i="11"/>
  <c r="I26" i="11"/>
  <c r="G26" i="11"/>
  <c r="I20" i="11"/>
  <c r="G20" i="11"/>
  <c r="I22" i="11"/>
  <c r="G22" i="11"/>
  <c r="I28" i="11"/>
  <c r="G28" i="11"/>
  <c r="I29" i="11"/>
  <c r="G29" i="11"/>
  <c r="I18" i="11"/>
  <c r="G18" i="11"/>
  <c r="I23" i="11"/>
  <c r="G23" i="11"/>
  <c r="I30" i="11"/>
  <c r="G30" i="11"/>
  <c r="I27" i="11"/>
  <c r="G27" i="11"/>
  <c r="I15" i="11"/>
  <c r="G15" i="11"/>
  <c r="I25" i="11"/>
  <c r="G25" i="11"/>
  <c r="I24" i="11"/>
  <c r="G24" i="11"/>
  <c r="I21" i="11"/>
  <c r="G21" i="11"/>
  <c r="I16" i="11"/>
  <c r="G16" i="11"/>
  <c r="I17" i="11"/>
  <c r="G17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<sst xmlns="http://schemas.openxmlformats.org/spreadsheetml/2006/main" count="852" uniqueCount="231">
  <si>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</si>
  <si>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</si>
  <si>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</si>
  <si>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</si>
  <si>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</si>
  <si>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</si>
  <si>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</si>
  <si>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</si>
  <si>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</si>
  <si>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</si>
  <si>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</si>
  <si>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</si>
  <si>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</si>
  <si>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</si>
  <si>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</si>
  <si>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</si>
  <si>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</si>
  <si>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</si>
  <si>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</si>
  <si>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</si>
  <si>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</si>
  <si>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</si>
  <si>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</si>
  <si>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</si>
  <si>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</si>
  <si>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</si>
  <si>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</si>
  <si>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</si>
  <si>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</si>
  <si>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</si>
  <si>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</si>
  <si>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</si>
  <si>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</si>
  <si>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</si>
  <si>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</si>
  <si>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</si>
  <si>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</si>
  <si>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</si>
  <si>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</si>
  <si>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</si>
  <si>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</si>
  <si>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</si>
  <si>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</si>
  <si>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</si>
  <si>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</si>
  <si>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</si>
  <si>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</si>
  <si>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</si>
  <si>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</si>
  <si>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</si>
  <si>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</si>
  <si>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</si>
  <si>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</si>
  <si>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</si>
  <si>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</si>
  <si>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</si>
  <si>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</si>
  <si>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</si>
  <si>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</si>
  <si>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</si>
  <si>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</si>
  <si>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</si>
  <si>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</si>
  <si>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</si>
  <si>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</si>
  <si>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</si>
  <si>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</si>
  <si>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</si>
  <si>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</si>
  <si>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</si>
  <si>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</si>
  <si>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</si>
  <si>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</si>
  <si>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</si>
  <si>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</si>
  <si>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</si>
  <si>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</si>
  <si>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</si>
  <si>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</si>
  <si>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</si>
  <si>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</si>
  <si>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</si>
  <si>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</si>
  <si>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</si>
  <si>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</si>
  <si>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</si>
  <si>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</si>
  <si>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</si>
  <si>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</si>
  <si>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</si>
  <si>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</si>
  <si>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</si>
  <si>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</si>
  <si>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</si>
  <si>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</si>
  <si>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</si>
  <si>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</si>
  <si>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</si>
  <si>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</si>
  <si>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</si>
  <si>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</si>
  <si>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</si>
  <si>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</si>
  <si>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</si>
  <si>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</si>
  <si>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</si>
  <si>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</si>
  <si>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</si>
  <si>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</si>
  <si>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</si>
  <si>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</si>
  <si>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</si>
  <si>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</si>
  <si>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</si>
  <si>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</si>
  <si>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</si>
  <si>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</si>
  <si>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</si>
  <si>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</si>
  <si>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</si>
  <si>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</si>
  <si>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</si>
  <si>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</si>
  <si>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</si>
  <si>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</si>
  <si>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</si>
  <si>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</si>
  <si>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</si>
  <si>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</si>
  <si>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</si>
  <si>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</si>
  <si>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</si>
  <si>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</si>
  <si>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</si>
  <si>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</si>
  <si>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</si>
  <si>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</si>
  <si>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</si>
  <si>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</si>
  <si>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</si>
  <si>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</si>
  <si>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</si>
  <si>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</si>
  <si>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</si>
  <si>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</si>
  <si>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</si>
  <si>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</si>
  <si>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</si>
  <si>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</si>
  <si>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</si>
  <si>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</si>
  <si>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</si>
  <si>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</si>
  <si>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</si>
  <si>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</si>
  <si>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</si>
  <si>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</si>
  <si>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</si>
  <si>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</si>
  <si>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</si>
  <si>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</si>
  <si>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</si>
  <si>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</si>
  <si>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</si>
  <si>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</si>
  <si>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</si>
  <si>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</si>
  <si>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</si>
  <si>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</si>
  <si>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</si>
  <si>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</si>
  <si>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</si>
  <si>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</si>
  <si>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</si>
  <si>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</si>
  <si>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</si>
  <si>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</si>
  <si>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</si>
  <si>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</si>
  <si>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</si>
  <si>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</si>
  <si>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</si>
  <si>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</si>
  <si>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</si>
  <si>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</si>
  <si>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</si>
  <si>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</si>
  <si>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</si>
  <si>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</si>
  <si>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</si>
  <si>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</si>
  <si>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</si>
  <si>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</si>
  <si>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</si>
  <si>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</si>
  <si>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</si>
  <si>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</si>
  <si>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</si>
  <si>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</si>
  <si>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</si>
  <si>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</si>
  <si>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</si>
  <si>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</si>
  <si>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</si>
  <si>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</si>
  <si>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</si>
  <si>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</si>
  <si>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</si>
  <si>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</si>
  <si>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</si>
  <si>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</si>
  <si>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</si>
  <si>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</si>
  <si>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</si>
  <si>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</si>
  <si>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</si>
  <si>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</si>
  <si>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</si>
  <si>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</si>
  <si>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24-03-2025(ل.ل.)</t>
  </si>
  <si>
    <t>معدل أسعار المحلات والملاحم في 24-03-2025 (ل.ل.)</t>
  </si>
  <si>
    <t>المعدل العام للأسعار في 24-03-2025  (ل.ل.)</t>
  </si>
  <si>
    <t xml:space="preserve"> التاريخ 2 نيسان 2025</t>
  </si>
  <si>
    <t>معدل أسعار  السوبرماركات في 02-04-2025(ل.ل.)</t>
  </si>
  <si>
    <t>معدل الأسعار في نيسان 2024 (ل.ل.)</t>
  </si>
  <si>
    <t>معدل أسعار المحلات والملاحم في 02-04-2025 (ل.ل.)</t>
  </si>
  <si>
    <t>معدل أسعار  السوبرماركات في 02-04-2025 (ل.ل.)</t>
  </si>
  <si>
    <t>المعدل العام للأسعار في 02-04-2025 (ل.ل.)</t>
  </si>
  <si>
    <t>المعدل العام للأسعار في 02-04-2025  (ل.ل.)</t>
  </si>
  <si>
    <t xml:space="preserve"> التاريخ 02 نيسان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</si>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</sst>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224</v>
      </c>
      <c r="F12" s="206" t="s">
        <v>223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68802.633333333331</v>
      </c>
      <c r="F15" s="168">
        <v>104998.8</v>
      </c>
      <c r="G15" s="43">
        <f t="shared" ref="G15:G30" si="0">(F15-E15)/E15</f>
        <v>0.52608693756392089</v>
      </c>
      <c r="H15" s="168">
        <v>112998.8</v>
      </c>
      <c r="I15" s="43">
        <f t="shared" ref="I15:I30" si="1">(F15-H15)/H15</f>
        <v>-7.0797212005791213E-2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85898.003703703696</v>
      </c>
      <c r="F16" s="162">
        <v>144443.11111111112</v>
      </c>
      <c r="G16" s="46">
        <f t="shared" si="0"/>
        <v>0.68156540179155656</v>
      </c>
      <c r="H16" s="162">
        <v>156665.33333333334</v>
      </c>
      <c r="I16" s="42">
        <f t="shared" si="1"/>
        <v>-7.8014848353319288E-2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95586</v>
      </c>
      <c r="F17" s="162">
        <v>167498.79999999999</v>
      </c>
      <c r="G17" s="46">
        <f t="shared" si="0"/>
        <v>0.75233611616763951</v>
      </c>
      <c r="H17" s="162">
        <v>158998.79999999999</v>
      </c>
      <c r="I17" s="42">
        <f t="shared" si="1"/>
        <v>5.3459522964953196E-2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39554.600000000006</v>
      </c>
      <c r="F18" s="162">
        <v>47898.8</v>
      </c>
      <c r="G18" s="46">
        <f t="shared" si="0"/>
        <v>0.21095397248360484</v>
      </c>
      <c r="H18" s="162">
        <v>44898.8</v>
      </c>
      <c r="I18" s="42">
        <f t="shared" si="1"/>
        <v>6.6816930519301182E-2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321818.625</v>
      </c>
      <c r="F19" s="162">
        <v>393569.71428571426</v>
      </c>
      <c r="G19" s="46">
        <f t="shared" si="0"/>
        <v>0.22295505515168446</v>
      </c>
      <c r="H19" s="162">
        <v>383123.5</v>
      </c>
      <c r="I19" s="42">
        <f t="shared" si="1"/>
        <v>2.7265918915739339E-2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69466.53333333334</v>
      </c>
      <c r="F20" s="162">
        <v>140998.79999999999</v>
      </c>
      <c r="G20" s="46">
        <f t="shared" si="0"/>
        <v>1.0297371012228427</v>
      </c>
      <c r="H20" s="162">
        <v>165998.79999999999</v>
      </c>
      <c r="I20" s="42">
        <f t="shared" si="1"/>
        <v>-0.15060349833854222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72527.466666666674</v>
      </c>
      <c r="F21" s="162">
        <v>101498.8</v>
      </c>
      <c r="G21" s="46">
        <f t="shared" si="0"/>
        <v>0.39945326460228392</v>
      </c>
      <c r="H21" s="162">
        <v>103998.8</v>
      </c>
      <c r="I21" s="42">
        <f t="shared" si="1"/>
        <v>-2.4038738908525866E-2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27080.355555555558</v>
      </c>
      <c r="F22" s="162">
        <v>33898.800000000003</v>
      </c>
      <c r="G22" s="46">
        <f t="shared" si="0"/>
        <v>0.25178563222540984</v>
      </c>
      <c r="H22" s="162">
        <v>32898.800000000003</v>
      </c>
      <c r="I22" s="42">
        <f t="shared" si="1"/>
        <v>3.0396245455761303E-2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32130.225925925926</v>
      </c>
      <c r="F23" s="162">
        <v>41554.222222222219</v>
      </c>
      <c r="G23" s="46">
        <f t="shared" si="0"/>
        <v>0.29330625679454236</v>
      </c>
      <c r="H23" s="162">
        <v>42665.333333333336</v>
      </c>
      <c r="I23" s="42">
        <f t="shared" si="1"/>
        <v>-2.604248049418224E-2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32009.125925925924</v>
      </c>
      <c r="F24" s="162">
        <v>41554.222222222219</v>
      </c>
      <c r="G24" s="46">
        <f t="shared" si="0"/>
        <v>0.29819921726026277</v>
      </c>
      <c r="H24" s="162">
        <v>46554.222222222219</v>
      </c>
      <c r="I24" s="42">
        <f t="shared" si="1"/>
        <v>-0.10740164396116357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31350.62222222222</v>
      </c>
      <c r="F25" s="162">
        <v>38398.800000000003</v>
      </c>
      <c r="G25" s="46">
        <f t="shared" si="0"/>
        <v>0.22481779557095463</v>
      </c>
      <c r="H25" s="162">
        <v>38776.444444444445</v>
      </c>
      <c r="I25" s="42">
        <f t="shared" si="1"/>
        <v>-9.7390168143316712E-3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77223.959259259253</v>
      </c>
      <c r="F26" s="162">
        <v>112498.8</v>
      </c>
      <c r="G26" s="46">
        <f t="shared" si="0"/>
        <v>0.45678622384944928</v>
      </c>
      <c r="H26" s="162">
        <v>113998.8</v>
      </c>
      <c r="I26" s="42">
        <f t="shared" si="1"/>
        <v>-1.3158033242455184E-2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32140.596296296295</v>
      </c>
      <c r="F27" s="162">
        <v>40998.666666666664</v>
      </c>
      <c r="G27" s="46">
        <f t="shared" si="0"/>
        <v>0.27560379679051333</v>
      </c>
      <c r="H27" s="162">
        <v>42665.333333333336</v>
      </c>
      <c r="I27" s="42">
        <f t="shared" si="1"/>
        <v>-3.9063720741273275E-2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94632.255555555559</v>
      </c>
      <c r="F28" s="162">
        <v>80444.222222222219</v>
      </c>
      <c r="G28" s="46">
        <f t="shared" si="0"/>
        <v>-0.14992809005808808</v>
      </c>
      <c r="H28" s="162">
        <v>79333.111111111109</v>
      </c>
      <c r="I28" s="42">
        <f t="shared" si="1"/>
        <v>1.4005641472385057E-2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116960.68095238094</v>
      </c>
      <c r="F29" s="162">
        <v>128499.57142857143</v>
      </c>
      <c r="G29" s="46">
        <f t="shared" si="0"/>
        <v>9.8656149932030687E-2</v>
      </c>
      <c r="H29" s="162">
        <v>127785.28571428571</v>
      </c>
      <c r="I29" s="42">
        <f t="shared" si="1"/>
        <v>5.5897336715495672E-3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52700.085185185184</v>
      </c>
      <c r="F30" s="165">
        <v>73333.111111111109</v>
      </c>
      <c r="G30" s="48">
        <f t="shared" si="0"/>
        <v>0.39151788566228335</v>
      </c>
      <c r="H30" s="165">
        <v>71110.888888888891</v>
      </c>
      <c r="I30" s="53">
        <f t="shared" si="1"/>
        <v>3.1250097656555127E-2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148908.23333333331</v>
      </c>
      <c r="F32" s="168">
        <v>197776.44444444444</v>
      </c>
      <c r="G32" s="43">
        <f>(F32-E32)/E32</f>
        <v>0.32817668987932258</v>
      </c>
      <c r="H32" s="168">
        <v>202220.88888888888</v>
      </c>
      <c r="I32" s="42">
        <f>(F32-H32)/H32</f>
        <v>-2.1978166889012423E-2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143963.76666666666</v>
      </c>
      <c r="F33" s="162">
        <v>194443.11111111112</v>
      </c>
      <c r="G33" s="46">
        <f>(F33-E33)/E33</f>
        <v>0.35063923105960548</v>
      </c>
      <c r="H33" s="162">
        <v>198887.55555555556</v>
      </c>
      <c r="I33" s="42">
        <f>(F33-H33)/H33</f>
        <v>-2.2346518524146496E-2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45068.149999999994</v>
      </c>
      <c r="F34" s="162">
        <v>90623.75</v>
      </c>
      <c r="G34" s="46">
        <f>(F34-E34)/E34</f>
        <v>1.0108158422300453</v>
      </c>
      <c r="H34" s="162">
        <v>85623.75</v>
      </c>
      <c r="I34" s="42">
        <f>(F34-H34)/H34</f>
        <v>5.8395013065884176E-2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90494.399999999994</v>
      </c>
      <c r="F35" s="162">
        <v>138331.66666666666</v>
      </c>
      <c r="G35" s="46">
        <f>(F35-E35)/E35</f>
        <v>0.52862129221992371</v>
      </c>
      <c r="H35" s="162">
        <v>139165</v>
      </c>
      <c r="I35" s="42">
        <f>(F35-H35)/H35</f>
        <v>-5.9880956658164269E-3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46671.933333333334</v>
      </c>
      <c r="F36" s="162">
        <v>73498.8</v>
      </c>
      <c r="G36" s="48">
        <f>(F36-E36)/E36</f>
        <v>0.57479655867409252</v>
      </c>
      <c r="H36" s="162">
        <v>72998.8</v>
      </c>
      <c r="I36" s="53">
        <f>(F36-H36)/H36</f>
        <v>6.8494276618245777E-3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1807096.2833333332</v>
      </c>
      <c r="F38" s="162">
        <v>1866806.5</v>
      </c>
      <c r="G38" s="43">
        <f t="shared" ref="G38:G43" si="2">(F38-E38)/E38</f>
        <v>3.3042078176668335E-2</v>
      </c>
      <c r="H38" s="162">
        <v>1866806.5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992034.00589695829</v>
      </c>
      <c r="F39" s="162">
        <v>1077857.625</v>
      </c>
      <c r="G39" s="46">
        <f t="shared" si="2"/>
        <v>8.6512779393528305E-2</v>
      </c>
      <c r="H39" s="162">
        <v>1075104.3333333333</v>
      </c>
      <c r="I39" s="42">
        <f t="shared" si="3"/>
        <v>2.5609529989803264E-3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614622.12197392923</v>
      </c>
      <c r="F40" s="162">
        <v>784426.5</v>
      </c>
      <c r="G40" s="46">
        <f t="shared" si="2"/>
        <v>0.27627443262329154</v>
      </c>
      <c r="H40" s="162">
        <v>745182.75</v>
      </c>
      <c r="I40" s="42">
        <f t="shared" si="3"/>
        <v>5.266325609389106E-2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357903</v>
      </c>
      <c r="F41" s="162">
        <v>367770</v>
      </c>
      <c r="G41" s="46">
        <f t="shared" si="2"/>
        <v>2.7568922305764409E-2</v>
      </c>
      <c r="H41" s="162">
        <v>353238.6</v>
      </c>
      <c r="I41" s="42">
        <f t="shared" si="3"/>
        <v>4.1137633316404333E-2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279565</v>
      </c>
      <c r="F42" s="162">
        <v>237705</v>
      </c>
      <c r="G42" s="46">
        <f t="shared" si="2"/>
        <v>-0.1497326203208556</v>
      </c>
      <c r="H42" s="162">
        <v>291525</v>
      </c>
      <c r="I42" s="42">
        <f t="shared" si="3"/>
        <v>-0.18461538461538463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835480.75</v>
      </c>
      <c r="F43" s="162">
        <v>1011457.2</v>
      </c>
      <c r="G43" s="48">
        <f t="shared" si="2"/>
        <v>0.21062897020667437</v>
      </c>
      <c r="H43" s="162">
        <v>956202</v>
      </c>
      <c r="I43" s="55">
        <f t="shared" si="3"/>
        <v>5.7786116322701642E-2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313707.05462445685</v>
      </c>
      <c r="F45" s="162">
        <v>339450.42857142858</v>
      </c>
      <c r="G45" s="43">
        <f t="shared" ref="G45:G50" si="4">(F45-E45)/E45</f>
        <v>8.2061826686650324E-2</v>
      </c>
      <c r="H45" s="162">
        <v>328414.125</v>
      </c>
      <c r="I45" s="42">
        <f t="shared" ref="I45:I50" si="5">(F45-H45)/H45</f>
        <v>3.3604838316343977E-2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315224.84096834267</v>
      </c>
      <c r="F46" s="162">
        <v>314348.66666666669</v>
      </c>
      <c r="G46" s="46">
        <f t="shared" si="4"/>
        <v>-2.7795217502036228E-3</v>
      </c>
      <c r="H46" s="162">
        <v>318704.09999999998</v>
      </c>
      <c r="I46" s="78">
        <f t="shared" si="5"/>
        <v>-1.3666072489601768E-2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990132.37642990157</v>
      </c>
      <c r="F47" s="162">
        <v>996695.14285714284</v>
      </c>
      <c r="G47" s="46">
        <f t="shared" si="4"/>
        <v>6.6281707208731902E-3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1301957.08125</v>
      </c>
      <c r="F48" s="162">
        <v>1346060.625</v>
      </c>
      <c r="G48" s="46">
        <f t="shared" si="4"/>
        <v>3.3874806155404481E-2</v>
      </c>
      <c r="H48" s="162">
        <v>1344939.375</v>
      </c>
      <c r="I48" s="78">
        <f t="shared" si="5"/>
        <v>8.3368070029178826E-4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140841.79003724395</v>
      </c>
      <c r="F49" s="162">
        <v>166169.25</v>
      </c>
      <c r="G49" s="46">
        <f t="shared" si="4"/>
        <v>0.17982915408884328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1818667.5</v>
      </c>
      <c r="F50" s="162">
        <v>1672008</v>
      </c>
      <c r="G50" s="53">
        <f t="shared" si="4"/>
        <v>-8.0641183723797777E-2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146088.22625698324</v>
      </c>
      <c r="F52" s="159">
        <v>155852.5</v>
      </c>
      <c r="G52" s="161">
        <f t="shared" ref="G52:G60" si="6">(F52-E52)/E52</f>
        <v>6.6838197664474797E-2</v>
      </c>
      <c r="H52" s="159">
        <v>155852.5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194145.15437616387</v>
      </c>
      <c r="F53" s="162">
        <v>212131.5</v>
      </c>
      <c r="G53" s="164">
        <f t="shared" si="6"/>
        <v>9.2643803970439934E-2</v>
      </c>
      <c r="H53" s="162">
        <v>226642</v>
      </c>
      <c r="I53" s="78">
        <f t="shared" si="7"/>
        <v>-6.4023879069192824E-2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131867.90875232776</v>
      </c>
      <c r="F54" s="162">
        <v>139035</v>
      </c>
      <c r="G54" s="164">
        <f t="shared" si="6"/>
        <v>5.4350533920526203E-2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199788.09217877095</v>
      </c>
      <c r="F55" s="162">
        <v>158769</v>
      </c>
      <c r="G55" s="164">
        <f t="shared" si="6"/>
        <v>-0.2053129980442826</v>
      </c>
      <c r="H55" s="162">
        <v>158769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103381.04567039106</v>
      </c>
      <c r="F56" s="162">
        <v>105285.375</v>
      </c>
      <c r="G56" s="169">
        <f t="shared" si="6"/>
        <v>1.8420488178079539E-2</v>
      </c>
      <c r="H56" s="162">
        <v>105285.375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97328.160441606815</v>
      </c>
      <c r="F57" s="165">
        <v>147108</v>
      </c>
      <c r="G57" s="167">
        <f t="shared" si="6"/>
        <v>0.51146389012724836</v>
      </c>
      <c r="H57" s="165">
        <v>161011.5</v>
      </c>
      <c r="I57" s="110">
        <f t="shared" si="7"/>
        <v>-8.6350974930362118E-2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199491.13888888891</v>
      </c>
      <c r="F58" s="168">
        <v>184602.6</v>
      </c>
      <c r="G58" s="42">
        <f t="shared" si="6"/>
        <v>-7.4632582538823475E-2</v>
      </c>
      <c r="H58" s="168">
        <v>186396.6</v>
      </c>
      <c r="I58" s="42">
        <f t="shared" si="7"/>
        <v>-9.6246390760346481E-3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194037.13575418992</v>
      </c>
      <c r="F59" s="162">
        <v>220662</v>
      </c>
      <c r="G59" s="46">
        <f t="shared" si="6"/>
        <v>0.13721530233026621</v>
      </c>
      <c r="H59" s="162">
        <v>220662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978328</v>
      </c>
      <c r="F60" s="162">
        <v>1289288</v>
      </c>
      <c r="G60" s="48">
        <f t="shared" si="6"/>
        <v>0.31784841075794623</v>
      </c>
      <c r="H60" s="162">
        <v>1289288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398153.46221291128</v>
      </c>
      <c r="F62" s="162">
        <v>490322.625</v>
      </c>
      <c r="G62" s="43">
        <f t="shared" ref="G62:G67" si="8">(F62-E62)/E62</f>
        <v>0.23149155171179084</v>
      </c>
      <c r="H62" s="162">
        <v>495592.5</v>
      </c>
      <c r="I62" s="42">
        <f t="shared" ref="I62:I67" si="9">(F62-H62)/H62</f>
        <v>-1.0633484162895928E-2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2913057.3333333335</v>
      </c>
      <c r="F63" s="162">
        <v>3145779</v>
      </c>
      <c r="G63" s="46">
        <f t="shared" si="8"/>
        <v>7.988914739291085E-2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903839.625</v>
      </c>
      <c r="F64" s="162">
        <v>835904.33333333337</v>
      </c>
      <c r="G64" s="46">
        <f t="shared" si="8"/>
        <v>-7.5162993287295435E-2</v>
      </c>
      <c r="H64" s="162">
        <v>835904.33333333337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596754.16666666663</v>
      </c>
      <c r="F65" s="162">
        <v>601289</v>
      </c>
      <c r="G65" s="46">
        <f t="shared" si="8"/>
        <v>7.5991649269311718E-3</v>
      </c>
      <c r="H65" s="162">
        <v>601289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289656.25</v>
      </c>
      <c r="F66" s="162">
        <v>290403.75</v>
      </c>
      <c r="G66" s="46">
        <f t="shared" si="8"/>
        <v>2.5806451612903226E-3</v>
      </c>
      <c r="H66" s="162">
        <v>292646.25</v>
      </c>
      <c r="I66" s="78">
        <f t="shared" si="9"/>
        <v>-7.6628352490421452E-3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219810.33255741777</v>
      </c>
      <c r="F67" s="162">
        <v>219646.875</v>
      </c>
      <c r="G67" s="48">
        <f t="shared" si="8"/>
        <v>-7.4362999917246795E-4</v>
      </c>
      <c r="H67" s="162">
        <v>219646.875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300046.5</v>
      </c>
      <c r="F69" s="168">
        <v>313052.7</v>
      </c>
      <c r="G69" s="43">
        <f>(F69-E69)/E69</f>
        <v>4.3347281171418471E-2</v>
      </c>
      <c r="H69" s="168">
        <v>313052.7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199599.42861576661</v>
      </c>
      <c r="F70" s="162">
        <v>205541.14285714287</v>
      </c>
      <c r="G70" s="46">
        <f>(F70-E70)/E70</f>
        <v>2.9768192637536037E-2</v>
      </c>
      <c r="H70" s="162">
        <v>205541.14285714287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80219.108539505178</v>
      </c>
      <c r="F71" s="162">
        <v>98109.375</v>
      </c>
      <c r="G71" s="46">
        <f>(F71-E71)/E71</f>
        <v>0.22301751772377867</v>
      </c>
      <c r="H71" s="162">
        <v>98029.28571428571</v>
      </c>
      <c r="I71" s="42">
        <f>(F71-H71)/H71</f>
        <v>8.1699346405233E-4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132518.58919925513</v>
      </c>
      <c r="F72" s="162">
        <v>157872</v>
      </c>
      <c r="G72" s="46">
        <f>(F72-E72)/E72</f>
        <v>0.19131965525699526</v>
      </c>
      <c r="H72" s="162">
        <v>163254</v>
      </c>
      <c r="I72" s="42">
        <f>(F72-H72)/H72</f>
        <v>-3.2967032967032968E-2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124529.50631078005</v>
      </c>
      <c r="F73" s="171">
        <v>134816.79999999999</v>
      </c>
      <c r="G73" s="46">
        <f>(F73-E73)/E73</f>
        <v>8.2609286698259426E-2</v>
      </c>
      <c r="H73" s="171">
        <v>134816.79999999999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71631.857142857145</v>
      </c>
      <c r="F75" s="159">
        <v>70606.71428571429</v>
      </c>
      <c r="G75" s="42">
        <f t="shared" ref="G75:G81" si="10">(F75-E75)/E75</f>
        <v>-1.4311270125223584E-2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105846</v>
      </c>
      <c r="F76" s="162">
        <v>92166.75</v>
      </c>
      <c r="G76" s="46">
        <f t="shared" si="10"/>
        <v>-0.12923728813559321</v>
      </c>
      <c r="H76" s="162">
        <v>92166.75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50082.5</v>
      </c>
      <c r="F77" s="162">
        <v>57023.571428571428</v>
      </c>
      <c r="G77" s="46">
        <f t="shared" si="10"/>
        <v>0.13859275053304901</v>
      </c>
      <c r="H77" s="162">
        <v>57023.571428571428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92563.611214566525</v>
      </c>
      <c r="F78" s="162">
        <v>90933.375</v>
      </c>
      <c r="G78" s="46">
        <f t="shared" si="10"/>
        <v>-1.761206367357001E-2</v>
      </c>
      <c r="H78" s="162">
        <v>90933.375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132503.88247465342</v>
      </c>
      <c r="F79" s="162">
        <v>145214.33333333334</v>
      </c>
      <c r="G79" s="46">
        <f t="shared" si="10"/>
        <v>9.5925120240241218E-2</v>
      </c>
      <c r="H79" s="162">
        <v>145044.9</v>
      </c>
      <c r="I79" s="42">
        <f t="shared" si="11"/>
        <v>1.1681440252869896E-3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189200.55555555553</v>
      </c>
      <c r="F81" s="165">
        <v>300993.33333333331</v>
      </c>
      <c r="G81" s="48">
        <f t="shared" si="10"/>
        <v>0.59086918349429329</v>
      </c>
      <c r="H81" s="165">
        <v>300893.66666666669</v>
      </c>
      <c r="I81" s="53">
        <f t="shared" si="11"/>
        <v>3.3123550844637646E-4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224</v>
      </c>
      <c r="F12" s="214" t="s">
        <v>225</v>
      </c>
      <c r="G12" s="206" t="s">
        <v>197</v>
      </c>
      <c r="H12" s="214" t="s">
        <v>220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68802.633333333331</v>
      </c>
      <c r="F15" s="168">
        <v>81000</v>
      </c>
      <c r="G15" s="42">
        <f>(F15-E15)/E15</f>
        <v>0.17728052075526182</v>
      </c>
      <c r="H15" s="168">
        <v>75333.2</v>
      </c>
      <c r="I15" s="111">
        <f>(F15-H15)/H15</f>
        <v>7.5223141987861966E-2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85898.003703703696</v>
      </c>
      <c r="F16" s="162">
        <v>126320</v>
      </c>
      <c r="G16" s="46">
        <f t="shared" ref="G16:G39" si="0">(F16-E16)/E16</f>
        <v>0.47058132381897733</v>
      </c>
      <c r="H16" s="162">
        <v>125666.6</v>
      </c>
      <c r="I16" s="46">
        <f>(F16-H16)/H16</f>
        <v>5.1994722543618919E-3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95586</v>
      </c>
      <c r="F17" s="162">
        <v>131000</v>
      </c>
      <c r="G17" s="46">
        <f t="shared" si="0"/>
        <v>0.37049358692695583</v>
      </c>
      <c r="H17" s="162">
        <v>134500</v>
      </c>
      <c r="I17" s="46">
        <f t="shared" ref="I17:I29" si="1">(F17-H17)/H17</f>
        <v>-2.6022304832713755E-2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39554.600000000006</v>
      </c>
      <c r="F18" s="162">
        <v>40500</v>
      </c>
      <c r="G18" s="46">
        <f t="shared" si="0"/>
        <v>2.3901139184822853E-2</v>
      </c>
      <c r="H18" s="162">
        <v>40833.199999999997</v>
      </c>
      <c r="I18" s="46">
        <f t="shared" si="1"/>
        <v>-8.1600266449848927E-3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321818.625</v>
      </c>
      <c r="F19" s="162">
        <v>377000</v>
      </c>
      <c r="G19" s="46">
        <f t="shared" si="0"/>
        <v>0.17146731330419424</v>
      </c>
      <c r="H19" s="162">
        <v>334500</v>
      </c>
      <c r="I19" s="46">
        <f t="shared" si="1"/>
        <v>0.12705530642750373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69466.53333333334</v>
      </c>
      <c r="F20" s="162">
        <v>132000</v>
      </c>
      <c r="G20" s="46">
        <f t="shared" si="0"/>
        <v>0.90019558578807235</v>
      </c>
      <c r="H20" s="162">
        <v>121333.2</v>
      </c>
      <c r="I20" s="46">
        <f t="shared" si="1"/>
        <v>8.7913283421190605E-2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72527.466666666674</v>
      </c>
      <c r="F21" s="162">
        <v>80333.332000000009</v>
      </c>
      <c r="G21" s="46">
        <f t="shared" si="0"/>
        <v>0.10762633374758254</v>
      </c>
      <c r="H21" s="162">
        <v>61666.6</v>
      </c>
      <c r="I21" s="46">
        <f t="shared" si="1"/>
        <v>0.30270408940982657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27080.355555555558</v>
      </c>
      <c r="F22" s="162">
        <v>31500</v>
      </c>
      <c r="G22" s="46">
        <f t="shared" si="0"/>
        <v>0.16320481595514902</v>
      </c>
      <c r="H22" s="162">
        <v>24333.200000000001</v>
      </c>
      <c r="I22" s="46">
        <f t="shared" si="1"/>
        <v>0.29452764124734926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32130.225925925926</v>
      </c>
      <c r="F23" s="162">
        <v>36166.666000000005</v>
      </c>
      <c r="G23" s="46">
        <f t="shared" si="0"/>
        <v>0.12562750362788669</v>
      </c>
      <c r="H23" s="162">
        <v>33333.199999999997</v>
      </c>
      <c r="I23" s="46">
        <f t="shared" si="1"/>
        <v>8.500432001728031E-2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32009.125925925924</v>
      </c>
      <c r="F24" s="162">
        <v>39000</v>
      </c>
      <c r="G24" s="46">
        <f t="shared" si="0"/>
        <v>0.21840252964895204</v>
      </c>
      <c r="H24" s="162">
        <v>34000</v>
      </c>
      <c r="I24" s="46">
        <f t="shared" si="1"/>
        <v>0.14705882352941177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31350.62222222222</v>
      </c>
      <c r="F25" s="162">
        <v>35666.666000000005</v>
      </c>
      <c r="G25" s="46">
        <f t="shared" si="0"/>
        <v>0.13767011535479026</v>
      </c>
      <c r="H25" s="162">
        <v>26833.200000000001</v>
      </c>
      <c r="I25" s="46">
        <f t="shared" si="1"/>
        <v>0.32919912645528687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77223.959259259253</v>
      </c>
      <c r="F26" s="162">
        <v>86666.665999999997</v>
      </c>
      <c r="G26" s="46">
        <f t="shared" si="0"/>
        <v>0.12227690513820103</v>
      </c>
      <c r="H26" s="162">
        <v>63166.6</v>
      </c>
      <c r="I26" s="46">
        <f t="shared" si="1"/>
        <v>0.37203309977108157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32140.596296296295</v>
      </c>
      <c r="F27" s="162">
        <v>35333.332000000002</v>
      </c>
      <c r="G27" s="46">
        <f t="shared" si="0"/>
        <v>9.9336542305272058E-2</v>
      </c>
      <c r="H27" s="162">
        <v>32333.200000000001</v>
      </c>
      <c r="I27" s="46">
        <f t="shared" si="1"/>
        <v>9.2787970259671212E-2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94632.255555555559</v>
      </c>
      <c r="F28" s="162">
        <v>59500</v>
      </c>
      <c r="G28" s="46">
        <f t="shared" si="0"/>
        <v>-0.37125032420822451</v>
      </c>
      <c r="H28" s="162">
        <v>58333.2</v>
      </c>
      <c r="I28" s="46">
        <f t="shared" si="1"/>
        <v>2.0002331433900473E-2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116960.68095238094</v>
      </c>
      <c r="F29" s="162">
        <v>129666.666</v>
      </c>
      <c r="G29" s="46">
        <f t="shared" si="0"/>
        <v>0.10863467059320682</v>
      </c>
      <c r="H29" s="162">
        <v>111666.6</v>
      </c>
      <c r="I29" s="46">
        <f t="shared" si="1"/>
        <v>0.16119471713117434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52700.085185185184</v>
      </c>
      <c r="F30" s="165">
        <v>65333.332000000009</v>
      </c>
      <c r="G30" s="48">
        <f t="shared" si="0"/>
        <v>0.23971966592506055</v>
      </c>
      <c r="H30" s="165">
        <v>65333.2</v>
      </c>
      <c r="I30" s="48">
        <f>(F30-H30)/H30</f>
        <v>2.0204122867445653E-6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148908.23333333331</v>
      </c>
      <c r="F32" s="168">
        <v>148333.33199999999</v>
      </c>
      <c r="G32" s="42">
        <f t="shared" si="0"/>
        <v>-3.8607759991778831E-3</v>
      </c>
      <c r="H32" s="168">
        <v>139166.6</v>
      </c>
      <c r="I32" s="43">
        <f>(F32-H32)/H32</f>
        <v>6.5868764488030807E-2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143963.76666666666</v>
      </c>
      <c r="F33" s="162">
        <v>148333.33199999999</v>
      </c>
      <c r="G33" s="46">
        <f t="shared" si="0"/>
        <v>3.0351840845138572E-2</v>
      </c>
      <c r="H33" s="162">
        <v>139166.6</v>
      </c>
      <c r="I33" s="46">
        <f>(F33-H33)/H33</f>
        <v>6.5868764488030807E-2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45068.149999999994</v>
      </c>
      <c r="F34" s="162">
        <v>79000</v>
      </c>
      <c r="G34" s="46">
        <f>(F34-E34)/E34</f>
        <v>0.75290088454928839</v>
      </c>
      <c r="H34" s="162">
        <v>76333.2</v>
      </c>
      <c r="I34" s="46">
        <f>(F34-H34)/H34</f>
        <v>3.4936305565599284E-2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90494.399999999994</v>
      </c>
      <c r="F35" s="162">
        <v>89166.665999999997</v>
      </c>
      <c r="G35" s="46">
        <f t="shared" si="0"/>
        <v>-1.4672001803426475E-2</v>
      </c>
      <c r="H35" s="162">
        <v>107500</v>
      </c>
      <c r="I35" s="46">
        <f>(F35-H35)/H35</f>
        <v>-0.17054264186046514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46671.933333333334</v>
      </c>
      <c r="F36" s="162">
        <v>51666.666000000005</v>
      </c>
      <c r="G36" s="52">
        <f t="shared" si="0"/>
        <v>0.10701790797895674</v>
      </c>
      <c r="H36" s="162">
        <v>45833.2</v>
      </c>
      <c r="I36" s="46">
        <f>(F36-H36)/H36</f>
        <v>0.12727599207561349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1807096.2833333332</v>
      </c>
      <c r="F38" s="189">
        <v>1768283.8</v>
      </c>
      <c r="G38" s="161">
        <f t="shared" si="0"/>
        <v>-2.1477817032383266E-2</v>
      </c>
      <c r="H38" s="189">
        <v>1789150</v>
      </c>
      <c r="I38" s="161">
        <f>(F38-H38)/H38</f>
        <v>-1.1662633093927259E-2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992034.00589695829</v>
      </c>
      <c r="F39" s="135">
        <v>1146813.8</v>
      </c>
      <c r="G39" s="167">
        <f t="shared" si="0"/>
        <v>0.15602266977037338</v>
      </c>
      <c r="H39" s="135">
        <v>1158933.2</v>
      </c>
      <c r="I39" s="167">
        <f>(F39-H39)/H39</f>
        <v>-1.0457375800434319E-2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226</v>
      </c>
      <c r="E12" s="214" t="s">
        <v>225</v>
      </c>
      <c r="F12" s="221" t="s">
        <v>186</v>
      </c>
      <c r="G12" s="206" t="s">
        <v>224</v>
      </c>
      <c r="H12" s="223" t="s">
        <v>227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104998.8</v>
      </c>
      <c r="E15" s="190">
        <v>81000</v>
      </c>
      <c r="F15" s="62">
        <f t="shared" ref="F15:F30" si="0">D15-E15</f>
        <v>23998.800000000003</v>
      </c>
      <c r="G15" s="159">
        <v>68802.633333333331</v>
      </c>
      <c r="H15" s="124">
        <f>AVERAGE(D15:E15)</f>
        <v>92999.4</v>
      </c>
      <c r="I15" s="64">
        <f t="shared" ref="I15:I30" si="1">(H15-G15)/G15</f>
        <v>0.35168372915959123</v>
      </c>
    </row>
    <row r="16" spans="1:9" ht="16.5" customHeight="1">
      <c r="A16" s="122"/>
      <c r="B16" s="155" t="s">
        <v>5</v>
      </c>
      <c r="C16" s="142" t="s">
        <v>164</v>
      </c>
      <c r="D16" s="134">
        <v>144443.11111111112</v>
      </c>
      <c r="E16" s="134">
        <v>126320</v>
      </c>
      <c r="F16" s="65">
        <f t="shared" si="0"/>
        <v>18123.111111111124</v>
      </c>
      <c r="G16" s="162">
        <v>85898.003703703696</v>
      </c>
      <c r="H16" s="173">
        <f t="shared" ref="H16:H30" si="2">AVERAGE(D16:E16)</f>
        <v>135381.55555555556</v>
      </c>
      <c r="I16" s="66">
        <f t="shared" si="1"/>
        <v>0.576073362805267</v>
      </c>
    </row>
    <row r="17" spans="1:9" ht="16.5">
      <c r="A17" s="122"/>
      <c r="B17" s="155" t="s">
        <v>6</v>
      </c>
      <c r="C17" s="142" t="s">
        <v>165</v>
      </c>
      <c r="D17" s="134">
        <v>167498.79999999999</v>
      </c>
      <c r="E17" s="134">
        <v>131000</v>
      </c>
      <c r="F17" s="65">
        <f t="shared" si="0"/>
        <v>36498.799999999988</v>
      </c>
      <c r="G17" s="162">
        <v>95586</v>
      </c>
      <c r="H17" s="173">
        <f t="shared" si="2"/>
        <v>149249.4</v>
      </c>
      <c r="I17" s="66">
        <f t="shared" si="1"/>
        <v>0.56141485154729764</v>
      </c>
    </row>
    <row r="18" spans="1:9" ht="16.5">
      <c r="A18" s="122"/>
      <c r="B18" s="155" t="s">
        <v>7</v>
      </c>
      <c r="C18" s="142" t="s">
        <v>166</v>
      </c>
      <c r="D18" s="134">
        <v>47898.8</v>
      </c>
      <c r="E18" s="134">
        <v>40500</v>
      </c>
      <c r="F18" s="65">
        <f t="shared" si="0"/>
        <v>7398.8000000000029</v>
      </c>
      <c r="G18" s="162">
        <v>39554.600000000006</v>
      </c>
      <c r="H18" s="173">
        <f t="shared" si="2"/>
        <v>44199.4</v>
      </c>
      <c r="I18" s="66">
        <f t="shared" si="1"/>
        <v>0.11742755583421384</v>
      </c>
    </row>
    <row r="19" spans="1:9" ht="16.5">
      <c r="A19" s="122"/>
      <c r="B19" s="155" t="s">
        <v>8</v>
      </c>
      <c r="C19" s="142" t="s">
        <v>167</v>
      </c>
      <c r="D19" s="134">
        <v>393569.71428571426</v>
      </c>
      <c r="E19" s="134">
        <v>377000</v>
      </c>
      <c r="F19" s="65">
        <f t="shared" si="0"/>
        <v>16569.714285714261</v>
      </c>
      <c r="G19" s="162">
        <v>321818.625</v>
      </c>
      <c r="H19" s="173">
        <f t="shared" si="2"/>
        <v>385284.85714285716</v>
      </c>
      <c r="I19" s="66">
        <f t="shared" si="1"/>
        <v>0.19721118422793946</v>
      </c>
    </row>
    <row r="20" spans="1:9" ht="16.5">
      <c r="A20" s="122"/>
      <c r="B20" s="155" t="s">
        <v>9</v>
      </c>
      <c r="C20" s="142" t="s">
        <v>168</v>
      </c>
      <c r="D20" s="134">
        <v>140998.79999999999</v>
      </c>
      <c r="E20" s="134">
        <v>132000</v>
      </c>
      <c r="F20" s="65">
        <f t="shared" si="0"/>
        <v>8998.7999999999884</v>
      </c>
      <c r="G20" s="162">
        <v>69466.53333333334</v>
      </c>
      <c r="H20" s="173">
        <f t="shared" si="2"/>
        <v>136499.4</v>
      </c>
      <c r="I20" s="66">
        <f t="shared" si="1"/>
        <v>0.96496634350545751</v>
      </c>
    </row>
    <row r="21" spans="1:9" ht="16.5">
      <c r="A21" s="122"/>
      <c r="B21" s="155" t="s">
        <v>10</v>
      </c>
      <c r="C21" s="142" t="s">
        <v>169</v>
      </c>
      <c r="D21" s="134">
        <v>101498.8</v>
      </c>
      <c r="E21" s="134">
        <v>80333.332000000009</v>
      </c>
      <c r="F21" s="65">
        <f t="shared" si="0"/>
        <v>21165.467999999993</v>
      </c>
      <c r="G21" s="162">
        <v>72527.466666666674</v>
      </c>
      <c r="H21" s="173">
        <f t="shared" si="2"/>
        <v>90916.066000000006</v>
      </c>
      <c r="I21" s="66">
        <f t="shared" si="1"/>
        <v>0.25353979917493324</v>
      </c>
    </row>
    <row r="22" spans="1:9" ht="16.5">
      <c r="A22" s="122"/>
      <c r="B22" s="155" t="s">
        <v>11</v>
      </c>
      <c r="C22" s="142" t="s">
        <v>170</v>
      </c>
      <c r="D22" s="134">
        <v>33898.800000000003</v>
      </c>
      <c r="E22" s="134">
        <v>31500</v>
      </c>
      <c r="F22" s="65">
        <f t="shared" si="0"/>
        <v>2398.8000000000029</v>
      </c>
      <c r="G22" s="162">
        <v>27080.355555555558</v>
      </c>
      <c r="H22" s="173">
        <f t="shared" si="2"/>
        <v>32699.4</v>
      </c>
      <c r="I22" s="66">
        <f t="shared" si="1"/>
        <v>0.20749522409027943</v>
      </c>
    </row>
    <row r="23" spans="1:9" ht="16.5">
      <c r="A23" s="122"/>
      <c r="B23" s="155" t="s">
        <v>12</v>
      </c>
      <c r="C23" s="142" t="s">
        <v>171</v>
      </c>
      <c r="D23" s="134">
        <v>41554.222222222219</v>
      </c>
      <c r="E23" s="134">
        <v>36166.666000000005</v>
      </c>
      <c r="F23" s="65">
        <f t="shared" si="0"/>
        <v>5387.5562222222143</v>
      </c>
      <c r="G23" s="162">
        <v>32130.225925925926</v>
      </c>
      <c r="H23" s="173">
        <f t="shared" si="2"/>
        <v>38860.444111111108</v>
      </c>
      <c r="I23" s="66">
        <f t="shared" si="1"/>
        <v>0.20946688021121443</v>
      </c>
    </row>
    <row r="24" spans="1:9" ht="16.5">
      <c r="A24" s="122"/>
      <c r="B24" s="155" t="s">
        <v>13</v>
      </c>
      <c r="C24" s="142" t="s">
        <v>172</v>
      </c>
      <c r="D24" s="134">
        <v>41554.222222222219</v>
      </c>
      <c r="E24" s="134">
        <v>39000</v>
      </c>
      <c r="F24" s="65">
        <f t="shared" si="0"/>
        <v>2554.222222222219</v>
      </c>
      <c r="G24" s="162">
        <v>32009.125925925924</v>
      </c>
      <c r="H24" s="173">
        <f t="shared" si="2"/>
        <v>40277.111111111109</v>
      </c>
      <c r="I24" s="66">
        <f t="shared" si="1"/>
        <v>0.25830087345460739</v>
      </c>
    </row>
    <row r="25" spans="1:9" ht="16.5">
      <c r="A25" s="122"/>
      <c r="B25" s="155" t="s">
        <v>14</v>
      </c>
      <c r="C25" s="142" t="s">
        <v>173</v>
      </c>
      <c r="D25" s="134">
        <v>38398.800000000003</v>
      </c>
      <c r="E25" s="134">
        <v>35666.666000000005</v>
      </c>
      <c r="F25" s="65">
        <f t="shared" si="0"/>
        <v>2732.1339999999982</v>
      </c>
      <c r="G25" s="162">
        <v>31350.62222222222</v>
      </c>
      <c r="H25" s="173">
        <f t="shared" si="2"/>
        <v>37032.733000000007</v>
      </c>
      <c r="I25" s="66">
        <f t="shared" si="1"/>
        <v>0.18124395546287256</v>
      </c>
    </row>
    <row r="26" spans="1:9" ht="16.5">
      <c r="A26" s="122"/>
      <c r="B26" s="155" t="s">
        <v>15</v>
      </c>
      <c r="C26" s="142" t="s">
        <v>174</v>
      </c>
      <c r="D26" s="134">
        <v>112498.8</v>
      </c>
      <c r="E26" s="134">
        <v>86666.665999999997</v>
      </c>
      <c r="F26" s="65">
        <f t="shared" si="0"/>
        <v>25832.134000000005</v>
      </c>
      <c r="G26" s="162">
        <v>77223.959259259253</v>
      </c>
      <c r="H26" s="173">
        <f t="shared" si="2"/>
        <v>99582.733000000007</v>
      </c>
      <c r="I26" s="66">
        <f t="shared" si="1"/>
        <v>0.28953156449382528</v>
      </c>
    </row>
    <row r="27" spans="1:9" ht="16.5">
      <c r="A27" s="122"/>
      <c r="B27" s="155" t="s">
        <v>16</v>
      </c>
      <c r="C27" s="142" t="s">
        <v>175</v>
      </c>
      <c r="D27" s="134">
        <v>40998.666666666664</v>
      </c>
      <c r="E27" s="134">
        <v>35333.332000000002</v>
      </c>
      <c r="F27" s="65">
        <f t="shared" si="0"/>
        <v>5665.3346666666621</v>
      </c>
      <c r="G27" s="162">
        <v>32140.596296296295</v>
      </c>
      <c r="H27" s="173">
        <f t="shared" si="2"/>
        <v>38165.999333333333</v>
      </c>
      <c r="I27" s="66">
        <f t="shared" si="1"/>
        <v>0.1874701695478927</v>
      </c>
    </row>
    <row r="28" spans="1:9" ht="16.5">
      <c r="A28" s="122"/>
      <c r="B28" s="155" t="s">
        <v>17</v>
      </c>
      <c r="C28" s="142" t="s">
        <v>176</v>
      </c>
      <c r="D28" s="134">
        <v>80444.222222222219</v>
      </c>
      <c r="E28" s="134">
        <v>59500</v>
      </c>
      <c r="F28" s="65">
        <f t="shared" si="0"/>
        <v>20944.222222222219</v>
      </c>
      <c r="G28" s="162">
        <v>94632.255555555559</v>
      </c>
      <c r="H28" s="173">
        <f t="shared" si="2"/>
        <v>69972.111111111109</v>
      </c>
      <c r="I28" s="66">
        <f t="shared" si="1"/>
        <v>-0.26058920713315631</v>
      </c>
    </row>
    <row r="29" spans="1:9" ht="16.5">
      <c r="A29" s="122"/>
      <c r="B29" s="155" t="s">
        <v>18</v>
      </c>
      <c r="C29" s="142" t="s">
        <v>177</v>
      </c>
      <c r="D29" s="134">
        <v>128499.57142857143</v>
      </c>
      <c r="E29" s="134">
        <v>129666.666</v>
      </c>
      <c r="F29" s="65">
        <f t="shared" si="0"/>
        <v>-1167.0945714285626</v>
      </c>
      <c r="G29" s="162">
        <v>116960.68095238094</v>
      </c>
      <c r="H29" s="173">
        <f t="shared" si="2"/>
        <v>129083.11871428572</v>
      </c>
      <c r="I29" s="66">
        <f t="shared" si="1"/>
        <v>0.10364541026261882</v>
      </c>
    </row>
    <row r="30" spans="1:9" ht="17.25" thickBot="1">
      <c r="A30" s="36"/>
      <c r="B30" s="156" t="s">
        <v>19</v>
      </c>
      <c r="C30" s="143" t="s">
        <v>178</v>
      </c>
      <c r="D30" s="191">
        <v>73333.111111111109</v>
      </c>
      <c r="E30" s="136">
        <v>65333.332000000009</v>
      </c>
      <c r="F30" s="68">
        <f t="shared" si="0"/>
        <v>7999.7791111111001</v>
      </c>
      <c r="G30" s="165">
        <v>52700.085185185184</v>
      </c>
      <c r="H30" s="93">
        <f t="shared" si="2"/>
        <v>69333.221555555559</v>
      </c>
      <c r="I30" s="69">
        <f t="shared" si="1"/>
        <v>0.31561877579367198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197776.44444444444</v>
      </c>
      <c r="E32" s="125">
        <v>148333.33199999999</v>
      </c>
      <c r="F32" s="62">
        <f>D32-E32</f>
        <v>49443.112444444443</v>
      </c>
      <c r="G32" s="168">
        <v>148908.23333333331</v>
      </c>
      <c r="H32" s="63">
        <f>AVERAGE(D32:E32)</f>
        <v>173054.88822222222</v>
      </c>
      <c r="I32" s="72">
        <f>(H32-G32)/G32</f>
        <v>0.16215795694007235</v>
      </c>
    </row>
    <row r="33" spans="1:9" ht="16.5">
      <c r="A33" s="35"/>
      <c r="B33" s="32" t="s">
        <v>27</v>
      </c>
      <c r="C33" s="15" t="s">
        <v>180</v>
      </c>
      <c r="D33" s="45">
        <v>194443.11111111112</v>
      </c>
      <c r="E33" s="125">
        <v>148333.33199999999</v>
      </c>
      <c r="F33" s="73">
        <f>D33-E33</f>
        <v>46109.779111111129</v>
      </c>
      <c r="G33" s="162">
        <v>143963.76666666666</v>
      </c>
      <c r="H33" s="63">
        <f>AVERAGE(D33:E33)</f>
        <v>171388.22155555556</v>
      </c>
      <c r="I33" s="66">
        <f>(H33-G33)/G33</f>
        <v>0.19049553595237204</v>
      </c>
    </row>
    <row r="34" spans="1:9" ht="16.5">
      <c r="A34" s="35"/>
      <c r="B34" s="37" t="s">
        <v>28</v>
      </c>
      <c r="C34" s="15" t="s">
        <v>181</v>
      </c>
      <c r="D34" s="45">
        <v>90623.75</v>
      </c>
      <c r="E34" s="125">
        <v>79000</v>
      </c>
      <c r="F34" s="65">
        <f>D34-E34</f>
        <v>11623.75</v>
      </c>
      <c r="G34" s="162">
        <v>45068.149999999994</v>
      </c>
      <c r="H34" s="63">
        <f>AVERAGE(D34:E34)</f>
        <v>84811.875</v>
      </c>
      <c r="I34" s="66">
        <f>(H34-G34)/G34</f>
        <v>0.88185836338966683</v>
      </c>
    </row>
    <row r="35" spans="1:9" ht="16.5">
      <c r="A35" s="35"/>
      <c r="B35" s="32" t="s">
        <v>29</v>
      </c>
      <c r="C35" s="15" t="s">
        <v>182</v>
      </c>
      <c r="D35" s="45">
        <v>138331.66666666666</v>
      </c>
      <c r="E35" s="125">
        <v>89166.665999999997</v>
      </c>
      <c r="F35" s="73">
        <f>D35-E35</f>
        <v>49165.00066666666</v>
      </c>
      <c r="G35" s="162">
        <v>90494.399999999994</v>
      </c>
      <c r="H35" s="63">
        <f>AVERAGE(D35:E35)</f>
        <v>113749.16633333333</v>
      </c>
      <c r="I35" s="66">
        <f>(H35-G35)/G35</f>
        <v>0.25697464520824864</v>
      </c>
    </row>
    <row r="36" spans="1:9" ht="17.25" thickBot="1">
      <c r="A36" s="36"/>
      <c r="B36" s="37" t="s">
        <v>30</v>
      </c>
      <c r="C36" s="15" t="s">
        <v>183</v>
      </c>
      <c r="D36" s="47">
        <v>73498.8</v>
      </c>
      <c r="E36" s="125">
        <v>51666.666000000005</v>
      </c>
      <c r="F36" s="65">
        <f>D36-E36</f>
        <v>21832.133999999998</v>
      </c>
      <c r="G36" s="165">
        <v>46671.933333333334</v>
      </c>
      <c r="H36" s="63">
        <f>AVERAGE(D36:E36)</f>
        <v>62582.733000000007</v>
      </c>
      <c r="I36" s="74">
        <f>(H36-G36)/G36</f>
        <v>0.34090723332652473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1866806.5</v>
      </c>
      <c r="E38" s="126">
        <v>1768283.8</v>
      </c>
      <c r="F38" s="62">
        <f>D38-E38</f>
        <v>98522.699999999953</v>
      </c>
      <c r="G38" s="162">
        <v>1807096.2833333332</v>
      </c>
      <c r="H38" s="62">
        <f>AVERAGE(D38:E38)</f>
        <v>1817545.15</v>
      </c>
      <c r="I38" s="72">
        <f>(H38-G38)/G38</f>
        <v>5.7821305721424705E-3</v>
      </c>
    </row>
    <row r="39" spans="1:9" ht="17.25" thickBot="1">
      <c r="A39" s="36"/>
      <c r="B39" s="34" t="s">
        <v>32</v>
      </c>
      <c r="C39" s="16" t="s">
        <v>185</v>
      </c>
      <c r="D39" s="54">
        <v>1077857.625</v>
      </c>
      <c r="E39" s="127">
        <v>1146813.8</v>
      </c>
      <c r="F39" s="68">
        <f>D39-E39</f>
        <v>-68956.175000000047</v>
      </c>
      <c r="G39" s="162">
        <v>992034.00589695829</v>
      </c>
      <c r="H39" s="75">
        <f>AVERAGE(D39:E39)</f>
        <v>1112335.7124999999</v>
      </c>
      <c r="I39" s="69">
        <f>(H39-G39)/G39</f>
        <v>0.12126772458195072</v>
      </c>
    </row>
    <row r="40" spans="1:9" ht="15.75" customHeight="1" thickBot="1">
      <c r="A40" s="216"/>
      <c r="B40" s="217"/>
      <c r="C40" s="218"/>
      <c r="D40" s="77">
        <f>SUM(D15:D39)</f>
        <v>5331425.1384920627</v>
      </c>
      <c r="E40" s="77">
        <f>SUM(E15:E39)</f>
        <v>4918584.2560000001</v>
      </c>
      <c r="F40" s="77">
        <f>SUM(F15:F39)</f>
        <v>412840.88249206339</v>
      </c>
      <c r="G40" s="77">
        <f>SUM(G15:G39)</f>
        <v>4524118.5414789682</v>
      </c>
      <c r="H40" s="77">
        <f>AVERAGE(D40:E40)</f>
        <v>5125004.6972460318</v>
      </c>
      <c r="I40" s="69">
        <f>(H40-G40)/G40</f>
        <v>0.13281839329758796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224</v>
      </c>
      <c r="F13" s="223" t="s">
        <v>228</v>
      </c>
      <c r="G13" s="206" t="s">
        <v>197</v>
      </c>
      <c r="H13" s="223" t="s">
        <v>221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68802.633333333331</v>
      </c>
      <c r="F16" s="40">
        <v>92999.4</v>
      </c>
      <c r="G16" s="21">
        <f t="shared" ref="G16:G31" si="0">(F16-E16)/E16</f>
        <v>0.35168372915959123</v>
      </c>
      <c r="H16" s="159">
        <v>94166</v>
      </c>
      <c r="I16" s="21">
        <f t="shared" ref="I16:I31" si="1">(F16-H16)/H16</f>
        <v>-1.2388760274409084E-2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85898.003703703696</v>
      </c>
      <c r="F17" s="44">
        <v>135381.55555555556</v>
      </c>
      <c r="G17" s="21">
        <f t="shared" si="0"/>
        <v>0.576073362805267</v>
      </c>
      <c r="H17" s="162">
        <v>141165.96666666667</v>
      </c>
      <c r="I17" s="21">
        <f t="shared" si="1"/>
        <v>-4.0975960762339877E-2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95586</v>
      </c>
      <c r="F18" s="44">
        <v>149249.4</v>
      </c>
      <c r="G18" s="21">
        <f t="shared" si="0"/>
        <v>0.56141485154729764</v>
      </c>
      <c r="H18" s="162">
        <v>146749.4</v>
      </c>
      <c r="I18" s="21">
        <f t="shared" si="1"/>
        <v>1.7035844780285303E-2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39554.600000000006</v>
      </c>
      <c r="F19" s="44">
        <v>44199.4</v>
      </c>
      <c r="G19" s="21">
        <f t="shared" si="0"/>
        <v>0.11742755583421384</v>
      </c>
      <c r="H19" s="162">
        <v>42866</v>
      </c>
      <c r="I19" s="21">
        <f t="shared" si="1"/>
        <v>3.110623804413758E-2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321818.625</v>
      </c>
      <c r="F20" s="44">
        <v>385284.85714285716</v>
      </c>
      <c r="G20" s="21">
        <f t="shared" si="0"/>
        <v>0.19721118422793946</v>
      </c>
      <c r="H20" s="162">
        <v>358811.75</v>
      </c>
      <c r="I20" s="21">
        <f t="shared" si="1"/>
        <v>7.3779933747590926E-2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69466.53333333334</v>
      </c>
      <c r="F21" s="44">
        <v>136499.4</v>
      </c>
      <c r="G21" s="21">
        <f t="shared" si="0"/>
        <v>0.96496634350545751</v>
      </c>
      <c r="H21" s="162">
        <v>143666</v>
      </c>
      <c r="I21" s="21">
        <f t="shared" si="1"/>
        <v>-4.9883758161290814E-2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72527.466666666674</v>
      </c>
      <c r="F22" s="44">
        <v>90916.066000000006</v>
      </c>
      <c r="G22" s="21">
        <f t="shared" si="0"/>
        <v>0.25353979917493324</v>
      </c>
      <c r="H22" s="162">
        <v>82832.7</v>
      </c>
      <c r="I22" s="21">
        <f t="shared" si="1"/>
        <v>9.7586653580047603E-2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27080.355555555558</v>
      </c>
      <c r="F23" s="162">
        <v>32699.4</v>
      </c>
      <c r="G23" s="21">
        <f t="shared" si="0"/>
        <v>0.20749522409027943</v>
      </c>
      <c r="H23" s="162">
        <v>28616</v>
      </c>
      <c r="I23" s="21">
        <f t="shared" si="1"/>
        <v>0.14269639362594358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32130.225925925926</v>
      </c>
      <c r="F24" s="162">
        <v>38860.444111111108</v>
      </c>
      <c r="G24" s="21">
        <f t="shared" si="0"/>
        <v>0.20946688021121443</v>
      </c>
      <c r="H24" s="162">
        <v>37999.266666666663</v>
      </c>
      <c r="I24" s="21">
        <f t="shared" si="1"/>
        <v>2.266300168365825E-2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32009.125925925924</v>
      </c>
      <c r="F25" s="44">
        <v>40277.111111111109</v>
      </c>
      <c r="G25" s="21">
        <f t="shared" si="0"/>
        <v>0.25830087345460739</v>
      </c>
      <c r="H25" s="162">
        <v>40277.111111111109</v>
      </c>
      <c r="I25" s="21">
        <f t="shared" si="1"/>
        <v>0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31350.62222222222</v>
      </c>
      <c r="F26" s="162">
        <v>37032.733000000007</v>
      </c>
      <c r="G26" s="21">
        <f t="shared" si="0"/>
        <v>0.18124395546287256</v>
      </c>
      <c r="H26" s="162">
        <v>32804.822222222225</v>
      </c>
      <c r="I26" s="21">
        <f t="shared" si="1"/>
        <v>0.1288807709164711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77223.959259259253</v>
      </c>
      <c r="F27" s="44">
        <v>99582.733000000007</v>
      </c>
      <c r="G27" s="21">
        <f t="shared" si="0"/>
        <v>0.28953156449382528</v>
      </c>
      <c r="H27" s="162">
        <v>88582.7</v>
      </c>
      <c r="I27" s="21">
        <f t="shared" si="1"/>
        <v>0.12417811830075184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32140.596296296295</v>
      </c>
      <c r="F28" s="162">
        <v>38165.999333333333</v>
      </c>
      <c r="G28" s="21">
        <f t="shared" si="0"/>
        <v>0.1874701695478927</v>
      </c>
      <c r="H28" s="162">
        <v>37499.26666666667</v>
      </c>
      <c r="I28" s="21">
        <f t="shared" si="1"/>
        <v>1.7779885473315826E-2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94632.255555555559</v>
      </c>
      <c r="F29" s="44">
        <v>69972.111111111109</v>
      </c>
      <c r="G29" s="21">
        <f t="shared" si="0"/>
        <v>-0.26058920713315631</v>
      </c>
      <c r="H29" s="162">
        <v>68833.155555555553</v>
      </c>
      <c r="I29" s="21">
        <f t="shared" si="1"/>
        <v>1.6546612549766079E-2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116960.68095238094</v>
      </c>
      <c r="F30" s="44">
        <v>129083.11871428572</v>
      </c>
      <c r="G30" s="21">
        <f t="shared" si="0"/>
        <v>0.10364541026261882</v>
      </c>
      <c r="H30" s="162">
        <v>119725.94285714286</v>
      </c>
      <c r="I30" s="21">
        <f t="shared" si="1"/>
        <v>7.8154956510201462E-2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52700.085185185184</v>
      </c>
      <c r="F31" s="165">
        <v>69333.221555555559</v>
      </c>
      <c r="G31" s="149">
        <f t="shared" si="0"/>
        <v>0.31561877579367198</v>
      </c>
      <c r="H31" s="165">
        <v>68222.044444444444</v>
      </c>
      <c r="I31" s="149">
        <f t="shared" si="1"/>
        <v>1.6287654821250417E-2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148908.23333333331</v>
      </c>
      <c r="F33" s="51">
        <v>173054.88822222222</v>
      </c>
      <c r="G33" s="21">
        <f>(F33-E33)/E33</f>
        <v>0.16215795694007235</v>
      </c>
      <c r="H33" s="168">
        <v>170693.74444444443</v>
      </c>
      <c r="I33" s="21">
        <f>(F33-H33)/H33</f>
        <v>1.3832632153349182E-2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143963.76666666666</v>
      </c>
      <c r="F34" s="44">
        <v>171388.22155555556</v>
      </c>
      <c r="G34" s="21">
        <f>(F34-E34)/E34</f>
        <v>0.19049553595237204</v>
      </c>
      <c r="H34" s="162">
        <v>169027.0777777778</v>
      </c>
      <c r="I34" s="21">
        <f>(F34-H34)/H34</f>
        <v>1.3969026790382005E-2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45068.149999999994</v>
      </c>
      <c r="F35" s="44">
        <v>84811.875</v>
      </c>
      <c r="G35" s="21">
        <f>(F35-E35)/E35</f>
        <v>0.88185836338966683</v>
      </c>
      <c r="H35" s="162">
        <v>80978.475000000006</v>
      </c>
      <c r="I35" s="21">
        <f>(F35-H35)/H35</f>
        <v>4.7338505695494928E-2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90494.399999999994</v>
      </c>
      <c r="F36" s="44">
        <v>113749.16633333333</v>
      </c>
      <c r="G36" s="21">
        <f>(F36-E36)/E36</f>
        <v>0.25697464520824864</v>
      </c>
      <c r="H36" s="162">
        <v>123332.5</v>
      </c>
      <c r="I36" s="21">
        <f>(F36-H36)/H36</f>
        <v>-7.7703230427232664E-2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46671.933333333334</v>
      </c>
      <c r="F37" s="165">
        <v>62582.733000000007</v>
      </c>
      <c r="G37" s="149">
        <f>(F37-E37)/E37</f>
        <v>0.34090723332652473</v>
      </c>
      <c r="H37" s="165">
        <v>59416</v>
      </c>
      <c r="I37" s="149">
        <f>(F37-H37)/H37</f>
        <v>5.3297647098424793E-2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1807096.2833333332</v>
      </c>
      <c r="F39" s="44">
        <v>1817545.15</v>
      </c>
      <c r="G39" s="21">
        <f t="shared" ref="G39:G44" si="2">(F39-E39)/E39</f>
        <v>5.7821305721424705E-3</v>
      </c>
      <c r="H39" s="162">
        <v>1827978.25</v>
      </c>
      <c r="I39" s="21">
        <f t="shared" ref="I39:I44" si="3">(F39-H39)/H39</f>
        <v>-5.7074530290500414E-3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992034.00589695829</v>
      </c>
      <c r="F40" s="44">
        <v>1112335.7124999999</v>
      </c>
      <c r="G40" s="21">
        <f t="shared" si="2"/>
        <v>0.12126772458195072</v>
      </c>
      <c r="H40" s="162">
        <v>1117018.7666666666</v>
      </c>
      <c r="I40" s="21">
        <f t="shared" si="3"/>
        <v>-4.1924579124499022E-3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614622.12197392923</v>
      </c>
      <c r="F41" s="170">
        <v>784426.5</v>
      </c>
      <c r="G41" s="21">
        <f t="shared" si="2"/>
        <v>0.27627443262329154</v>
      </c>
      <c r="H41" s="170">
        <v>745182.75</v>
      </c>
      <c r="I41" s="21">
        <f t="shared" si="3"/>
        <v>5.266325609389106E-2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357903</v>
      </c>
      <c r="F42" s="163">
        <v>367770</v>
      </c>
      <c r="G42" s="21">
        <f t="shared" si="2"/>
        <v>2.7568922305764409E-2</v>
      </c>
      <c r="H42" s="163">
        <v>353238.6</v>
      </c>
      <c r="I42" s="21">
        <f t="shared" si="3"/>
        <v>4.1137633316404333E-2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279565</v>
      </c>
      <c r="F43" s="163">
        <v>237705</v>
      </c>
      <c r="G43" s="21">
        <f t="shared" si="2"/>
        <v>-0.1497326203208556</v>
      </c>
      <c r="H43" s="163">
        <v>291525</v>
      </c>
      <c r="I43" s="21">
        <f t="shared" si="3"/>
        <v>-0.18461538461538463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835480.75</v>
      </c>
      <c r="F44" s="166">
        <v>1011457.2</v>
      </c>
      <c r="G44" s="153">
        <f t="shared" si="2"/>
        <v>0.21062897020667437</v>
      </c>
      <c r="H44" s="166">
        <v>956202</v>
      </c>
      <c r="I44" s="153">
        <f t="shared" si="3"/>
        <v>5.7786116322701642E-2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313707.05462445685</v>
      </c>
      <c r="F46" s="41">
        <v>339450.42857142858</v>
      </c>
      <c r="G46" s="21">
        <f t="shared" ref="G46:G51" si="4">(F46-E46)/E46</f>
        <v>8.2061826686650324E-2</v>
      </c>
      <c r="H46" s="160">
        <v>328414.125</v>
      </c>
      <c r="I46" s="21">
        <f t="shared" ref="I46:I51" si="5">(F46-H46)/H46</f>
        <v>3.3604838316343977E-2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315224.84096834267</v>
      </c>
      <c r="F47" s="45">
        <v>314348.66666666669</v>
      </c>
      <c r="G47" s="21">
        <f t="shared" si="4"/>
        <v>-2.7795217502036228E-3</v>
      </c>
      <c r="H47" s="163">
        <v>318704.09999999998</v>
      </c>
      <c r="I47" s="21">
        <f t="shared" si="5"/>
        <v>-1.3666072489601768E-2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990132.37642990157</v>
      </c>
      <c r="F48" s="45">
        <v>996695.14285714284</v>
      </c>
      <c r="G48" s="21">
        <f t="shared" si="4"/>
        <v>6.6281707208731902E-3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1301957.08125</v>
      </c>
      <c r="F49" s="163">
        <v>1346060.625</v>
      </c>
      <c r="G49" s="21">
        <f t="shared" si="4"/>
        <v>3.3874806155404481E-2</v>
      </c>
      <c r="H49" s="163">
        <v>1344939.375</v>
      </c>
      <c r="I49" s="21">
        <f t="shared" si="5"/>
        <v>8.3368070029178826E-4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140841.79003724395</v>
      </c>
      <c r="F50" s="45">
        <v>166169.25</v>
      </c>
      <c r="G50" s="21">
        <f t="shared" si="4"/>
        <v>0.17982915408884328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1818667.5</v>
      </c>
      <c r="F51" s="166">
        <v>1672008</v>
      </c>
      <c r="G51" s="153">
        <f t="shared" si="4"/>
        <v>-8.0641183723797777E-2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146088.22625698324</v>
      </c>
      <c r="F53" s="124">
        <v>155852.5</v>
      </c>
      <c r="G53" s="22">
        <f t="shared" ref="G53:G61" si="6">(F53-E53)/E53</f>
        <v>6.6838197664474797E-2</v>
      </c>
      <c r="H53" s="124">
        <v>155852.5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194145.15437616387</v>
      </c>
      <c r="F54" s="174">
        <v>212131.5</v>
      </c>
      <c r="G54" s="147">
        <f t="shared" si="6"/>
        <v>9.2643803970439934E-2</v>
      </c>
      <c r="H54" s="174">
        <v>226642</v>
      </c>
      <c r="I54" s="147">
        <f t="shared" si="7"/>
        <v>-6.4023879069192824E-2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131867.90875232776</v>
      </c>
      <c r="F55" s="174">
        <v>139035</v>
      </c>
      <c r="G55" s="147">
        <f t="shared" si="6"/>
        <v>5.4350533920526203E-2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199788.09217877095</v>
      </c>
      <c r="F56" s="174">
        <v>158769</v>
      </c>
      <c r="G56" s="147">
        <f t="shared" si="6"/>
        <v>-0.2053129980442826</v>
      </c>
      <c r="H56" s="174">
        <v>158769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103381.04567039106</v>
      </c>
      <c r="F57" s="179">
        <v>105285.375</v>
      </c>
      <c r="G57" s="147">
        <f t="shared" si="6"/>
        <v>1.8420488178079539E-2</v>
      </c>
      <c r="H57" s="179">
        <v>105285.375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97328.160441606815</v>
      </c>
      <c r="F58" s="166">
        <v>147108</v>
      </c>
      <c r="G58" s="152">
        <f t="shared" si="6"/>
        <v>0.51146389012724836</v>
      </c>
      <c r="H58" s="166">
        <v>161011.5</v>
      </c>
      <c r="I58" s="152">
        <f t="shared" si="7"/>
        <v>-8.6350974930362118E-2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199491.13888888891</v>
      </c>
      <c r="F59" s="173">
        <v>184602.6</v>
      </c>
      <c r="G59" s="147">
        <f t="shared" si="6"/>
        <v>-7.4632582538823475E-2</v>
      </c>
      <c r="H59" s="173">
        <v>186396.6</v>
      </c>
      <c r="I59" s="147">
        <f t="shared" si="7"/>
        <v>-9.6246390760346481E-3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194037.13575418992</v>
      </c>
      <c r="F60" s="174">
        <v>220662</v>
      </c>
      <c r="G60" s="147">
        <f t="shared" si="6"/>
        <v>0.13721530233026621</v>
      </c>
      <c r="H60" s="174">
        <v>220662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978328</v>
      </c>
      <c r="F61" s="67">
        <v>1289288</v>
      </c>
      <c r="G61" s="28">
        <f t="shared" si="6"/>
        <v>0.31784841075794623</v>
      </c>
      <c r="H61" s="175">
        <v>1289288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398153.46221291128</v>
      </c>
      <c r="F63" s="51">
        <v>490322.625</v>
      </c>
      <c r="G63" s="21">
        <f t="shared" ref="G63:G68" si="8">(F63-E63)/E63</f>
        <v>0.23149155171179084</v>
      </c>
      <c r="H63" s="168">
        <v>495592.5</v>
      </c>
      <c r="I63" s="21">
        <f t="shared" ref="I63:I68" si="9">(F63-H63)/H63</f>
        <v>-1.0633484162895928E-2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2913057.3333333335</v>
      </c>
      <c r="F64" s="44">
        <v>3145779</v>
      </c>
      <c r="G64" s="21">
        <f t="shared" si="8"/>
        <v>7.988914739291085E-2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903839.625</v>
      </c>
      <c r="F65" s="44">
        <v>835904.33333333337</v>
      </c>
      <c r="G65" s="21">
        <f t="shared" si="8"/>
        <v>-7.5162993287295435E-2</v>
      </c>
      <c r="H65" s="162">
        <v>835904.33333333337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596754.16666666663</v>
      </c>
      <c r="F66" s="44">
        <v>601289</v>
      </c>
      <c r="G66" s="21">
        <f t="shared" si="8"/>
        <v>7.5991649269311718E-3</v>
      </c>
      <c r="H66" s="162">
        <v>601289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289656.25</v>
      </c>
      <c r="F67" s="44">
        <v>290403.75</v>
      </c>
      <c r="G67" s="21">
        <f t="shared" si="8"/>
        <v>2.5806451612903226E-3</v>
      </c>
      <c r="H67" s="162">
        <v>292646.25</v>
      </c>
      <c r="I67" s="21">
        <f t="shared" si="9"/>
        <v>-7.6628352490421452E-3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219810.33255741777</v>
      </c>
      <c r="F68" s="171">
        <v>219646.875</v>
      </c>
      <c r="G68" s="153">
        <f t="shared" si="8"/>
        <v>-7.4362999917246795E-4</v>
      </c>
      <c r="H68" s="171">
        <v>219646.875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300046.5</v>
      </c>
      <c r="F70" s="41">
        <v>313052.7</v>
      </c>
      <c r="G70" s="21">
        <f>(F70-E70)/E70</f>
        <v>4.3347281171418471E-2</v>
      </c>
      <c r="H70" s="160">
        <v>313052.7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199599.42861576661</v>
      </c>
      <c r="F71" s="163">
        <v>205541.14285714287</v>
      </c>
      <c r="G71" s="21">
        <f>(F71-E71)/E71</f>
        <v>2.9768192637536037E-2</v>
      </c>
      <c r="H71" s="163">
        <v>205541.14285714287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80219.108539505178</v>
      </c>
      <c r="F72" s="163">
        <v>98109.375</v>
      </c>
      <c r="G72" s="21">
        <f>(F72-E72)/E72</f>
        <v>0.22301751772377867</v>
      </c>
      <c r="H72" s="163">
        <v>98029.28571428571</v>
      </c>
      <c r="I72" s="21">
        <f>(F72-H72)/H72</f>
        <v>8.1699346405233E-4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132518.58919925513</v>
      </c>
      <c r="F73" s="45">
        <v>157872</v>
      </c>
      <c r="G73" s="21">
        <f>(F73-E73)/E73</f>
        <v>0.19131965525699526</v>
      </c>
      <c r="H73" s="163">
        <v>163254</v>
      </c>
      <c r="I73" s="21">
        <f>(F73-H73)/H73</f>
        <v>-3.2967032967032968E-2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124529.50631078005</v>
      </c>
      <c r="F74" s="47">
        <v>134816.79999999999</v>
      </c>
      <c r="G74" s="21">
        <f>(F74-E74)/E74</f>
        <v>8.2609286698259426E-2</v>
      </c>
      <c r="H74" s="166">
        <v>134816.79999999999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71631.857142857145</v>
      </c>
      <c r="F76" s="41">
        <v>70606.71428571429</v>
      </c>
      <c r="G76" s="22">
        <f t="shared" ref="G76:G82" si="10">(F76-E76)/E76</f>
        <v>-1.4311270125223584E-2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105846</v>
      </c>
      <c r="F77" s="30">
        <v>92166.75</v>
      </c>
      <c r="G77" s="21">
        <f t="shared" si="10"/>
        <v>-0.12923728813559321</v>
      </c>
      <c r="H77" s="154">
        <v>92166.75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50082.5</v>
      </c>
      <c r="F78" s="45">
        <v>57023.571428571428</v>
      </c>
      <c r="G78" s="21">
        <f t="shared" si="10"/>
        <v>0.13859275053304901</v>
      </c>
      <c r="H78" s="163">
        <v>57023.571428571428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92563.611214566525</v>
      </c>
      <c r="F79" s="45">
        <v>90933.375</v>
      </c>
      <c r="G79" s="21">
        <f t="shared" si="10"/>
        <v>-1.761206367357001E-2</v>
      </c>
      <c r="H79" s="163">
        <v>90933.375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132503.88247465342</v>
      </c>
      <c r="F80" s="57">
        <v>145214.33333333334</v>
      </c>
      <c r="G80" s="21">
        <f t="shared" si="10"/>
        <v>9.5925120240241218E-2</v>
      </c>
      <c r="H80" s="172">
        <v>145044.9</v>
      </c>
      <c r="I80" s="21">
        <f t="shared" si="11"/>
        <v>1.1681440252869896E-3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189200.55555555553</v>
      </c>
      <c r="F82" s="166">
        <v>300993.33333333331</v>
      </c>
      <c r="G82" s="149">
        <f t="shared" si="10"/>
        <v>0.59086918349429329</v>
      </c>
      <c r="H82" s="166">
        <v>300893.66666666669</v>
      </c>
      <c r="I82" s="149">
        <f t="shared" si="11"/>
        <v>3.3123550844637646E-4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224</v>
      </c>
      <c r="F12" s="223" t="s">
        <v>228</v>
      </c>
      <c r="G12" s="206" t="s">
        <v>197</v>
      </c>
      <c r="H12" s="223" t="s">
        <v>221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9</v>
      </c>
      <c r="C15" s="141" t="s">
        <v>88</v>
      </c>
      <c r="D15" s="138" t="s">
        <v>161</v>
      </c>
      <c r="E15" s="159">
        <v>69466.53333333334</v>
      </c>
      <c r="F15" s="159">
        <v>136499.4</v>
      </c>
      <c r="G15" s="147">
        <f>(F15-E15)/E15</f>
        <v>0.96496634350545751</v>
      </c>
      <c r="H15" s="159">
        <v>143666</v>
      </c>
      <c r="I15" s="147">
        <f>(F15-H15)/H15</f>
        <v>-4.9883758161290814E-2</v>
      </c>
    </row>
    <row r="16" spans="1:9" ht="16.5">
      <c r="A16" s="122"/>
      <c r="B16" s="155" t="s">
        <v>5</v>
      </c>
      <c r="C16" s="142" t="s">
        <v>85</v>
      </c>
      <c r="D16" s="138" t="s">
        <v>161</v>
      </c>
      <c r="E16" s="162">
        <v>85898.003703703696</v>
      </c>
      <c r="F16" s="162">
        <v>135381.55555555556</v>
      </c>
      <c r="G16" s="147">
        <f>(F16-E16)/E16</f>
        <v>0.576073362805267</v>
      </c>
      <c r="H16" s="162">
        <v>141165.96666666667</v>
      </c>
      <c r="I16" s="147">
        <f>(F16-H16)/H16</f>
        <v>-4.0975960762339877E-2</v>
      </c>
    </row>
    <row r="17" spans="1:9" ht="16.5">
      <c r="A17" s="122"/>
      <c r="B17" s="155" t="s">
        <v>4</v>
      </c>
      <c r="C17" s="142" t="s">
        <v>84</v>
      </c>
      <c r="D17" s="138" t="s">
        <v>161</v>
      </c>
      <c r="E17" s="162">
        <v>68802.633333333331</v>
      </c>
      <c r="F17" s="162">
        <v>92999.4</v>
      </c>
      <c r="G17" s="147">
        <f>(F17-E17)/E17</f>
        <v>0.35168372915959123</v>
      </c>
      <c r="H17" s="162">
        <v>94166</v>
      </c>
      <c r="I17" s="147">
        <f>(F17-H17)/H17</f>
        <v>-1.2388760274409084E-2</v>
      </c>
    </row>
    <row r="18" spans="1:9" ht="16.5">
      <c r="A18" s="122"/>
      <c r="B18" s="155" t="s">
        <v>13</v>
      </c>
      <c r="C18" s="142" t="s">
        <v>93</v>
      </c>
      <c r="D18" s="138" t="s">
        <v>81</v>
      </c>
      <c r="E18" s="162">
        <v>32009.125925925924</v>
      </c>
      <c r="F18" s="162">
        <v>40277.111111111109</v>
      </c>
      <c r="G18" s="147">
        <f>(F18-E18)/E18</f>
        <v>0.25830087345460739</v>
      </c>
      <c r="H18" s="162">
        <v>40277.111111111109</v>
      </c>
      <c r="I18" s="147">
        <f>(F18-H18)/H18</f>
        <v>0</v>
      </c>
    </row>
    <row r="19" spans="1:9" ht="16.5">
      <c r="A19" s="122"/>
      <c r="B19" s="155" t="s">
        <v>19</v>
      </c>
      <c r="C19" s="142" t="s">
        <v>99</v>
      </c>
      <c r="D19" s="138" t="s">
        <v>161</v>
      </c>
      <c r="E19" s="162">
        <v>52700.085185185184</v>
      </c>
      <c r="F19" s="162">
        <v>69333.221555555559</v>
      </c>
      <c r="G19" s="147">
        <f>(F19-E19)/E19</f>
        <v>0.31561877579367198</v>
      </c>
      <c r="H19" s="162">
        <v>68222.044444444444</v>
      </c>
      <c r="I19" s="147">
        <f>(F19-H19)/H19</f>
        <v>1.6287654821250417E-2</v>
      </c>
    </row>
    <row r="20" spans="1:9" ht="16.5" customHeight="1">
      <c r="A20" s="122"/>
      <c r="B20" s="155" t="s">
        <v>17</v>
      </c>
      <c r="C20" s="142" t="s">
        <v>97</v>
      </c>
      <c r="D20" s="138" t="s">
        <v>161</v>
      </c>
      <c r="E20" s="162">
        <v>94632.255555555559</v>
      </c>
      <c r="F20" s="162">
        <v>69972.111111111109</v>
      </c>
      <c r="G20" s="147">
        <f>(F20-E20)/E20</f>
        <v>-0.26058920713315631</v>
      </c>
      <c r="H20" s="162">
        <v>68833.155555555553</v>
      </c>
      <c r="I20" s="147">
        <f>(F20-H20)/H20</f>
        <v>1.6546612549766079E-2</v>
      </c>
    </row>
    <row r="21" spans="1:9" ht="16.5">
      <c r="A21" s="122"/>
      <c r="B21" s="155" t="s">
        <v>6</v>
      </c>
      <c r="C21" s="142" t="s">
        <v>86</v>
      </c>
      <c r="D21" s="138" t="s">
        <v>161</v>
      </c>
      <c r="E21" s="162">
        <v>95586</v>
      </c>
      <c r="F21" s="162">
        <v>149249.4</v>
      </c>
      <c r="G21" s="147">
        <f>(F21-E21)/E21</f>
        <v>0.56141485154729764</v>
      </c>
      <c r="H21" s="162">
        <v>146749.4</v>
      </c>
      <c r="I21" s="147">
        <f>(F21-H21)/H21</f>
        <v>1.7035844780285303E-2</v>
      </c>
    </row>
    <row r="22" spans="1:9" ht="16.5">
      <c r="A22" s="122"/>
      <c r="B22" s="155" t="s">
        <v>16</v>
      </c>
      <c r="C22" s="142" t="s">
        <v>96</v>
      </c>
      <c r="D22" s="140" t="s">
        <v>81</v>
      </c>
      <c r="E22" s="162">
        <v>32140.596296296295</v>
      </c>
      <c r="F22" s="162">
        <v>38165.999333333333</v>
      </c>
      <c r="G22" s="147">
        <f>(F22-E22)/E22</f>
        <v>0.1874701695478927</v>
      </c>
      <c r="H22" s="162">
        <v>37499.26666666667</v>
      </c>
      <c r="I22" s="147">
        <f>(F22-H22)/H22</f>
        <v>1.7779885473315826E-2</v>
      </c>
    </row>
    <row r="23" spans="1:9" ht="16.5">
      <c r="A23" s="122"/>
      <c r="B23" s="155" t="s">
        <v>12</v>
      </c>
      <c r="C23" s="142" t="s">
        <v>92</v>
      </c>
      <c r="D23" s="140" t="s">
        <v>81</v>
      </c>
      <c r="E23" s="162">
        <v>32130.225925925926</v>
      </c>
      <c r="F23" s="162">
        <v>38860.444111111108</v>
      </c>
      <c r="G23" s="147">
        <f>(F23-E23)/E23</f>
        <v>0.20946688021121443</v>
      </c>
      <c r="H23" s="162">
        <v>37999.266666666663</v>
      </c>
      <c r="I23" s="147">
        <f>(F23-H23)/H23</f>
        <v>2.266300168365825E-2</v>
      </c>
    </row>
    <row r="24" spans="1:9" ht="16.5">
      <c r="A24" s="122"/>
      <c r="B24" s="155" t="s">
        <v>7</v>
      </c>
      <c r="C24" s="142" t="s">
        <v>87</v>
      </c>
      <c r="D24" s="140" t="s">
        <v>161</v>
      </c>
      <c r="E24" s="162">
        <v>39554.600000000006</v>
      </c>
      <c r="F24" s="162">
        <v>44199.4</v>
      </c>
      <c r="G24" s="147">
        <f>(F24-E24)/E24</f>
        <v>0.11742755583421384</v>
      </c>
      <c r="H24" s="162">
        <v>42866</v>
      </c>
      <c r="I24" s="147">
        <f>(F24-H24)/H24</f>
        <v>3.110623804413758E-2</v>
      </c>
    </row>
    <row r="25" spans="1:9" ht="16.5">
      <c r="A25" s="122"/>
      <c r="B25" s="155" t="s">
        <v>8</v>
      </c>
      <c r="C25" s="142" t="s">
        <v>89</v>
      </c>
      <c r="D25" s="140" t="s">
        <v>161</v>
      </c>
      <c r="E25" s="162">
        <v>321818.625</v>
      </c>
      <c r="F25" s="162">
        <v>385284.85714285716</v>
      </c>
      <c r="G25" s="147">
        <f>(F25-E25)/E25</f>
        <v>0.19721118422793946</v>
      </c>
      <c r="H25" s="162">
        <v>358811.75</v>
      </c>
      <c r="I25" s="147">
        <f>(F25-H25)/H25</f>
        <v>7.3779933747590926E-2</v>
      </c>
    </row>
    <row r="26" spans="1:9" ht="16.5">
      <c r="A26" s="122"/>
      <c r="B26" s="155" t="s">
        <v>18</v>
      </c>
      <c r="C26" s="142" t="s">
        <v>98</v>
      </c>
      <c r="D26" s="140" t="s">
        <v>83</v>
      </c>
      <c r="E26" s="162">
        <v>116960.68095238094</v>
      </c>
      <c r="F26" s="162">
        <v>129083.11871428572</v>
      </c>
      <c r="G26" s="147">
        <f>(F26-E26)/E26</f>
        <v>0.10364541026261882</v>
      </c>
      <c r="H26" s="162">
        <v>119725.94285714286</v>
      </c>
      <c r="I26" s="147">
        <f>(F26-H26)/H26</f>
        <v>7.8154956510201462E-2</v>
      </c>
    </row>
    <row r="27" spans="1:9" ht="16.5">
      <c r="A27" s="122"/>
      <c r="B27" s="155" t="s">
        <v>10</v>
      </c>
      <c r="C27" s="142" t="s">
        <v>90</v>
      </c>
      <c r="D27" s="140" t="s">
        <v>161</v>
      </c>
      <c r="E27" s="162">
        <v>72527.466666666674</v>
      </c>
      <c r="F27" s="162">
        <v>90916.066000000006</v>
      </c>
      <c r="G27" s="147">
        <f>(F27-E27)/E27</f>
        <v>0.25353979917493324</v>
      </c>
      <c r="H27" s="162">
        <v>82832.7</v>
      </c>
      <c r="I27" s="147">
        <f>(F27-H27)/H27</f>
        <v>9.7586653580047603E-2</v>
      </c>
    </row>
    <row r="28" spans="1:9" ht="17.25" thickBot="1">
      <c r="A28" s="36"/>
      <c r="B28" s="155" t="s">
        <v>15</v>
      </c>
      <c r="C28" s="142" t="s">
        <v>95</v>
      </c>
      <c r="D28" s="140" t="s">
        <v>82</v>
      </c>
      <c r="E28" s="162">
        <v>77223.959259259253</v>
      </c>
      <c r="F28" s="162">
        <v>99582.733000000007</v>
      </c>
      <c r="G28" s="147">
        <f>(F28-E28)/E28</f>
        <v>0.28953156449382528</v>
      </c>
      <c r="H28" s="162">
        <v>88582.7</v>
      </c>
      <c r="I28" s="147">
        <f>(F28-H28)/H28</f>
        <v>0.12417811830075184</v>
      </c>
    </row>
    <row r="29" spans="1:9" ht="16.5">
      <c r="A29" s="122"/>
      <c r="B29" s="155" t="s">
        <v>14</v>
      </c>
      <c r="C29" s="142" t="s">
        <v>94</v>
      </c>
      <c r="D29" s="140" t="s">
        <v>81</v>
      </c>
      <c r="E29" s="162">
        <v>31350.62222222222</v>
      </c>
      <c r="F29" s="162">
        <v>37032.733000000007</v>
      </c>
      <c r="G29" s="147">
        <f>(F29-E29)/E29</f>
        <v>0.18124395546287256</v>
      </c>
      <c r="H29" s="162">
        <v>32804.822222222225</v>
      </c>
      <c r="I29" s="147">
        <f>(F29-H29)/H29</f>
        <v>0.1288807709164711</v>
      </c>
    </row>
    <row r="30" spans="1:9" ht="17.25" thickBot="1">
      <c r="A30" s="36"/>
      <c r="B30" s="156" t="s">
        <v>11</v>
      </c>
      <c r="C30" s="143" t="s">
        <v>91</v>
      </c>
      <c r="D30" s="139" t="s">
        <v>81</v>
      </c>
      <c r="E30" s="165">
        <v>27080.355555555558</v>
      </c>
      <c r="F30" s="165">
        <v>32699.4</v>
      </c>
      <c r="G30" s="149">
        <f>(F30-E30)/E30</f>
        <v>0.20749522409027943</v>
      </c>
      <c r="H30" s="165">
        <v>28616</v>
      </c>
      <c r="I30" s="149">
        <f>(F30-H30)/H30</f>
        <v>0.14269639362594358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1249881.7689153438</v>
      </c>
      <c r="F31" s="93">
        <f>SUM(F15:F30)</f>
        <v>1589536.9506349207</v>
      </c>
      <c r="G31" s="94">
        <f t="shared" ref="G31" si="0">(F31-E31)/E31</f>
        <v>0.27174984879916447</v>
      </c>
      <c r="H31" s="93">
        <f>SUM(H15:H30)</f>
        <v>1532818.1261904761</v>
      </c>
      <c r="I31" s="97">
        <f t="shared" ref="I31" si="1">(F31-H31)/H31</f>
        <v>3.7002970851739807E-2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90494.399999999994</v>
      </c>
      <c r="F33" s="168">
        <v>113749.16633333333</v>
      </c>
      <c r="G33" s="147">
        <f>(F33-E33)/E33</f>
        <v>0.25697464520824864</v>
      </c>
      <c r="H33" s="168">
        <v>123332.5</v>
      </c>
      <c r="I33" s="147">
        <f>(F33-H33)/H33</f>
        <v>-7.7703230427232664E-2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148908.23333333331</v>
      </c>
      <c r="F34" s="162">
        <v>173054.88822222222</v>
      </c>
      <c r="G34" s="147">
        <f>(F34-E34)/E34</f>
        <v>0.16215795694007235</v>
      </c>
      <c r="H34" s="162">
        <v>170693.74444444443</v>
      </c>
      <c r="I34" s="147">
        <f>(F34-H34)/H34</f>
        <v>1.3832632153349182E-2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143963.76666666666</v>
      </c>
      <c r="F35" s="162">
        <v>171388.22155555556</v>
      </c>
      <c r="G35" s="147">
        <f>(F35-E35)/E35</f>
        <v>0.19049553595237204</v>
      </c>
      <c r="H35" s="162">
        <v>169027.0777777778</v>
      </c>
      <c r="I35" s="147">
        <f>(F35-H35)/H35</f>
        <v>1.3969026790382005E-2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45068.149999999994</v>
      </c>
      <c r="F36" s="162">
        <v>84811.875</v>
      </c>
      <c r="G36" s="147">
        <f>(F36-E36)/E36</f>
        <v>0.88185836338966683</v>
      </c>
      <c r="H36" s="162">
        <v>80978.475000000006</v>
      </c>
      <c r="I36" s="147">
        <f>(F36-H36)/H36</f>
        <v>4.7338505695494928E-2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46671.933333333334</v>
      </c>
      <c r="F37" s="165">
        <v>62582.733000000007</v>
      </c>
      <c r="G37" s="149">
        <f>(F37-E37)/E37</f>
        <v>0.34090723332652473</v>
      </c>
      <c r="H37" s="165">
        <v>59416</v>
      </c>
      <c r="I37" s="149">
        <f>(F37-H37)/H37</f>
        <v>5.3297647098424793E-2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475106.48333333328</v>
      </c>
      <c r="F38" s="95">
        <f>SUM(F33:F37)</f>
        <v>605586.88411111117</v>
      </c>
      <c r="G38" s="96">
        <f t="shared" ref="G38" si="2">(F38-E38)/E38</f>
        <v>0.27463401438416751</v>
      </c>
      <c r="H38" s="95">
        <f>SUM(H33:H37)</f>
        <v>603447.7972222222</v>
      </c>
      <c r="I38" s="97">
        <f t="shared" ref="I38" si="3">(F38-H38)/H38</f>
        <v>3.5447753703560865E-3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279565</v>
      </c>
      <c r="F40" s="162">
        <v>237705</v>
      </c>
      <c r="G40" s="147">
        <f>(F40-E40)/E40</f>
        <v>-0.1497326203208556</v>
      </c>
      <c r="H40" s="162">
        <v>291525</v>
      </c>
      <c r="I40" s="147">
        <f>(F40-H40)/H40</f>
        <v>-0.18461538461538463</v>
      </c>
    </row>
    <row r="41" spans="1:9" ht="16.5">
      <c r="A41" s="35"/>
      <c r="B41" s="155" t="s">
        <v>31</v>
      </c>
      <c r="C41" s="142" t="s">
        <v>105</v>
      </c>
      <c r="D41" s="138" t="s">
        <v>161</v>
      </c>
      <c r="E41" s="162">
        <v>1807096.2833333332</v>
      </c>
      <c r="F41" s="162">
        <v>1817545.15</v>
      </c>
      <c r="G41" s="147">
        <f>(F41-E41)/E41</f>
        <v>5.7821305721424705E-3</v>
      </c>
      <c r="H41" s="162">
        <v>1827978.25</v>
      </c>
      <c r="I41" s="147">
        <f>(F41-H41)/H41</f>
        <v>-5.7074530290500414E-3</v>
      </c>
    </row>
    <row r="42" spans="1:9" ht="16.5">
      <c r="A42" s="35"/>
      <c r="B42" s="157" t="s">
        <v>32</v>
      </c>
      <c r="C42" s="142" t="s">
        <v>106</v>
      </c>
      <c r="D42" s="138" t="s">
        <v>161</v>
      </c>
      <c r="E42" s="170">
        <v>992034.00589695829</v>
      </c>
      <c r="F42" s="170">
        <v>1112335.7124999999</v>
      </c>
      <c r="G42" s="147">
        <f>(F42-E42)/E42</f>
        <v>0.12126772458195072</v>
      </c>
      <c r="H42" s="170">
        <v>1117018.7666666666</v>
      </c>
      <c r="I42" s="147">
        <f>(F42-H42)/H42</f>
        <v>-4.1924579124499022E-3</v>
      </c>
    </row>
    <row r="43" spans="1:9" ht="16.5">
      <c r="A43" s="35"/>
      <c r="B43" s="155" t="s">
        <v>34</v>
      </c>
      <c r="C43" s="142" t="s">
        <v>154</v>
      </c>
      <c r="D43" s="138" t="s">
        <v>161</v>
      </c>
      <c r="E43" s="163">
        <v>357903</v>
      </c>
      <c r="F43" s="163">
        <v>367770</v>
      </c>
      <c r="G43" s="147">
        <f>(F43-E43)/E43</f>
        <v>2.7568922305764409E-2</v>
      </c>
      <c r="H43" s="163">
        <v>353238.6</v>
      </c>
      <c r="I43" s="147">
        <f>(F43-H43)/H43</f>
        <v>4.1137633316404333E-2</v>
      </c>
    </row>
    <row r="44" spans="1:9" ht="16.5">
      <c r="A44" s="35"/>
      <c r="B44" s="155" t="s">
        <v>33</v>
      </c>
      <c r="C44" s="142" t="s">
        <v>107</v>
      </c>
      <c r="D44" s="138" t="s">
        <v>161</v>
      </c>
      <c r="E44" s="163">
        <v>614622.12197392923</v>
      </c>
      <c r="F44" s="163">
        <v>784426.5</v>
      </c>
      <c r="G44" s="147">
        <f>(F44-E44)/E44</f>
        <v>0.27627443262329154</v>
      </c>
      <c r="H44" s="163">
        <v>745182.75</v>
      </c>
      <c r="I44" s="147">
        <f>(F44-H44)/H44</f>
        <v>5.266325609389106E-2</v>
      </c>
    </row>
    <row r="45" spans="1:9" ht="16.5" customHeight="1" thickBot="1">
      <c r="A45" s="36"/>
      <c r="B45" s="155" t="s">
        <v>36</v>
      </c>
      <c r="C45" s="142" t="s">
        <v>153</v>
      </c>
      <c r="D45" s="138" t="s">
        <v>161</v>
      </c>
      <c r="E45" s="166">
        <v>835480.75</v>
      </c>
      <c r="F45" s="166">
        <v>1011457.2</v>
      </c>
      <c r="G45" s="153">
        <f>(F45-E45)/E45</f>
        <v>0.21062897020667437</v>
      </c>
      <c r="H45" s="166">
        <v>956202</v>
      </c>
      <c r="I45" s="153">
        <f>(F45-H45)/H45</f>
        <v>5.7786116322701642E-2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4886701.1612042207</v>
      </c>
      <c r="F46" s="77">
        <f>SUM(F40:F45)</f>
        <v>5331239.5625</v>
      </c>
      <c r="G46" s="96">
        <f t="shared" ref="G46" si="4">(F46-E46)/E46</f>
        <v>9.0969017058991283E-2</v>
      </c>
      <c r="H46" s="95">
        <f>SUM(H40:H45)</f>
        <v>5291145.3666666672</v>
      </c>
      <c r="I46" s="97">
        <f t="shared" ref="I46" si="5">(F46-H46)/H46</f>
        <v>7.5776024007806666E-3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46</v>
      </c>
      <c r="C48" s="142" t="s">
        <v>111</v>
      </c>
      <c r="D48" s="146" t="s">
        <v>110</v>
      </c>
      <c r="E48" s="160">
        <v>315224.84096834267</v>
      </c>
      <c r="F48" s="160">
        <v>314348.66666666669</v>
      </c>
      <c r="G48" s="147">
        <f>(F48-E48)/E48</f>
        <v>-2.7795217502036228E-3</v>
      </c>
      <c r="H48" s="160">
        <v>318704.09999999998</v>
      </c>
      <c r="I48" s="147">
        <f>(F48-H48)/H48</f>
        <v>-1.3666072489601768E-2</v>
      </c>
    </row>
    <row r="49" spans="1:9" ht="16.5">
      <c r="A49" s="35"/>
      <c r="B49" s="155" t="s">
        <v>47</v>
      </c>
      <c r="C49" s="142" t="s">
        <v>113</v>
      </c>
      <c r="D49" s="140" t="s">
        <v>114</v>
      </c>
      <c r="E49" s="163">
        <v>990132.37642990157</v>
      </c>
      <c r="F49" s="163">
        <v>996695.14285714284</v>
      </c>
      <c r="G49" s="147">
        <f>(F49-E49)/E49</f>
        <v>6.6281707208731902E-3</v>
      </c>
      <c r="H49" s="163">
        <v>996695.14285714284</v>
      </c>
      <c r="I49" s="147">
        <f>(F49-H49)/H49</f>
        <v>0</v>
      </c>
    </row>
    <row r="50" spans="1:9" ht="16.5">
      <c r="A50" s="35"/>
      <c r="B50" s="155" t="s">
        <v>49</v>
      </c>
      <c r="C50" s="142" t="s">
        <v>158</v>
      </c>
      <c r="D50" s="138" t="s">
        <v>199</v>
      </c>
      <c r="E50" s="163">
        <v>140841.79003724395</v>
      </c>
      <c r="F50" s="163">
        <v>166169.25</v>
      </c>
      <c r="G50" s="147">
        <f>(F50-E50)/E50</f>
        <v>0.17982915408884328</v>
      </c>
      <c r="H50" s="163">
        <v>166169.25</v>
      </c>
      <c r="I50" s="147">
        <f>(F50-H50)/H50</f>
        <v>0</v>
      </c>
    </row>
    <row r="51" spans="1:9" ht="16.5">
      <c r="A51" s="35"/>
      <c r="B51" s="155" t="s">
        <v>50</v>
      </c>
      <c r="C51" s="142" t="s">
        <v>159</v>
      </c>
      <c r="D51" s="138" t="s">
        <v>112</v>
      </c>
      <c r="E51" s="163">
        <v>1818667.5</v>
      </c>
      <c r="F51" s="163">
        <v>1672008</v>
      </c>
      <c r="G51" s="147">
        <f>(F51-E51)/E51</f>
        <v>-8.0641183723797777E-2</v>
      </c>
      <c r="H51" s="163">
        <v>1672008</v>
      </c>
      <c r="I51" s="147">
        <f>(F51-H51)/H51</f>
        <v>0</v>
      </c>
    </row>
    <row r="52" spans="1:9" ht="16.5">
      <c r="A52" s="35"/>
      <c r="B52" s="155" t="s">
        <v>48</v>
      </c>
      <c r="C52" s="142" t="s">
        <v>157</v>
      </c>
      <c r="D52" s="140" t="s">
        <v>114</v>
      </c>
      <c r="E52" s="163">
        <v>1301957.08125</v>
      </c>
      <c r="F52" s="163">
        <v>1346060.625</v>
      </c>
      <c r="G52" s="147">
        <f>(F52-E52)/E52</f>
        <v>3.3874806155404481E-2</v>
      </c>
      <c r="H52" s="163">
        <v>1344939.375</v>
      </c>
      <c r="I52" s="147">
        <f>(F52-H52)/H52</f>
        <v>8.3368070029178826E-4</v>
      </c>
    </row>
    <row r="53" spans="1:9" ht="16.5" customHeight="1" thickBot="1">
      <c r="A53" s="36"/>
      <c r="B53" s="155" t="s">
        <v>45</v>
      </c>
      <c r="C53" s="142" t="s">
        <v>109</v>
      </c>
      <c r="D53" s="139" t="s">
        <v>108</v>
      </c>
      <c r="E53" s="166">
        <v>313707.05462445685</v>
      </c>
      <c r="F53" s="166">
        <v>339450.42857142858</v>
      </c>
      <c r="G53" s="153">
        <f>(F53-E53)/E53</f>
        <v>8.2061826686650324E-2</v>
      </c>
      <c r="H53" s="166">
        <v>328414.125</v>
      </c>
      <c r="I53" s="153">
        <f>(F53-H53)/H53</f>
        <v>3.3604838316343977E-2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4880530.6433099452</v>
      </c>
      <c r="F54" s="77">
        <f>SUM(F48:F53)</f>
        <v>4834732.1130952379</v>
      </c>
      <c r="G54" s="96">
        <f t="shared" ref="G54" si="6">(F54-E54)/E54</f>
        <v>-9.3839243233697009E-3</v>
      </c>
      <c r="H54" s="77">
        <f>SUM(H48:H53)</f>
        <v>4826929.9928571433</v>
      </c>
      <c r="I54" s="97">
        <f t="shared" ref="I54" si="7">(F54-H54)/H54</f>
        <v>1.6163731915814219E-3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43</v>
      </c>
      <c r="C56" s="145" t="s">
        <v>119</v>
      </c>
      <c r="D56" s="146" t="s">
        <v>114</v>
      </c>
      <c r="E56" s="160">
        <v>97328.160441606815</v>
      </c>
      <c r="F56" s="160">
        <v>147108</v>
      </c>
      <c r="G56" s="148">
        <f>(F56-E56)/E56</f>
        <v>0.51146389012724836</v>
      </c>
      <c r="H56" s="160">
        <v>161011.5</v>
      </c>
      <c r="I56" s="148">
        <f>(F56-H56)/H56</f>
        <v>-8.6350974930362118E-2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194145.15437616387</v>
      </c>
      <c r="F57" s="174">
        <v>212131.5</v>
      </c>
      <c r="G57" s="147">
        <f>(F57-E57)/E57</f>
        <v>9.2643803970439934E-2</v>
      </c>
      <c r="H57" s="174">
        <v>226642</v>
      </c>
      <c r="I57" s="147">
        <f>(F57-H57)/H57</f>
        <v>-6.4023879069192824E-2</v>
      </c>
    </row>
    <row r="58" spans="1:9" ht="16.5">
      <c r="A58" s="102"/>
      <c r="B58" s="177" t="s">
        <v>54</v>
      </c>
      <c r="C58" s="142" t="s">
        <v>121</v>
      </c>
      <c r="D58" s="138" t="s">
        <v>120</v>
      </c>
      <c r="E58" s="163">
        <v>199491.13888888891</v>
      </c>
      <c r="F58" s="174">
        <v>184602.6</v>
      </c>
      <c r="G58" s="147">
        <f>(F58-E58)/E58</f>
        <v>-7.4632582538823475E-2</v>
      </c>
      <c r="H58" s="174">
        <v>186396.6</v>
      </c>
      <c r="I58" s="147">
        <f>(F58-H58)/H58</f>
        <v>-9.6246390760346481E-3</v>
      </c>
    </row>
    <row r="59" spans="1:9" ht="16.5">
      <c r="A59" s="102"/>
      <c r="B59" s="177" t="s">
        <v>38</v>
      </c>
      <c r="C59" s="142" t="s">
        <v>115</v>
      </c>
      <c r="D59" s="138" t="s">
        <v>114</v>
      </c>
      <c r="E59" s="163">
        <v>146088.22625698324</v>
      </c>
      <c r="F59" s="174">
        <v>155852.5</v>
      </c>
      <c r="G59" s="147">
        <f>(F59-E59)/E59</f>
        <v>6.6838197664474797E-2</v>
      </c>
      <c r="H59" s="174">
        <v>155852.5</v>
      </c>
      <c r="I59" s="147">
        <f>(F59-H59)/H59</f>
        <v>0</v>
      </c>
    </row>
    <row r="60" spans="1:9" s="118" customFormat="1" ht="16.5">
      <c r="A60" s="128"/>
      <c r="B60" s="177" t="s">
        <v>40</v>
      </c>
      <c r="C60" s="142" t="s">
        <v>117</v>
      </c>
      <c r="D60" s="138" t="s">
        <v>114</v>
      </c>
      <c r="E60" s="163">
        <v>131867.90875232776</v>
      </c>
      <c r="F60" s="179">
        <v>139035</v>
      </c>
      <c r="G60" s="147">
        <f>(F60-E60)/E60</f>
        <v>5.4350533920526203E-2</v>
      </c>
      <c r="H60" s="179">
        <v>139035</v>
      </c>
      <c r="I60" s="147">
        <f>(F60-H60)/H60</f>
        <v>0</v>
      </c>
    </row>
    <row r="61" spans="1:9" s="118" customFormat="1" ht="17.25" thickBot="1">
      <c r="A61" s="128"/>
      <c r="B61" s="178" t="s">
        <v>41</v>
      </c>
      <c r="C61" s="143" t="s">
        <v>118</v>
      </c>
      <c r="D61" s="139" t="s">
        <v>114</v>
      </c>
      <c r="E61" s="166">
        <v>199788.09217877095</v>
      </c>
      <c r="F61" s="175">
        <v>158769</v>
      </c>
      <c r="G61" s="152">
        <f>(F61-E61)/E61</f>
        <v>-0.2053129980442826</v>
      </c>
      <c r="H61" s="175">
        <v>158769</v>
      </c>
      <c r="I61" s="152">
        <f>(F61-H61)/H61</f>
        <v>0</v>
      </c>
    </row>
    <row r="62" spans="1:9" s="118" customFormat="1" ht="16.5">
      <c r="A62" s="128"/>
      <c r="B62" s="88" t="s">
        <v>42</v>
      </c>
      <c r="C62" s="141" t="s">
        <v>198</v>
      </c>
      <c r="D62" s="138" t="s">
        <v>114</v>
      </c>
      <c r="E62" s="160">
        <v>103381.04567039106</v>
      </c>
      <c r="F62" s="173">
        <v>105285.375</v>
      </c>
      <c r="G62" s="147">
        <f>(F62-E62)/E62</f>
        <v>1.8420488178079539E-2</v>
      </c>
      <c r="H62" s="173">
        <v>105285.375</v>
      </c>
      <c r="I62" s="147">
        <f>(F62-H62)/H62</f>
        <v>0</v>
      </c>
    </row>
    <row r="63" spans="1:9" s="118" customFormat="1" ht="16.5">
      <c r="A63" s="128"/>
      <c r="B63" s="177" t="s">
        <v>55</v>
      </c>
      <c r="C63" s="142" t="s">
        <v>122</v>
      </c>
      <c r="D63" s="140" t="s">
        <v>120</v>
      </c>
      <c r="E63" s="163">
        <v>194037.13575418992</v>
      </c>
      <c r="F63" s="174">
        <v>220662</v>
      </c>
      <c r="G63" s="147">
        <f>(F63-E63)/E63</f>
        <v>0.13721530233026621</v>
      </c>
      <c r="H63" s="174">
        <v>220662</v>
      </c>
      <c r="I63" s="147">
        <f>(F63-H63)/H63</f>
        <v>0</v>
      </c>
    </row>
    <row r="64" spans="1:9" ht="16.5" customHeight="1" thickBot="1">
      <c r="A64" s="103"/>
      <c r="B64" s="178" t="s">
        <v>56</v>
      </c>
      <c r="C64" s="143" t="s">
        <v>123</v>
      </c>
      <c r="D64" s="139" t="s">
        <v>120</v>
      </c>
      <c r="E64" s="166">
        <v>978328</v>
      </c>
      <c r="F64" s="175">
        <v>1289288</v>
      </c>
      <c r="G64" s="152">
        <f>(F64-E64)/E64</f>
        <v>0.31784841075794623</v>
      </c>
      <c r="H64" s="175">
        <v>1289288</v>
      </c>
      <c r="I64" s="152">
        <f>(F64-H64)/H64</f>
        <v>0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2244454.8623193223</v>
      </c>
      <c r="F65" s="92">
        <f>SUM(F56:F64)</f>
        <v>2612733.9750000001</v>
      </c>
      <c r="G65" s="94">
        <f t="shared" ref="G65" si="8">(F65-E65)/E65</f>
        <v>0.16408399155780487</v>
      </c>
      <c r="H65" s="92">
        <f>SUM(H56:H64)</f>
        <v>2642941.9750000001</v>
      </c>
      <c r="I65" s="131">
        <f t="shared" ref="I65" si="9">(F65-H65)/H65</f>
        <v>-1.142968717654121E-2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398153.46221291128</v>
      </c>
      <c r="F67" s="168">
        <v>490322.625</v>
      </c>
      <c r="G67" s="147">
        <f>(F67-E67)/E67</f>
        <v>0.23149155171179084</v>
      </c>
      <c r="H67" s="168">
        <v>495592.5</v>
      </c>
      <c r="I67" s="147">
        <f>(F67-H67)/H67</f>
        <v>-1.0633484162895928E-2</v>
      </c>
    </row>
    <row r="68" spans="1:9" ht="16.5">
      <c r="A68" s="35"/>
      <c r="B68" s="155" t="s">
        <v>63</v>
      </c>
      <c r="C68" s="142" t="s">
        <v>132</v>
      </c>
      <c r="D68" s="140" t="s">
        <v>126</v>
      </c>
      <c r="E68" s="163">
        <v>289656.25</v>
      </c>
      <c r="F68" s="162">
        <v>290403.75</v>
      </c>
      <c r="G68" s="147">
        <f>(F68-E68)/E68</f>
        <v>2.5806451612903226E-3</v>
      </c>
      <c r="H68" s="162">
        <v>292646.25</v>
      </c>
      <c r="I68" s="147">
        <f>(F68-H68)/H68</f>
        <v>-7.6628352490421452E-3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2913057.3333333335</v>
      </c>
      <c r="F69" s="162">
        <v>3145779</v>
      </c>
      <c r="G69" s="147">
        <f>(F69-E69)/E69</f>
        <v>7.988914739291085E-2</v>
      </c>
      <c r="H69" s="162">
        <v>3145779</v>
      </c>
      <c r="I69" s="147">
        <f>(F69-H69)/H69</f>
        <v>0</v>
      </c>
    </row>
    <row r="70" spans="1:9" ht="16.5">
      <c r="A70" s="35"/>
      <c r="B70" s="155" t="s">
        <v>61</v>
      </c>
      <c r="C70" s="142" t="s">
        <v>130</v>
      </c>
      <c r="D70" s="140" t="s">
        <v>207</v>
      </c>
      <c r="E70" s="163">
        <v>903839.625</v>
      </c>
      <c r="F70" s="162">
        <v>835904.33333333337</v>
      </c>
      <c r="G70" s="147">
        <f>(F70-E70)/E70</f>
        <v>-7.5162993287295435E-2</v>
      </c>
      <c r="H70" s="162">
        <v>835904.33333333337</v>
      </c>
      <c r="I70" s="147">
        <f>(F70-H70)/H70</f>
        <v>0</v>
      </c>
    </row>
    <row r="71" spans="1:9" ht="16.5">
      <c r="A71" s="35"/>
      <c r="B71" s="155" t="s">
        <v>62</v>
      </c>
      <c r="C71" s="142" t="s">
        <v>131</v>
      </c>
      <c r="D71" s="140" t="s">
        <v>125</v>
      </c>
      <c r="E71" s="163">
        <v>596754.16666666663</v>
      </c>
      <c r="F71" s="162">
        <v>601289</v>
      </c>
      <c r="G71" s="147">
        <f>(F71-E71)/E71</f>
        <v>7.5991649269311718E-3</v>
      </c>
      <c r="H71" s="162">
        <v>601289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219810.33255741777</v>
      </c>
      <c r="F72" s="171">
        <v>219646.875</v>
      </c>
      <c r="G72" s="153">
        <f>(F72-E72)/E72</f>
        <v>-7.4362999917246795E-4</v>
      </c>
      <c r="H72" s="171">
        <v>219646.875</v>
      </c>
      <c r="I72" s="153">
        <f>(F72-H72)/H72</f>
        <v>0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5321271.1697703293</v>
      </c>
      <c r="F73" s="77">
        <f>SUM(F67:F72)</f>
        <v>5583345.583333333</v>
      </c>
      <c r="G73" s="96">
        <f t="shared" ref="G73" si="10">(F73-E73)/E73</f>
        <v>4.9250339853346571E-2</v>
      </c>
      <c r="H73" s="77">
        <f>SUM(H67:H72)</f>
        <v>5590857.958333333</v>
      </c>
      <c r="I73" s="97">
        <f t="shared" ref="I73" si="11">(F73-H73)/H73</f>
        <v>-1.34368911819743E-3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70</v>
      </c>
      <c r="C75" s="144" t="s">
        <v>141</v>
      </c>
      <c r="D75" s="146" t="s">
        <v>137</v>
      </c>
      <c r="E75" s="160">
        <v>132518.58919925513</v>
      </c>
      <c r="F75" s="160">
        <v>157872</v>
      </c>
      <c r="G75" s="147">
        <f>(F75-E75)/E75</f>
        <v>0.19131965525699526</v>
      </c>
      <c r="H75" s="160">
        <v>163254</v>
      </c>
      <c r="I75" s="147">
        <f>(F75-H75)/H75</f>
        <v>-3.2967032967032968E-2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300046.5</v>
      </c>
      <c r="F76" s="163">
        <v>313052.7</v>
      </c>
      <c r="G76" s="147">
        <f>(F76-E76)/E76</f>
        <v>4.3347281171418471E-2</v>
      </c>
      <c r="H76" s="163">
        <v>313052.7</v>
      </c>
      <c r="I76" s="147">
        <f>(F76-H76)/H76</f>
        <v>0</v>
      </c>
    </row>
    <row r="77" spans="1:9" ht="16.5">
      <c r="A77" s="35"/>
      <c r="B77" s="155" t="s">
        <v>67</v>
      </c>
      <c r="C77" s="142" t="s">
        <v>139</v>
      </c>
      <c r="D77" s="140" t="s">
        <v>135</v>
      </c>
      <c r="E77" s="163">
        <v>199599.42861576661</v>
      </c>
      <c r="F77" s="163">
        <v>205541.14285714287</v>
      </c>
      <c r="G77" s="147">
        <f>(F77-E77)/E77</f>
        <v>2.9768192637536037E-2</v>
      </c>
      <c r="H77" s="163">
        <v>205541.14285714287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124529.50631078005</v>
      </c>
      <c r="F78" s="163">
        <v>134816.79999999999</v>
      </c>
      <c r="G78" s="147">
        <f>(F78-E78)/E78</f>
        <v>8.2609286698259426E-2</v>
      </c>
      <c r="H78" s="163">
        <v>134816.79999999999</v>
      </c>
      <c r="I78" s="147">
        <f>(F78-H78)/H78</f>
        <v>0</v>
      </c>
    </row>
    <row r="79" spans="1:9" ht="16.5" customHeight="1" thickBot="1">
      <c r="A79" s="36"/>
      <c r="B79" s="155" t="s">
        <v>69</v>
      </c>
      <c r="C79" s="142" t="s">
        <v>140</v>
      </c>
      <c r="D79" s="139" t="s">
        <v>136</v>
      </c>
      <c r="E79" s="166">
        <v>80219.108539505178</v>
      </c>
      <c r="F79" s="166">
        <v>98109.375</v>
      </c>
      <c r="G79" s="147">
        <f>(F79-E79)/E79</f>
        <v>0.22301751772377867</v>
      </c>
      <c r="H79" s="166">
        <v>98029.28571428571</v>
      </c>
      <c r="I79" s="147">
        <f>(F79-H79)/H79</f>
        <v>8.1699346405233E-4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836913.13266530691</v>
      </c>
      <c r="F80" s="77">
        <f>SUM(F75:F79)</f>
        <v>909392.01785714296</v>
      </c>
      <c r="G80" s="96">
        <f t="shared" ref="G80" si="12">(F80-E80)/E80</f>
        <v>8.6602638150764147E-2</v>
      </c>
      <c r="H80" s="77">
        <f>SUM(H75:H79)</f>
        <v>914693.92857142864</v>
      </c>
      <c r="I80" s="97">
        <f t="shared" ref="I80" si="13">(F80-H80)/H80</f>
        <v>-5.7963768520539099E-3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71631.857142857145</v>
      </c>
      <c r="F82" s="160">
        <v>70606.71428571429</v>
      </c>
      <c r="G82" s="148">
        <f>(F82-E82)/E82</f>
        <v>-1.4311270125223584E-2</v>
      </c>
      <c r="H82" s="160">
        <v>70606.71428571429</v>
      </c>
      <c r="I82" s="148">
        <f>(F82-H82)/H82</f>
        <v>0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105846</v>
      </c>
      <c r="F83" s="154">
        <v>92166.75</v>
      </c>
      <c r="G83" s="147">
        <f>(F83-E83)/E83</f>
        <v>-0.12923728813559321</v>
      </c>
      <c r="H83" s="154">
        <v>92166.75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50082.5</v>
      </c>
      <c r="F84" s="163">
        <v>57023.571428571428</v>
      </c>
      <c r="G84" s="147">
        <f>(F84-E84)/E84</f>
        <v>0.13859275053304901</v>
      </c>
      <c r="H84" s="163">
        <v>57023.571428571428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92563.611214566525</v>
      </c>
      <c r="F85" s="163">
        <v>90933.375</v>
      </c>
      <c r="G85" s="147">
        <f>(F85-E85)/E85</f>
        <v>-1.761206367357001E-2</v>
      </c>
      <c r="H85" s="163">
        <v>90933.375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578565</v>
      </c>
      <c r="F86" s="172">
        <v>577967</v>
      </c>
      <c r="G86" s="147">
        <f>(F86-E86)/E86</f>
        <v>-1.0335917312661498E-3</v>
      </c>
      <c r="H86" s="172">
        <v>577967</v>
      </c>
      <c r="I86" s="147">
        <f>(F86-H86)/H86</f>
        <v>0</v>
      </c>
    </row>
    <row r="87" spans="1:11" ht="16.5">
      <c r="A87" s="35"/>
      <c r="B87" s="155" t="s">
        <v>80</v>
      </c>
      <c r="C87" s="142" t="s">
        <v>151</v>
      </c>
      <c r="D87" s="151" t="s">
        <v>150</v>
      </c>
      <c r="E87" s="172">
        <v>189200.55555555553</v>
      </c>
      <c r="F87" s="172">
        <v>300993.33333333331</v>
      </c>
      <c r="G87" s="147">
        <f>(F87-E87)/E87</f>
        <v>0.59086918349429329</v>
      </c>
      <c r="H87" s="172">
        <v>300893.66666666669</v>
      </c>
      <c r="I87" s="147">
        <f>(F87-H87)/H87</f>
        <v>3.3123550844637646E-4</v>
      </c>
    </row>
    <row r="88" spans="1:11" ht="16.5" customHeight="1" thickBot="1">
      <c r="A88" s="33"/>
      <c r="B88" s="156" t="s">
        <v>78</v>
      </c>
      <c r="C88" s="143" t="s">
        <v>149</v>
      </c>
      <c r="D88" s="139" t="s">
        <v>147</v>
      </c>
      <c r="E88" s="166">
        <v>132503.88247465342</v>
      </c>
      <c r="F88" s="166">
        <v>145214.33333333334</v>
      </c>
      <c r="G88" s="149">
        <f>(F88-E88)/E88</f>
        <v>9.5925120240241218E-2</v>
      </c>
      <c r="H88" s="166">
        <v>145044.9</v>
      </c>
      <c r="I88" s="149">
        <f>(F88-H88)/H88</f>
        <v>1.1681440252869896E-3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1220393.4063876327</v>
      </c>
      <c r="F89" s="77">
        <f>SUM(F82:F88)</f>
        <v>1334905.0773809522</v>
      </c>
      <c r="G89" s="104">
        <f t="shared" ref="G89:G90" si="14">(F89-E89)/E89</f>
        <v>9.3831768013459105E-2</v>
      </c>
      <c r="H89" s="77">
        <f>SUM(H82:H88)</f>
        <v>1334635.9773809523</v>
      </c>
      <c r="I89" s="97">
        <f t="shared" ref="I89:I90" si="15">(F89-H89)/H89</f>
        <v>2.0162801285181423E-4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21115252.627905436</v>
      </c>
      <c r="F90" s="92">
        <f>SUM(F31,F38,F46,F54,F65,F73,F80,F89)</f>
        <v>22801472.163912695</v>
      </c>
      <c r="G90" s="94">
        <f t="shared" si="14"/>
        <v>7.9857890678456278E-2</v>
      </c>
      <c r="H90" s="92">
        <f>SUM(H31,H38,H46,H54,H65,H73,H80,H89)</f>
        <v>22737471.122222226</v>
      </c>
      <c r="I90" s="105">
        <f t="shared" si="15"/>
        <v>2.8147827586647509E-3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1"/>
      <c r="B16" s="184" t="s">
        <v>4</v>
      </c>
      <c r="C16" s="141" t="s">
        <v>163</v>
      </c>
      <c r="D16" s="196">
        <v>100000</v>
      </c>
      <c r="E16" s="196">
        <v>70000</v>
      </c>
      <c r="F16" s="196">
        <v>95000</v>
      </c>
      <c r="G16" s="134">
        <v>65000</v>
      </c>
      <c r="H16" s="134">
        <v>75000</v>
      </c>
      <c r="I16" s="134">
        <f>AVERAGE(D16:H16)</f>
        <v>81000</v>
      </c>
      <c r="K16" s="195"/>
      <c r="L16" s="197"/>
    </row>
    <row r="17" spans="1:16" ht="18">
      <c r="A17" s="82"/>
      <c r="B17" s="185" t="s">
        <v>5</v>
      </c>
      <c r="C17" s="142" t="s">
        <v>164</v>
      </c>
      <c r="D17" s="180">
        <v>120000</v>
      </c>
      <c r="E17" s="180">
        <v>150000</v>
      </c>
      <c r="F17" s="180">
        <v>150000</v>
      </c>
      <c r="G17" s="198">
        <v>70000</v>
      </c>
      <c r="H17" s="198">
        <v>141600</v>
      </c>
      <c r="I17" s="134">
        <f t="shared" ref="I17:I40" si="0">AVERAGE(D17:H17)</f>
        <v>126320</v>
      </c>
      <c r="K17" s="195"/>
      <c r="L17" s="197"/>
    </row>
    <row r="18" spans="1:16" ht="18">
      <c r="A18" s="82"/>
      <c r="B18" s="185" t="s">
        <v>6</v>
      </c>
      <c r="C18" s="142" t="s">
        <v>165</v>
      </c>
      <c r="D18" s="180">
        <v>120000</v>
      </c>
      <c r="E18" s="180">
        <v>150000</v>
      </c>
      <c r="F18" s="180">
        <v>145000</v>
      </c>
      <c r="G18" s="198">
        <v>140000</v>
      </c>
      <c r="H18" s="198">
        <v>100000</v>
      </c>
      <c r="I18" s="134">
        <f t="shared" si="0"/>
        <v>131000</v>
      </c>
      <c r="K18" s="195"/>
      <c r="L18" s="197"/>
    </row>
    <row r="19" spans="1:16" ht="18">
      <c r="A19" s="82"/>
      <c r="B19" s="185" t="s">
        <v>7</v>
      </c>
      <c r="C19" s="142" t="s">
        <v>166</v>
      </c>
      <c r="D19" s="180">
        <v>40000</v>
      </c>
      <c r="E19" s="180">
        <v>35000</v>
      </c>
      <c r="F19" s="180">
        <v>45000</v>
      </c>
      <c r="G19" s="198">
        <v>32500</v>
      </c>
      <c r="H19" s="198">
        <v>50000</v>
      </c>
      <c r="I19" s="134">
        <f t="shared" si="0"/>
        <v>40500</v>
      </c>
      <c r="K19" s="195"/>
      <c r="L19" s="197"/>
      <c r="P19" s="194"/>
    </row>
    <row r="20" spans="1:16" ht="18">
      <c r="A20" s="82"/>
      <c r="B20" s="185" t="s">
        <v>8</v>
      </c>
      <c r="C20" s="142" t="s">
        <v>167</v>
      </c>
      <c r="D20" s="180">
        <v>400000</v>
      </c>
      <c r="E20" s="180">
        <v>400000</v>
      </c>
      <c r="F20" s="180">
        <v>385000</v>
      </c>
      <c r="G20" s="198">
        <v>400000</v>
      </c>
      <c r="H20" s="198">
        <v>300000</v>
      </c>
      <c r="I20" s="134">
        <f t="shared" si="0"/>
        <v>377000</v>
      </c>
      <c r="K20" s="195"/>
      <c r="L20" s="197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200000</v>
      </c>
      <c r="F21" s="180">
        <v>200000</v>
      </c>
      <c r="G21" s="198">
        <v>60000</v>
      </c>
      <c r="H21" s="198">
        <v>100000</v>
      </c>
      <c r="I21" s="134">
        <f t="shared" si="0"/>
        <v>132000</v>
      </c>
      <c r="K21" s="195"/>
      <c r="L21" s="197"/>
    </row>
    <row r="22" spans="1:16" ht="18">
      <c r="A22" s="82"/>
      <c r="B22" s="185" t="s">
        <v>10</v>
      </c>
      <c r="C22" s="142" t="s">
        <v>169</v>
      </c>
      <c r="D22" s="180">
        <v>100000</v>
      </c>
      <c r="E22" s="180">
        <v>75000</v>
      </c>
      <c r="F22" s="180">
        <v>100000</v>
      </c>
      <c r="G22" s="198">
        <v>55000</v>
      </c>
      <c r="H22" s="198">
        <v>71666.66</v>
      </c>
      <c r="I22" s="134">
        <f t="shared" si="0"/>
        <v>80333.332000000009</v>
      </c>
      <c r="K22" s="195"/>
      <c r="L22" s="197"/>
    </row>
    <row r="23" spans="1:16" ht="18">
      <c r="A23" s="82"/>
      <c r="B23" s="185" t="s">
        <v>11</v>
      </c>
      <c r="C23" s="142" t="s">
        <v>170</v>
      </c>
      <c r="D23" s="180">
        <v>35000</v>
      </c>
      <c r="E23" s="180">
        <v>30000</v>
      </c>
      <c r="F23" s="180">
        <v>50000</v>
      </c>
      <c r="G23" s="198">
        <v>17500</v>
      </c>
      <c r="H23" s="198">
        <v>25000</v>
      </c>
      <c r="I23" s="134">
        <f t="shared" si="0"/>
        <v>31500</v>
      </c>
      <c r="K23" s="195"/>
      <c r="L23" s="197"/>
    </row>
    <row r="24" spans="1:16" ht="18">
      <c r="A24" s="82"/>
      <c r="B24" s="185" t="s">
        <v>12</v>
      </c>
      <c r="C24" s="142" t="s">
        <v>171</v>
      </c>
      <c r="D24" s="180">
        <v>35000</v>
      </c>
      <c r="E24" s="180">
        <v>30000</v>
      </c>
      <c r="F24" s="180">
        <v>50000</v>
      </c>
      <c r="G24" s="198">
        <v>27500</v>
      </c>
      <c r="H24" s="198">
        <v>38333.33</v>
      </c>
      <c r="I24" s="134">
        <f t="shared" si="0"/>
        <v>36166.666000000005</v>
      </c>
      <c r="K24" s="195"/>
      <c r="L24" s="197"/>
    </row>
    <row r="25" spans="1:16" ht="18">
      <c r="A25" s="82"/>
      <c r="B25" s="185" t="s">
        <v>13</v>
      </c>
      <c r="C25" s="142" t="s">
        <v>172</v>
      </c>
      <c r="D25" s="180">
        <v>35000</v>
      </c>
      <c r="E25" s="180">
        <v>30000</v>
      </c>
      <c r="F25" s="180">
        <v>50000</v>
      </c>
      <c r="G25" s="198">
        <v>30000</v>
      </c>
      <c r="H25" s="198">
        <v>50000</v>
      </c>
      <c r="I25" s="134">
        <f t="shared" si="0"/>
        <v>39000</v>
      </c>
      <c r="K25" s="195"/>
      <c r="L25" s="197"/>
    </row>
    <row r="26" spans="1:16" ht="18">
      <c r="A26" s="82"/>
      <c r="B26" s="185" t="s">
        <v>14</v>
      </c>
      <c r="C26" s="142" t="s">
        <v>173</v>
      </c>
      <c r="D26" s="180">
        <v>35000</v>
      </c>
      <c r="E26" s="180">
        <v>30000</v>
      </c>
      <c r="F26" s="180">
        <v>50000</v>
      </c>
      <c r="G26" s="198">
        <v>25000</v>
      </c>
      <c r="H26" s="198">
        <v>38333.33</v>
      </c>
      <c r="I26" s="134">
        <f t="shared" si="0"/>
        <v>35666.666000000005</v>
      </c>
      <c r="K26" s="195"/>
      <c r="L26" s="197"/>
    </row>
    <row r="27" spans="1:16" ht="18">
      <c r="A27" s="82"/>
      <c r="B27" s="185" t="s">
        <v>15</v>
      </c>
      <c r="C27" s="142" t="s">
        <v>174</v>
      </c>
      <c r="D27" s="180">
        <v>100000</v>
      </c>
      <c r="E27" s="180">
        <v>100000</v>
      </c>
      <c r="F27" s="180">
        <v>100000</v>
      </c>
      <c r="G27" s="198">
        <v>50000</v>
      </c>
      <c r="H27" s="198">
        <v>83333.33</v>
      </c>
      <c r="I27" s="134">
        <f t="shared" si="0"/>
        <v>86666.665999999997</v>
      </c>
      <c r="K27" s="195"/>
      <c r="L27" s="197"/>
    </row>
    <row r="28" spans="1:16" ht="18">
      <c r="A28" s="82"/>
      <c r="B28" s="185" t="s">
        <v>16</v>
      </c>
      <c r="C28" s="142" t="s">
        <v>175</v>
      </c>
      <c r="D28" s="180">
        <v>35000</v>
      </c>
      <c r="E28" s="180">
        <v>30000</v>
      </c>
      <c r="F28" s="180">
        <v>50000</v>
      </c>
      <c r="G28" s="198">
        <v>25000</v>
      </c>
      <c r="H28" s="198">
        <v>36666.660000000003</v>
      </c>
      <c r="I28" s="134">
        <f t="shared" si="0"/>
        <v>35333.332000000002</v>
      </c>
      <c r="K28" s="195"/>
      <c r="L28" s="197"/>
    </row>
    <row r="29" spans="1:16" ht="18">
      <c r="A29" s="82"/>
      <c r="B29" s="185" t="s">
        <v>17</v>
      </c>
      <c r="C29" s="142" t="s">
        <v>176</v>
      </c>
      <c r="D29" s="180">
        <v>50000</v>
      </c>
      <c r="E29" s="180">
        <v>65000</v>
      </c>
      <c r="F29" s="180">
        <v>57500</v>
      </c>
      <c r="G29" s="198">
        <v>55000</v>
      </c>
      <c r="H29" s="198">
        <v>70000</v>
      </c>
      <c r="I29" s="134">
        <f t="shared" si="0"/>
        <v>59500</v>
      </c>
      <c r="K29" s="195"/>
      <c r="L29" s="197"/>
    </row>
    <row r="30" spans="1:16" ht="18">
      <c r="A30" s="82"/>
      <c r="B30" s="185" t="s">
        <v>18</v>
      </c>
      <c r="C30" s="142" t="s">
        <v>177</v>
      </c>
      <c r="D30" s="180">
        <v>90000</v>
      </c>
      <c r="E30" s="180">
        <v>150000</v>
      </c>
      <c r="F30" s="180">
        <v>300000</v>
      </c>
      <c r="G30" s="198">
        <v>55000</v>
      </c>
      <c r="H30" s="198">
        <v>53333.33</v>
      </c>
      <c r="I30" s="134">
        <f t="shared" si="0"/>
        <v>129666.666</v>
      </c>
      <c r="K30" s="195"/>
      <c r="L30" s="197"/>
    </row>
    <row r="31" spans="1:16" ht="16.5" customHeight="1" thickBot="1">
      <c r="A31" s="83"/>
      <c r="B31" s="186" t="s">
        <v>19</v>
      </c>
      <c r="C31" s="143" t="s">
        <v>178</v>
      </c>
      <c r="D31" s="181">
        <v>80000</v>
      </c>
      <c r="E31" s="181">
        <v>60000</v>
      </c>
      <c r="F31" s="181">
        <v>50000</v>
      </c>
      <c r="G31" s="136">
        <v>65000</v>
      </c>
      <c r="H31" s="136">
        <v>71666.66</v>
      </c>
      <c r="I31" s="134">
        <f t="shared" si="0"/>
        <v>65333.332000000009</v>
      </c>
      <c r="K31" s="195"/>
      <c r="L31" s="197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9"/>
      <c r="L32" s="200"/>
    </row>
    <row r="33" spans="1:12" ht="18">
      <c r="A33" s="81"/>
      <c r="B33" s="184" t="s">
        <v>26</v>
      </c>
      <c r="C33" s="144" t="s">
        <v>179</v>
      </c>
      <c r="D33" s="196">
        <v>150000</v>
      </c>
      <c r="E33" s="196">
        <v>150000</v>
      </c>
      <c r="F33" s="196">
        <v>150000</v>
      </c>
      <c r="G33" s="134">
        <v>150000</v>
      </c>
      <c r="H33" s="134">
        <v>141666.66</v>
      </c>
      <c r="I33" s="134">
        <f t="shared" si="0"/>
        <v>148333.33199999999</v>
      </c>
      <c r="K33" s="201"/>
      <c r="L33" s="197"/>
    </row>
    <row r="34" spans="1:12" ht="18">
      <c r="A34" s="82"/>
      <c r="B34" s="185" t="s">
        <v>27</v>
      </c>
      <c r="C34" s="142" t="s">
        <v>180</v>
      </c>
      <c r="D34" s="180">
        <v>150000</v>
      </c>
      <c r="E34" s="180">
        <v>150000</v>
      </c>
      <c r="F34" s="180">
        <v>150000</v>
      </c>
      <c r="G34" s="198">
        <v>150000</v>
      </c>
      <c r="H34" s="198">
        <v>141666.66</v>
      </c>
      <c r="I34" s="134">
        <f t="shared" si="0"/>
        <v>148333.33199999999</v>
      </c>
      <c r="K34" s="201"/>
      <c r="L34" s="197"/>
    </row>
    <row r="35" spans="1:12" ht="18">
      <c r="A35" s="82"/>
      <c r="B35" s="184" t="s">
        <v>28</v>
      </c>
      <c r="C35" s="142" t="s">
        <v>181</v>
      </c>
      <c r="D35" s="180">
        <v>80000</v>
      </c>
      <c r="E35" s="180">
        <v>85000</v>
      </c>
      <c r="F35" s="180">
        <v>85000</v>
      </c>
      <c r="G35" s="198">
        <v>70000</v>
      </c>
      <c r="H35" s="198">
        <v>75000</v>
      </c>
      <c r="I35" s="134">
        <f t="shared" si="0"/>
        <v>79000</v>
      </c>
      <c r="K35" s="201"/>
      <c r="L35" s="197"/>
    </row>
    <row r="36" spans="1:12" ht="18">
      <c r="A36" s="82"/>
      <c r="B36" s="185" t="s">
        <v>29</v>
      </c>
      <c r="C36" s="142" t="s">
        <v>182</v>
      </c>
      <c r="D36" s="180">
        <v>100000</v>
      </c>
      <c r="E36" s="180">
        <v>115000</v>
      </c>
      <c r="F36" s="180">
        <v>85000</v>
      </c>
      <c r="G36" s="198">
        <v>67500</v>
      </c>
      <c r="H36" s="198">
        <v>78333.33</v>
      </c>
      <c r="I36" s="134">
        <f t="shared" si="0"/>
        <v>89166.665999999997</v>
      </c>
      <c r="K36" s="201"/>
      <c r="L36" s="197"/>
    </row>
    <row r="37" spans="1:12" ht="16.5" customHeight="1" thickBot="1">
      <c r="A37" s="83"/>
      <c r="B37" s="184" t="s">
        <v>30</v>
      </c>
      <c r="C37" s="142" t="s">
        <v>183</v>
      </c>
      <c r="D37" s="180">
        <v>70000</v>
      </c>
      <c r="E37" s="180">
        <v>35000</v>
      </c>
      <c r="F37" s="180">
        <v>60000</v>
      </c>
      <c r="G37" s="198">
        <v>55000</v>
      </c>
      <c r="H37" s="198">
        <v>38333.33</v>
      </c>
      <c r="I37" s="134">
        <f t="shared" si="0"/>
        <v>51666.666000000005</v>
      </c>
      <c r="K37" s="201"/>
      <c r="L37" s="197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9"/>
      <c r="L38" s="200"/>
    </row>
    <row r="39" spans="1:12" ht="18">
      <c r="A39" s="81"/>
      <c r="B39" s="187" t="s">
        <v>31</v>
      </c>
      <c r="C39" s="145" t="s">
        <v>217</v>
      </c>
      <c r="D39" s="159">
        <v>1794000</v>
      </c>
      <c r="E39" s="159">
        <v>2000000</v>
      </c>
      <c r="F39" s="159">
        <v>1973400</v>
      </c>
      <c r="G39" s="159">
        <v>1480050</v>
      </c>
      <c r="H39" s="159">
        <v>1593969</v>
      </c>
      <c r="I39" s="159">
        <f t="shared" si="0"/>
        <v>1768283.8</v>
      </c>
      <c r="K39" s="201"/>
      <c r="L39" s="197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1180000</v>
      </c>
      <c r="F40" s="181">
        <v>1166100</v>
      </c>
      <c r="G40" s="136">
        <v>1076400</v>
      </c>
      <c r="H40" s="136">
        <v>1235169</v>
      </c>
      <c r="I40" s="136">
        <f t="shared" si="0"/>
        <v>1146813.8</v>
      </c>
      <c r="K40" s="201"/>
      <c r="L40" s="197"/>
    </row>
    <row r="41" spans="1:12" ht="15.75" thickBot="1">
      <c r="C41" s="202" t="s">
        <v>230</v>
      </c>
      <c r="D41" s="202">
        <f>SUM(D16:D40)</f>
        <v>4895400</v>
      </c>
      <c r="E41" s="202">
        <f t="shared" ref="E41:H41" si="1">SUM(E16:E40)</f>
        <v>5320000</v>
      </c>
      <c r="F41" s="202">
        <f t="shared" si="1"/>
        <v>5547000</v>
      </c>
      <c r="G41" s="202">
        <f t="shared" si="1"/>
        <v>4221450</v>
      </c>
      <c r="H41" s="202">
        <f t="shared" si="1"/>
        <v>4609071.2799999993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02-04-2025</vt:lpstr>
      <vt:lpstr>By Order</vt:lpstr>
      <vt:lpstr>All Stores</vt:lpstr>
      <vt:lpstr>'02-04-2025'!Print_Titles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2025-04-04T06:00:27Z</dcterms:modified>
</cp:coreProperties>
</file>