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7-03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'17-03-2025'!$12:$14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3" i="11" l="1"/>
  <c r="G83" i="11"/>
  <c r="I86" i="11"/>
  <c r="G86" i="11"/>
  <c r="I84" i="11"/>
  <c r="G84" i="11"/>
  <c r="I82" i="11"/>
  <c r="G82" i="11"/>
  <c r="I85" i="11"/>
  <c r="G85" i="11"/>
  <c r="I88" i="11"/>
  <c r="G88" i="11"/>
  <c r="I87" i="11"/>
  <c r="G87" i="11"/>
  <c r="I79" i="11"/>
  <c r="G79" i="11"/>
  <c r="I75" i="11"/>
  <c r="G75" i="11"/>
  <c r="I76" i="11"/>
  <c r="G76" i="11"/>
  <c r="I77" i="11"/>
  <c r="G77" i="11"/>
  <c r="I78" i="11"/>
  <c r="G78" i="11"/>
  <c r="I70" i="11"/>
  <c r="G70" i="11"/>
  <c r="I69" i="11"/>
  <c r="G69" i="11"/>
  <c r="I67" i="11"/>
  <c r="G67" i="11"/>
  <c r="I72" i="11"/>
  <c r="G72" i="11"/>
  <c r="I68" i="11"/>
  <c r="G68" i="11"/>
  <c r="I71" i="11"/>
  <c r="G71" i="11"/>
  <c r="I63" i="11"/>
  <c r="G63" i="11"/>
  <c r="I62" i="11"/>
  <c r="G62" i="11"/>
  <c r="I60" i="11"/>
  <c r="G60" i="11"/>
  <c r="I56" i="11"/>
  <c r="G56" i="11"/>
  <c r="I61" i="11"/>
  <c r="G61" i="11"/>
  <c r="I64" i="11"/>
  <c r="G64" i="11"/>
  <c r="I59" i="11"/>
  <c r="G59" i="11"/>
  <c r="I57" i="11"/>
  <c r="G57" i="11"/>
  <c r="I58" i="11"/>
  <c r="G58" i="11"/>
  <c r="I50" i="11"/>
  <c r="G50" i="11"/>
  <c r="I53" i="11"/>
  <c r="G53" i="11"/>
  <c r="I49" i="11"/>
  <c r="G49" i="11"/>
  <c r="I51" i="11"/>
  <c r="G51" i="11"/>
  <c r="I52" i="11"/>
  <c r="G52" i="11"/>
  <c r="I48" i="11"/>
  <c r="G48" i="11"/>
  <c r="I40" i="11"/>
  <c r="G40" i="11"/>
  <c r="I43" i="11"/>
  <c r="G43" i="11"/>
  <c r="I42" i="11"/>
  <c r="G42" i="11"/>
  <c r="I45" i="11"/>
  <c r="G45" i="11"/>
  <c r="I44" i="11"/>
  <c r="G44" i="11"/>
  <c r="I41" i="11"/>
  <c r="G41" i="11"/>
  <c r="I37" i="11"/>
  <c r="G37" i="11"/>
  <c r="I36" i="11"/>
  <c r="G36" i="11"/>
  <c r="I35" i="11"/>
  <c r="G35" i="11"/>
  <c r="I34" i="11"/>
  <c r="G34" i="11"/>
  <c r="I33" i="11"/>
  <c r="G33" i="11"/>
  <c r="I25" i="11"/>
  <c r="G25" i="11"/>
  <c r="I29" i="11"/>
  <c r="G29" i="11"/>
  <c r="I27" i="11"/>
  <c r="G27" i="11"/>
  <c r="I16" i="11"/>
  <c r="G16" i="11"/>
  <c r="I21" i="11"/>
  <c r="G21" i="11"/>
  <c r="I17" i="11"/>
  <c r="G17" i="11"/>
  <c r="I18" i="11"/>
  <c r="G18" i="11"/>
  <c r="I20" i="11"/>
  <c r="G20" i="11"/>
  <c r="I24" i="11"/>
  <c r="G24" i="11"/>
  <c r="I30" i="11"/>
  <c r="G30" i="11"/>
  <c r="I15" i="11"/>
  <c r="G15" i="11"/>
  <c r="I23" i="11"/>
  <c r="G23" i="11"/>
  <c r="I26" i="11"/>
  <c r="G26" i="11"/>
  <c r="I22" i="11"/>
  <c r="G22" i="11"/>
  <c r="I28" i="11"/>
  <c r="G28" i="11"/>
  <c r="I19" i="11"/>
  <c r="G19" i="11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<sst xmlns="http://schemas.openxmlformats.org/spreadsheetml/2006/main" count="852" uniqueCount="231">
  <si>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</si>
  <si>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</si>
  <si>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</si>
  <si>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</si>
  <si>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</si>
  <si>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</si>
  <si>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</si>
  <si>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</si>
  <si>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</si>
  <si>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</si>
  <si>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</si>
  <si>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</si>
  <si>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</si>
  <si>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</si>
  <si>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</si>
  <si>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</si>
  <si>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</si>
  <si>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</si>
  <si>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</si>
  <si>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</si>
  <si>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</si>
  <si>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</si>
  <si>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</si>
  <si>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</si>
  <si>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</si>
  <si>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</si>
  <si>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</si>
  <si>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</si>
  <si>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</si>
  <si>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</si>
  <si>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</si>
  <si>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</si>
  <si>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</si>
  <si>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</si>
  <si>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</si>
  <si>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</si>
  <si>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</si>
  <si>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</si>
  <si>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</si>
  <si>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</si>
  <si>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</si>
  <si>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</si>
  <si>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</si>
  <si>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</si>
  <si>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</si>
  <si>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</si>
  <si>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</si>
  <si>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</si>
  <si>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</si>
  <si>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</si>
  <si>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</si>
  <si>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</si>
  <si>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</si>
  <si>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</si>
  <si>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</si>
  <si>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</si>
  <si>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</si>
  <si>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</si>
  <si>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</si>
  <si>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</si>
  <si>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</si>
  <si>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</si>
  <si>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</si>
  <si>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</si>
  <si>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</si>
  <si>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</si>
  <si>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</si>
  <si>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</si>
  <si>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</si>
  <si>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</si>
  <si>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</si>
  <si>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</si>
  <si>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</si>
  <si>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</si>
  <si>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</si>
  <si>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</si>
  <si>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</si>
  <si>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</si>
  <si>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</si>
  <si>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</si>
  <si>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</si>
  <si>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</si>
  <si>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</si>
  <si>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</si>
  <si>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</si>
  <si>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</si>
  <si>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</si>
  <si>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</si>
  <si>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</si>
  <si>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</si>
  <si>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</si>
  <si>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</si>
  <si>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</si>
  <si>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</si>
  <si>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</si>
  <si>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</si>
  <si>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</si>
  <si>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</si>
  <si>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</si>
  <si>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</si>
  <si>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</si>
  <si>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</si>
  <si>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</si>
  <si>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</si>
  <si>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</si>
  <si>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</si>
  <si>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</si>
  <si>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</si>
  <si>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</si>
  <si>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</si>
  <si>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</si>
  <si>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</si>
  <si>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</si>
  <si>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</si>
  <si>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</si>
  <si>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</si>
  <si>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</si>
  <si>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</si>
  <si>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</si>
  <si>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</si>
  <si>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</si>
  <si>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</si>
  <si>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</si>
  <si>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</si>
  <si>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</si>
  <si>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</si>
  <si>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</si>
  <si>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</si>
  <si>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</si>
  <si>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</si>
  <si>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</si>
  <si>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</si>
  <si>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</si>
  <si>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</si>
  <si>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</si>
  <si>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</si>
  <si>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</si>
  <si>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</si>
  <si>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</si>
  <si>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</si>
  <si>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</si>
  <si>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</si>
  <si>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</si>
  <si>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</si>
  <si>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</si>
  <si>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</si>
  <si>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</si>
  <si>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</si>
  <si>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</si>
  <si>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</si>
  <si>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</si>
  <si>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</si>
  <si>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</si>
  <si>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</si>
  <si>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</si>
  <si>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</si>
  <si>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</si>
  <si>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</si>
  <si>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</si>
  <si>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</si>
  <si>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</si>
  <si>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</si>
  <si>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</si>
  <si>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</si>
  <si>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</si>
  <si>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</si>
  <si>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</si>
  <si>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</si>
  <si>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</si>
  <si>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</si>
  <si>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</si>
  <si>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</si>
  <si>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</si>
  <si>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</si>
  <si>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</si>
  <si>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</si>
  <si>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</si>
  <si>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</si>
  <si>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</si>
  <si>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</si>
  <si>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</si>
  <si>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</si>
  <si>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</si>
  <si>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</si>
  <si>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</si>
  <si>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</si>
  <si>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</si>
  <si>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</si>
  <si>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</si>
  <si>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</si>
  <si>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</si>
  <si>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</si>
  <si>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</si>
  <si>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</si>
  <si>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</si>
  <si>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</si>
  <si>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</si>
  <si>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</si>
  <si>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</si>
  <si>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</si>
  <si>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</si>
  <si>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</si>
  <si>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</si>
  <si>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</si>
  <si>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</si>
  <si>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</si>
  <si>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</si>
  <si>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</si>
  <si>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</si>
  <si>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</si>
  <si>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</si>
  <si>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</si>
  <si>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</si>
  <si>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</si>
  <si>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</si>
  <si>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</si>
  <si>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</si>
  <si>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</si>
  <si>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</si>
  <si>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آذار 2024 (ل.ل.)</t>
  </si>
  <si>
    <t>المجموع</t>
  </si>
  <si>
    <t>معدل أسعار  السوبرماركات في 11-03-2025(ل.ل.)</t>
  </si>
  <si>
    <t>معدل أسعار المحلات والملاحم في 11-03-2025 (ل.ل.)</t>
  </si>
  <si>
    <t>المعدل العام للأسعار في 11-03-2025  (ل.ل.)</t>
  </si>
  <si>
    <t xml:space="preserve"> التاريخ 17 آذار 2025 </t>
  </si>
  <si>
    <t xml:space="preserve"> التاريخ 17 آذار 2025</t>
  </si>
  <si>
    <t>معدل أسعار  السوبرماركات في 17-03-2025(ل.ل.)</t>
  </si>
  <si>
    <t>معدل أسعار المحلات والملاحم في 17-03-2025 (ل.ل.)</t>
  </si>
  <si>
    <t>معدل أسعار  السوبرماركات في 17-03-2025 (ل.ل.)</t>
  </si>
  <si>
    <t>المعدل العام للأسعار في 17-03-2025 (ل.ل.)</t>
  </si>
  <si>
    <t>المعدل العام للأسعار في 17-03-2025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</si>
</sst>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226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74707.725000000006</v>
      </c>
      <c r="F15" s="168">
        <v>111499.7</v>
      </c>
      <c r="G15" s="43">
        <f t="shared" ref="G15:G30" si="0">(F15-E15)/E15</f>
        <v>0.49247885677150505</v>
      </c>
      <c r="H15" s="168">
        <v>127998.8</v>
      </c>
      <c r="I15" s="43">
        <f t="shared" ref="I15:I30" si="1">(F15-H15)/H15</f>
        <v>-0.12890042719150496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90006.399999999994</v>
      </c>
      <c r="F16" s="162">
        <v>146109.77777777778</v>
      </c>
      <c r="G16" s="46">
        <f t="shared" si="0"/>
        <v>0.62332653875477506</v>
      </c>
      <c r="H16" s="162">
        <v>148332</v>
      </c>
      <c r="I16" s="42">
        <f t="shared" si="1"/>
        <v>-1.4981408072581904E-2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121050.19444444444</v>
      </c>
      <c r="F17" s="162">
        <v>155998.79999999999</v>
      </c>
      <c r="G17" s="46">
        <f t="shared" si="0"/>
        <v>0.28871168456978474</v>
      </c>
      <c r="H17" s="162">
        <v>161998.79999999999</v>
      </c>
      <c r="I17" s="42">
        <f t="shared" si="1"/>
        <v>-3.7037311387491764E-2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39553.675000000003</v>
      </c>
      <c r="F18" s="162">
        <v>46898.8</v>
      </c>
      <c r="G18" s="46">
        <f t="shared" si="0"/>
        <v>0.18570019094306658</v>
      </c>
      <c r="H18" s="162">
        <v>46198.8</v>
      </c>
      <c r="I18" s="42">
        <f t="shared" si="1"/>
        <v>1.5151908707585477E-2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370230.58303571428</v>
      </c>
      <c r="F19" s="162">
        <v>369373.5</v>
      </c>
      <c r="G19" s="46">
        <f t="shared" si="0"/>
        <v>-2.3149979363849731E-3</v>
      </c>
      <c r="H19" s="162">
        <v>393748.5</v>
      </c>
      <c r="I19" s="42">
        <f t="shared" si="1"/>
        <v>-6.1904997733324696E-2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96070.35</v>
      </c>
      <c r="F20" s="162">
        <v>119498.8</v>
      </c>
      <c r="G20" s="46">
        <f t="shared" si="0"/>
        <v>0.24386764490813237</v>
      </c>
      <c r="H20" s="162">
        <v>172998.8</v>
      </c>
      <c r="I20" s="42">
        <f t="shared" si="1"/>
        <v>-0.30925070000485544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65512.375</v>
      </c>
      <c r="F21" s="162">
        <v>103498.8</v>
      </c>
      <c r="G21" s="46">
        <f t="shared" si="0"/>
        <v>0.57983587070381748</v>
      </c>
      <c r="H21" s="162">
        <v>102498.8</v>
      </c>
      <c r="I21" s="42">
        <f t="shared" si="1"/>
        <v>9.7562117800403508E-3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32836.052777777775</v>
      </c>
      <c r="F22" s="162">
        <v>34998.800000000003</v>
      </c>
      <c r="G22" s="46">
        <f t="shared" si="0"/>
        <v>6.5865018455747368E-2</v>
      </c>
      <c r="H22" s="162">
        <v>36998.800000000003</v>
      </c>
      <c r="I22" s="42">
        <f t="shared" si="1"/>
        <v>-5.4055807215369144E-2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38383.911111111112</v>
      </c>
      <c r="F23" s="162">
        <v>52776.444444444445</v>
      </c>
      <c r="G23" s="46">
        <f t="shared" si="0"/>
        <v>0.37496265796549016</v>
      </c>
      <c r="H23" s="162">
        <v>68332</v>
      </c>
      <c r="I23" s="42">
        <f t="shared" si="1"/>
        <v>-0.22764671830995076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41490.583333333336</v>
      </c>
      <c r="F24" s="162">
        <v>60554.222222222219</v>
      </c>
      <c r="G24" s="46">
        <f t="shared" si="0"/>
        <v>0.45946904953667517</v>
      </c>
      <c r="H24" s="162">
        <v>79998.666666666672</v>
      </c>
      <c r="I24" s="42">
        <f t="shared" si="1"/>
        <v>-0.24305960654899814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33933.219444444447</v>
      </c>
      <c r="F25" s="162">
        <v>48887.555555555555</v>
      </c>
      <c r="G25" s="46">
        <f t="shared" si="0"/>
        <v>0.4406990069301967</v>
      </c>
      <c r="H25" s="162">
        <v>61109.777777777781</v>
      </c>
      <c r="I25" s="42">
        <f t="shared" si="1"/>
        <v>-0.20000436373157238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94096.416666666657</v>
      </c>
      <c r="F26" s="162">
        <v>117998.8</v>
      </c>
      <c r="G26" s="46">
        <f t="shared" si="0"/>
        <v>0.25402012297669868</v>
      </c>
      <c r="H26" s="162">
        <v>123498.8</v>
      </c>
      <c r="I26" s="42">
        <f t="shared" si="1"/>
        <v>-4.4534845682711086E-2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38233.222222222219</v>
      </c>
      <c r="F27" s="162">
        <v>51665.333333333336</v>
      </c>
      <c r="G27" s="46">
        <f t="shared" si="0"/>
        <v>0.35132040488347849</v>
      </c>
      <c r="H27" s="162">
        <v>67776.444444444438</v>
      </c>
      <c r="I27" s="42">
        <f t="shared" si="1"/>
        <v>-0.23770959428710062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104996.375</v>
      </c>
      <c r="F28" s="162">
        <v>79333.111111111109</v>
      </c>
      <c r="G28" s="46">
        <f t="shared" si="0"/>
        <v>-0.24442047536297221</v>
      </c>
      <c r="H28" s="162">
        <v>75444.222222222219</v>
      </c>
      <c r="I28" s="42">
        <f t="shared" si="1"/>
        <v>5.1546543583339002E-2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103431.10119047618</v>
      </c>
      <c r="F29" s="162">
        <v>127785.28571428571</v>
      </c>
      <c r="G29" s="46">
        <f t="shared" si="0"/>
        <v>0.23546287570659677</v>
      </c>
      <c r="H29" s="162">
        <v>127571</v>
      </c>
      <c r="I29" s="42">
        <f t="shared" si="1"/>
        <v>1.6797368860141421E-3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52707.822222222225</v>
      </c>
      <c r="F30" s="165">
        <v>69444.222222222219</v>
      </c>
      <c r="G30" s="48">
        <f t="shared" si="0"/>
        <v>0.31753161664387142</v>
      </c>
      <c r="H30" s="165">
        <v>73333.111111111109</v>
      </c>
      <c r="I30" s="53">
        <f t="shared" si="1"/>
        <v>-5.3030463728677986E-2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141605.15</v>
      </c>
      <c r="F32" s="168">
        <v>198887.55555555556</v>
      </c>
      <c r="G32" s="43">
        <f>(F32-E32)/E32</f>
        <v>0.4045220499081818</v>
      </c>
      <c r="H32" s="168">
        <v>204998.8</v>
      </c>
      <c r="I32" s="42">
        <f>(F32-H32)/H32</f>
        <v>-2.9811123013619722E-2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195554.22222222222</v>
      </c>
      <c r="G33" s="46">
        <f>(F33-E33)/E33</f>
        <v>0.47059814543358114</v>
      </c>
      <c r="H33" s="162">
        <v>201998.8</v>
      </c>
      <c r="I33" s="42">
        <f>(F33-H33)/H33</f>
        <v>-3.190403991398845E-2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44440.78125</v>
      </c>
      <c r="F34" s="162">
        <v>89998.75</v>
      </c>
      <c r="G34" s="46">
        <f>(F34-E34)/E34</f>
        <v>1.0251387907362677</v>
      </c>
      <c r="H34" s="162">
        <v>88748.75</v>
      </c>
      <c r="I34" s="42">
        <f>(F34-H34)/H34</f>
        <v>1.4084705418386174E-2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128331.66666666667</v>
      </c>
      <c r="G35" s="46">
        <f>(F35-E35)/E35</f>
        <v>0.6507998317111755</v>
      </c>
      <c r="H35" s="162">
        <v>119165</v>
      </c>
      <c r="I35" s="42">
        <f>(F35-H35)/H35</f>
        <v>7.6924152785353681E-2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82110.888888888891</v>
      </c>
      <c r="G36" s="48">
        <f>(F36-E36)/E36</f>
        <v>0.9384096853072541</v>
      </c>
      <c r="H36" s="162">
        <v>76898.8</v>
      </c>
      <c r="I36" s="53">
        <f>(F36-H36)/H36</f>
        <v>6.777854646481983E-2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1733567.2374999998</v>
      </c>
      <c r="F38" s="162">
        <v>1866176.5</v>
      </c>
      <c r="G38" s="43">
        <f t="shared" ref="G38:G43" si="2">(F38-E38)/E38</f>
        <v>7.6495021151436707E-2</v>
      </c>
      <c r="H38" s="162">
        <v>1866806.5</v>
      </c>
      <c r="I38" s="42">
        <f t="shared" ref="I38:I43" si="3">(F38-H38)/H38</f>
        <v>-3.3747471952770683E-4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989382.52931547607</v>
      </c>
      <c r="F39" s="162">
        <v>1059888.7777777778</v>
      </c>
      <c r="G39" s="46">
        <f t="shared" si="2"/>
        <v>7.1262880001613557E-2</v>
      </c>
      <c r="H39" s="162">
        <v>1054174.3333333333</v>
      </c>
      <c r="I39" s="42">
        <f t="shared" si="3"/>
        <v>5.4207774404592436E-3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627152.33314732136</v>
      </c>
      <c r="F40" s="162">
        <v>780569.4</v>
      </c>
      <c r="G40" s="46">
        <f t="shared" si="2"/>
        <v>0.24462488416931424</v>
      </c>
      <c r="H40" s="162">
        <v>749174.4</v>
      </c>
      <c r="I40" s="42">
        <f t="shared" si="3"/>
        <v>4.1906130268199233E-2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309630.51785714284</v>
      </c>
      <c r="F41" s="162">
        <v>364182</v>
      </c>
      <c r="G41" s="46">
        <f t="shared" si="2"/>
        <v>0.17618251107930546</v>
      </c>
      <c r="H41" s="162">
        <v>364361.4</v>
      </c>
      <c r="I41" s="42">
        <f t="shared" si="3"/>
        <v>-4.9236829148209245E-4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252281.25</v>
      </c>
      <c r="F42" s="162">
        <v>291525</v>
      </c>
      <c r="G42" s="46">
        <f t="shared" si="2"/>
        <v>0.15555555555555556</v>
      </c>
      <c r="H42" s="162">
        <v>291525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786220.5</v>
      </c>
      <c r="F43" s="162">
        <v>1011105.2</v>
      </c>
      <c r="G43" s="48">
        <f t="shared" si="2"/>
        <v>0.28603260790070972</v>
      </c>
      <c r="H43" s="162">
        <v>1041955.2</v>
      </c>
      <c r="I43" s="55">
        <f t="shared" si="3"/>
        <v>-2.9607798876573582E-2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310722.81473214284</v>
      </c>
      <c r="F45" s="162">
        <v>328276.625</v>
      </c>
      <c r="G45" s="43">
        <f t="shared" ref="G45:G50" si="4">(F45-E45)/E45</f>
        <v>5.649347082218388E-2</v>
      </c>
      <c r="H45" s="162">
        <v>339514.5</v>
      </c>
      <c r="I45" s="42">
        <f t="shared" ref="I45:I50" si="5">(F45-H45)/H45</f>
        <v>-3.3099838151242435E-2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316319.35781250003</v>
      </c>
      <c r="F46" s="162">
        <v>317159.66666666669</v>
      </c>
      <c r="G46" s="46">
        <f t="shared" si="4"/>
        <v>2.6565204860612692E-3</v>
      </c>
      <c r="H46" s="162">
        <v>314667.59999999998</v>
      </c>
      <c r="I46" s="78">
        <f t="shared" si="5"/>
        <v>7.9196798992546731E-3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992663.54288903053</v>
      </c>
      <c r="F47" s="162">
        <v>996374.57142857148</v>
      </c>
      <c r="G47" s="46">
        <f t="shared" si="4"/>
        <v>3.738455558406459E-3</v>
      </c>
      <c r="H47" s="162">
        <v>996695.14285714284</v>
      </c>
      <c r="I47" s="78">
        <f t="shared" si="5"/>
        <v>-3.2163438426358401E-4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1301620.7071874999</v>
      </c>
      <c r="F48" s="162">
        <v>1327410.5</v>
      </c>
      <c r="G48" s="46">
        <f t="shared" si="4"/>
        <v>1.9813600590471478E-2</v>
      </c>
      <c r="H48" s="162">
        <v>1346621.25</v>
      </c>
      <c r="I48" s="78">
        <f t="shared" si="5"/>
        <v>-1.4265889536497363E-2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140825.56082589287</v>
      </c>
      <c r="F49" s="162">
        <v>166169.25</v>
      </c>
      <c r="G49" s="46">
        <f t="shared" si="4"/>
        <v>0.17996512156937433</v>
      </c>
      <c r="H49" s="162">
        <v>159441.75</v>
      </c>
      <c r="I49" s="42">
        <f t="shared" si="5"/>
        <v>4.2194092827004218E-2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1789963.5</v>
      </c>
      <c r="F50" s="162">
        <v>1670253</v>
      </c>
      <c r="G50" s="53">
        <f t="shared" si="4"/>
        <v>-6.6878738030133014E-2</v>
      </c>
      <c r="H50" s="162">
        <v>1672008</v>
      </c>
      <c r="I50" s="55">
        <f t="shared" si="5"/>
        <v>-1.0496361261429371E-3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143976.21800595237</v>
      </c>
      <c r="F52" s="159">
        <v>155742.5</v>
      </c>
      <c r="G52" s="161">
        <f t="shared" ref="G52:G60" si="6">(F52-E52)/E52</f>
        <v>8.1723788532639355E-2</v>
      </c>
      <c r="H52" s="159">
        <v>155852.5</v>
      </c>
      <c r="I52" s="109">
        <f t="shared" ref="I52:I60" si="7">(F52-H52)/H52</f>
        <v>-7.0579554386358899E-4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192875.64481026784</v>
      </c>
      <c r="F53" s="162">
        <v>226468.66666666666</v>
      </c>
      <c r="G53" s="164">
        <f t="shared" si="6"/>
        <v>0.17416933013727234</v>
      </c>
      <c r="H53" s="162">
        <v>226642</v>
      </c>
      <c r="I53" s="78">
        <f t="shared" si="7"/>
        <v>-7.6478910940312489E-4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137839</v>
      </c>
      <c r="F54" s="162">
        <v>138965.79999999999</v>
      </c>
      <c r="G54" s="164">
        <f t="shared" si="6"/>
        <v>8.1747546050101091E-3</v>
      </c>
      <c r="H54" s="162">
        <v>139035</v>
      </c>
      <c r="I54" s="78">
        <f t="shared" si="7"/>
        <v>-4.9771640234481712E-4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199626.74933035712</v>
      </c>
      <c r="F55" s="162">
        <v>158711.5</v>
      </c>
      <c r="G55" s="164">
        <f t="shared" si="6"/>
        <v>-0.2049587516082203</v>
      </c>
      <c r="H55" s="162">
        <v>145315.20000000001</v>
      </c>
      <c r="I55" s="78">
        <f t="shared" si="7"/>
        <v>9.2187878487591024E-2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101867.44056919643</v>
      </c>
      <c r="F56" s="162">
        <v>105261.625</v>
      </c>
      <c r="G56" s="169">
        <f t="shared" si="6"/>
        <v>3.3319620202865177E-2</v>
      </c>
      <c r="H56" s="162">
        <v>104729.125</v>
      </c>
      <c r="I56" s="79">
        <f t="shared" si="7"/>
        <v>5.0845454881820124E-3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92902.628188775518</v>
      </c>
      <c r="F57" s="165">
        <v>160929</v>
      </c>
      <c r="G57" s="167">
        <f t="shared" si="6"/>
        <v>0.73223301791846851</v>
      </c>
      <c r="H57" s="165">
        <v>169533</v>
      </c>
      <c r="I57" s="110">
        <f t="shared" si="7"/>
        <v>-5.0751181185963792E-2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205048.59375</v>
      </c>
      <c r="F58" s="168">
        <v>186320.6</v>
      </c>
      <c r="G58" s="42">
        <f t="shared" si="6"/>
        <v>-9.1334416917940919E-2</v>
      </c>
      <c r="H58" s="168">
        <v>186396.6</v>
      </c>
      <c r="I58" s="42">
        <f t="shared" si="7"/>
        <v>-4.0773275907393159E-4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194744.00591517857</v>
      </c>
      <c r="F59" s="162">
        <v>222005.85714285713</v>
      </c>
      <c r="G59" s="46">
        <f t="shared" si="6"/>
        <v>0.13998814032588278</v>
      </c>
      <c r="H59" s="162">
        <v>216048.85714285713</v>
      </c>
      <c r="I59" s="42">
        <f t="shared" si="7"/>
        <v>2.7572467074246435E-2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1288401.3333333333</v>
      </c>
      <c r="G60" s="48">
        <f t="shared" si="6"/>
        <v>0.31694210258045691</v>
      </c>
      <c r="H60" s="162">
        <v>1244139</v>
      </c>
      <c r="I60" s="48">
        <f t="shared" si="7"/>
        <v>3.5576678597273502E-2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394838.53831845237</v>
      </c>
      <c r="F62" s="162">
        <v>495450</v>
      </c>
      <c r="G62" s="43">
        <f t="shared" ref="G62:G67" si="8">(F62-E62)/E62</f>
        <v>0.25481672105776221</v>
      </c>
      <c r="H62" s="162">
        <v>493150.66666666669</v>
      </c>
      <c r="I62" s="42">
        <f t="shared" ref="I62:I67" si="9">(F62-H62)/H62</f>
        <v>4.662537209723561E-3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2848722.5</v>
      </c>
      <c r="F63" s="162">
        <v>3054904</v>
      </c>
      <c r="G63" s="46">
        <f t="shared" si="8"/>
        <v>7.2376828560872464E-2</v>
      </c>
      <c r="H63" s="162">
        <v>3056079</v>
      </c>
      <c r="I63" s="42">
        <f t="shared" si="9"/>
        <v>-3.8447958969647054E-4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901513.03125</v>
      </c>
      <c r="F64" s="162">
        <v>835699.88888888888</v>
      </c>
      <c r="G64" s="46">
        <f t="shared" si="8"/>
        <v>-7.3002985070395918E-2</v>
      </c>
      <c r="H64" s="162">
        <v>831718.33333333337</v>
      </c>
      <c r="I64" s="78">
        <f t="shared" si="9"/>
        <v>4.7871441520332446E-3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597551.5</v>
      </c>
      <c r="F65" s="162">
        <v>601052.33333333337</v>
      </c>
      <c r="G65" s="46">
        <f t="shared" si="8"/>
        <v>5.8586303161039209E-3</v>
      </c>
      <c r="H65" s="162">
        <v>601289</v>
      </c>
      <c r="I65" s="78">
        <f t="shared" si="9"/>
        <v>-3.9359886288727693E-4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286983.9375</v>
      </c>
      <c r="F66" s="162">
        <v>304001.75</v>
      </c>
      <c r="G66" s="46">
        <f t="shared" si="8"/>
        <v>5.9298832709060591E-2</v>
      </c>
      <c r="H66" s="162">
        <v>304083</v>
      </c>
      <c r="I66" s="78">
        <f t="shared" si="9"/>
        <v>-2.671967850882818E-4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221499.49623325892</v>
      </c>
      <c r="F67" s="162">
        <v>219589.375</v>
      </c>
      <c r="G67" s="48">
        <f t="shared" si="8"/>
        <v>-8.6235917721789786E-3</v>
      </c>
      <c r="H67" s="162">
        <v>219646.875</v>
      </c>
      <c r="I67" s="79">
        <f t="shared" si="9"/>
        <v>-2.6178382915759672E-4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301952.625</v>
      </c>
      <c r="F69" s="168">
        <v>312981.90000000002</v>
      </c>
      <c r="G69" s="43">
        <f>(F69-E69)/E69</f>
        <v>3.6526508090466259E-2</v>
      </c>
      <c r="H69" s="168">
        <v>313052.7</v>
      </c>
      <c r="I69" s="42">
        <f>(F69-H69)/H69</f>
        <v>-2.2616000436983407E-4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197982.85985331633</v>
      </c>
      <c r="F70" s="162">
        <v>205478.28571428571</v>
      </c>
      <c r="G70" s="46">
        <f>(F70-E70)/E70</f>
        <v>3.7858963480589536E-2</v>
      </c>
      <c r="H70" s="162">
        <v>205541.14285714287</v>
      </c>
      <c r="I70" s="42">
        <f>(F70-H70)/H70</f>
        <v>-3.058129481203043E-4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80183.535435267855</v>
      </c>
      <c r="F71" s="162">
        <v>97997.857142857145</v>
      </c>
      <c r="G71" s="46">
        <f>(F71-E71)/E71</f>
        <v>0.22216932205453557</v>
      </c>
      <c r="H71" s="162">
        <v>98109.375</v>
      </c>
      <c r="I71" s="42">
        <f>(F71-H71)/H71</f>
        <v>-1.1366687143084446E-3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130422.55</v>
      </c>
      <c r="F72" s="162">
        <v>145785.33333333334</v>
      </c>
      <c r="G72" s="46">
        <f>(F72-E72)/E72</f>
        <v>0.11779238585147538</v>
      </c>
      <c r="H72" s="162">
        <v>152484</v>
      </c>
      <c r="I72" s="42">
        <f>(F72-H72)/H72</f>
        <v>-4.3930292139940305E-2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121047.94692460317</v>
      </c>
      <c r="F73" s="171">
        <v>136578.79999999999</v>
      </c>
      <c r="G73" s="46">
        <f>(F73-E73)/E73</f>
        <v>0.12830331674332723</v>
      </c>
      <c r="H73" s="171">
        <v>130959.7</v>
      </c>
      <c r="I73" s="55">
        <f>(F73-H73)/H73</f>
        <v>4.290709279266821E-2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70589.571428571435</v>
      </c>
      <c r="G75" s="42">
        <f t="shared" ref="G75:G81" si="10">(F75-E75)/E75</f>
        <v>-1.4550589023638665E-2</v>
      </c>
      <c r="H75" s="159">
        <v>70350.428571428565</v>
      </c>
      <c r="I75" s="43">
        <f t="shared" ref="I75:I81" si="11">(F75-H75)/H75</f>
        <v>3.3993091726521869E-3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108985.5</v>
      </c>
      <c r="F76" s="162">
        <v>92020.375</v>
      </c>
      <c r="G76" s="46">
        <f t="shared" si="10"/>
        <v>-0.1556640562276633</v>
      </c>
      <c r="H76" s="162">
        <v>89027.25</v>
      </c>
      <c r="I76" s="42">
        <f t="shared" si="11"/>
        <v>3.3620324114245918E-2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49073.375</v>
      </c>
      <c r="F77" s="162">
        <v>57023.571428571428</v>
      </c>
      <c r="G77" s="46">
        <f t="shared" si="10"/>
        <v>0.16200631052116199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93623.680555555562</v>
      </c>
      <c r="F78" s="162">
        <v>90913.375</v>
      </c>
      <c r="G78" s="46">
        <f t="shared" si="10"/>
        <v>-2.8948931931246688E-2</v>
      </c>
      <c r="H78" s="162">
        <v>91830.375</v>
      </c>
      <c r="I78" s="42">
        <f t="shared" si="11"/>
        <v>-9.9858026279430953E-3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131035.02591765873</v>
      </c>
      <c r="F79" s="162">
        <v>145011.5</v>
      </c>
      <c r="G79" s="46">
        <f t="shared" si="10"/>
        <v>0.10666212323355412</v>
      </c>
      <c r="H79" s="162">
        <v>145044.9</v>
      </c>
      <c r="I79" s="42">
        <f t="shared" si="11"/>
        <v>-2.3027352219894792E-4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177064.0625</v>
      </c>
      <c r="F81" s="165">
        <v>300820.33333333331</v>
      </c>
      <c r="G81" s="48">
        <f t="shared" si="10"/>
        <v>0.6989350017501903</v>
      </c>
      <c r="H81" s="165">
        <v>300893.66666666669</v>
      </c>
      <c r="I81" s="53">
        <f t="shared" si="11"/>
        <v>-2.4371843430859451E-4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227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74707.725000000006</v>
      </c>
      <c r="F15" s="168">
        <v>79333.2</v>
      </c>
      <c r="G15" s="42">
        <f>(F15-E15)/E15</f>
        <v>6.1914279948960982E-2</v>
      </c>
      <c r="H15" s="168">
        <v>91666.6</v>
      </c>
      <c r="I15" s="111">
        <f>(F15-H15)/H15</f>
        <v>-0.13454627967002167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90006.399999999994</v>
      </c>
      <c r="F16" s="162">
        <v>137166.6</v>
      </c>
      <c r="G16" s="46">
        <f t="shared" ref="G16:G39" si="0">(F16-E16)/E16</f>
        <v>0.52396496249155633</v>
      </c>
      <c r="H16" s="162">
        <v>125833.2</v>
      </c>
      <c r="I16" s="46">
        <f>(F16-H16)/H16</f>
        <v>9.006685040196076E-2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121050.19444444444</v>
      </c>
      <c r="F17" s="162">
        <v>135500</v>
      </c>
      <c r="G17" s="46">
        <f t="shared" si="0"/>
        <v>0.11937036220282364</v>
      </c>
      <c r="H17" s="162">
        <v>144000</v>
      </c>
      <c r="I17" s="46">
        <f t="shared" ref="I17:I29" si="1">(F17-H17)/H17</f>
        <v>-5.9027777777777776E-2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39553.675000000003</v>
      </c>
      <c r="F18" s="162">
        <v>36333.199999999997</v>
      </c>
      <c r="G18" s="46">
        <f t="shared" si="0"/>
        <v>-8.1420373707373733E-2</v>
      </c>
      <c r="H18" s="162">
        <v>37000</v>
      </c>
      <c r="I18" s="46">
        <f t="shared" si="1"/>
        <v>-1.80216216216217E-2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370230.58303571428</v>
      </c>
      <c r="F19" s="162">
        <v>370000</v>
      </c>
      <c r="G19" s="46">
        <f t="shared" si="0"/>
        <v>-6.2280926071426376E-4</v>
      </c>
      <c r="H19" s="162">
        <v>379000</v>
      </c>
      <c r="I19" s="46">
        <f t="shared" si="1"/>
        <v>-2.3746701846965697E-2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96070.35</v>
      </c>
      <c r="F20" s="162">
        <v>117833.2</v>
      </c>
      <c r="G20" s="46">
        <f t="shared" si="0"/>
        <v>0.22653034989463441</v>
      </c>
      <c r="H20" s="162">
        <v>157500</v>
      </c>
      <c r="I20" s="46">
        <f t="shared" si="1"/>
        <v>-0.25185269841269842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65512.375</v>
      </c>
      <c r="F21" s="162">
        <v>75000</v>
      </c>
      <c r="G21" s="46">
        <f t="shared" si="0"/>
        <v>0.1448218752563924</v>
      </c>
      <c r="H21" s="162">
        <v>67000</v>
      </c>
      <c r="I21" s="46">
        <f t="shared" si="1"/>
        <v>0.11940298507462686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32836.052777777775</v>
      </c>
      <c r="F22" s="162">
        <v>26333.200000000001</v>
      </c>
      <c r="G22" s="46">
        <f t="shared" si="0"/>
        <v>-0.19804002697238521</v>
      </c>
      <c r="H22" s="162">
        <v>25833.200000000001</v>
      </c>
      <c r="I22" s="46">
        <f t="shared" si="1"/>
        <v>1.9354938606134742E-2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38383.911111111112</v>
      </c>
      <c r="F23" s="162">
        <v>40500</v>
      </c>
      <c r="G23" s="46">
        <f t="shared" si="0"/>
        <v>5.5129579754480428E-2</v>
      </c>
      <c r="H23" s="162">
        <v>39000</v>
      </c>
      <c r="I23" s="46">
        <f t="shared" si="1"/>
        <v>3.8461538461538464E-2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41490.583333333336</v>
      </c>
      <c r="F24" s="162">
        <v>44433.2</v>
      </c>
      <c r="G24" s="46">
        <f t="shared" si="0"/>
        <v>7.0922518563449E-2</v>
      </c>
      <c r="H24" s="162">
        <v>41833.199999999997</v>
      </c>
      <c r="I24" s="46">
        <f t="shared" si="1"/>
        <v>6.2151592515035908E-2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33933.219444444447</v>
      </c>
      <c r="F25" s="162">
        <v>30933.200000000001</v>
      </c>
      <c r="G25" s="46">
        <f t="shared" si="0"/>
        <v>-8.8409514144571086E-2</v>
      </c>
      <c r="H25" s="162">
        <v>31833.200000000001</v>
      </c>
      <c r="I25" s="46">
        <f t="shared" si="1"/>
        <v>-2.8272369727203046E-2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94096.416666666657</v>
      </c>
      <c r="F26" s="162">
        <v>74666.600000000006</v>
      </c>
      <c r="G26" s="46">
        <f t="shared" si="0"/>
        <v>-0.20648838026952837</v>
      </c>
      <c r="H26" s="162">
        <v>90500</v>
      </c>
      <c r="I26" s="46">
        <f t="shared" si="1"/>
        <v>-0.17495469613259662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38233.222222222219</v>
      </c>
      <c r="F27" s="162">
        <v>38100</v>
      </c>
      <c r="G27" s="46">
        <f t="shared" si="0"/>
        <v>-3.4844623204367668E-3</v>
      </c>
      <c r="H27" s="162">
        <v>43500</v>
      </c>
      <c r="I27" s="46">
        <f t="shared" si="1"/>
        <v>-0.12413793103448276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104996.375</v>
      </c>
      <c r="F28" s="162">
        <v>56833.2</v>
      </c>
      <c r="G28" s="46">
        <f t="shared" si="0"/>
        <v>-0.45871274127321066</v>
      </c>
      <c r="H28" s="162">
        <v>60000</v>
      </c>
      <c r="I28" s="46">
        <f t="shared" si="1"/>
        <v>-5.2780000000000049E-2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103431.10119047618</v>
      </c>
      <c r="F29" s="162">
        <v>117000</v>
      </c>
      <c r="G29" s="46">
        <f t="shared" si="0"/>
        <v>0.13118780186373211</v>
      </c>
      <c r="H29" s="162">
        <v>109000</v>
      </c>
      <c r="I29" s="46">
        <f t="shared" si="1"/>
        <v>7.3394495412844041E-2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52707.822222222225</v>
      </c>
      <c r="F30" s="165">
        <v>62000</v>
      </c>
      <c r="G30" s="48">
        <f t="shared" si="0"/>
        <v>0.17629599148682121</v>
      </c>
      <c r="H30" s="165">
        <v>60333.2</v>
      </c>
      <c r="I30" s="48">
        <f>(F30-H30)/H30</f>
        <v>2.7626580390232955E-2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141605.15</v>
      </c>
      <c r="F32" s="168">
        <v>143833.20000000001</v>
      </c>
      <c r="G32" s="42">
        <f t="shared" si="0"/>
        <v>1.5734244128833008E-2</v>
      </c>
      <c r="H32" s="168">
        <v>142333.20000000001</v>
      </c>
      <c r="I32" s="43">
        <f>(F32-H32)/H32</f>
        <v>1.0538651558455792E-2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147333.20000000001</v>
      </c>
      <c r="G33" s="46">
        <f t="shared" si="0"/>
        <v>0.10796856349427059</v>
      </c>
      <c r="H33" s="162">
        <v>142333.20000000001</v>
      </c>
      <c r="I33" s="46">
        <f>(F33-H33)/H33</f>
        <v>3.512883852818597E-2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44440.78125</v>
      </c>
      <c r="F34" s="162">
        <v>77000</v>
      </c>
      <c r="G34" s="46">
        <f>(F34-E34)/E34</f>
        <v>0.73264280766891332</v>
      </c>
      <c r="H34" s="162">
        <v>78333.2</v>
      </c>
      <c r="I34" s="46">
        <f>(F34-H34)/H34</f>
        <v>-1.7019603437622835E-2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89833.2</v>
      </c>
      <c r="G35" s="46">
        <f t="shared" si="0"/>
        <v>0.15557317452493952</v>
      </c>
      <c r="H35" s="162">
        <v>78000</v>
      </c>
      <c r="I35" s="46">
        <f>(F35-H35)/H35</f>
        <v>0.15170769230769227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52333.2</v>
      </c>
      <c r="G36" s="52">
        <f t="shared" si="0"/>
        <v>0.23544128088045466</v>
      </c>
      <c r="H36" s="162">
        <v>44000</v>
      </c>
      <c r="I36" s="46">
        <f>(F36-H36)/H36</f>
        <v>0.18939090909090903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1733567.2374999998</v>
      </c>
      <c r="F38" s="189">
        <v>1786223.8</v>
      </c>
      <c r="G38" s="161">
        <f t="shared" si="0"/>
        <v>3.0374687154296337E-2</v>
      </c>
      <c r="H38" s="189">
        <v>1804163.8</v>
      </c>
      <c r="I38" s="161">
        <f>(F38-H38)/H38</f>
        <v>-9.9436647603726447E-3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989382.52931547607</v>
      </c>
      <c r="F39" s="135">
        <v>1172468</v>
      </c>
      <c r="G39" s="167">
        <f t="shared" si="0"/>
        <v>0.18505023614192503</v>
      </c>
      <c r="H39" s="135">
        <v>1141970</v>
      </c>
      <c r="I39" s="167">
        <f>(F39-H39)/H39</f>
        <v>2.6706480905803128E-2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219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111499.7</v>
      </c>
      <c r="E15" s="190">
        <v>79333.2</v>
      </c>
      <c r="F15" s="62">
        <f t="shared" ref="F15:F30" si="0">D15-E15</f>
        <v>32166.5</v>
      </c>
      <c r="G15" s="159">
        <v>74707.725000000006</v>
      </c>
      <c r="H15" s="124">
        <f>AVERAGE(D15:E15)</f>
        <v>95416.45</v>
      </c>
      <c r="I15" s="64">
        <f t="shared" ref="I15:I30" si="1">(H15-G15)/G15</f>
        <v>0.27719656836023304</v>
      </c>
    </row>
    <row r="16" spans="1:9" ht="16.5" customHeight="1">
      <c r="A16" s="122"/>
      <c r="B16" s="155" t="s">
        <v>5</v>
      </c>
      <c r="C16" s="142" t="s">
        <v>164</v>
      </c>
      <c r="D16" s="134">
        <v>146109.77777777778</v>
      </c>
      <c r="E16" s="134">
        <v>137166.6</v>
      </c>
      <c r="F16" s="65">
        <f t="shared" si="0"/>
        <v>8943.1777777777752</v>
      </c>
      <c r="G16" s="162">
        <v>90006.399999999994</v>
      </c>
      <c r="H16" s="173">
        <f t="shared" ref="H16:H30" si="2">AVERAGE(D16:E16)</f>
        <v>141638.18888888889</v>
      </c>
      <c r="I16" s="66">
        <f t="shared" si="1"/>
        <v>0.5736457506231657</v>
      </c>
    </row>
    <row r="17" spans="1:9" ht="16.5">
      <c r="A17" s="122"/>
      <c r="B17" s="155" t="s">
        <v>6</v>
      </c>
      <c r="C17" s="142" t="s">
        <v>165</v>
      </c>
      <c r="D17" s="134">
        <v>155998.79999999999</v>
      </c>
      <c r="E17" s="134">
        <v>135500</v>
      </c>
      <c r="F17" s="65">
        <f t="shared" si="0"/>
        <v>20498.799999999988</v>
      </c>
      <c r="G17" s="162">
        <v>121050.19444444444</v>
      </c>
      <c r="H17" s="173">
        <f t="shared" si="2"/>
        <v>145749.4</v>
      </c>
      <c r="I17" s="66">
        <f t="shared" si="1"/>
        <v>0.20404102338630417</v>
      </c>
    </row>
    <row r="18" spans="1:9" ht="16.5">
      <c r="A18" s="122"/>
      <c r="B18" s="155" t="s">
        <v>7</v>
      </c>
      <c r="C18" s="142" t="s">
        <v>166</v>
      </c>
      <c r="D18" s="134">
        <v>46898.8</v>
      </c>
      <c r="E18" s="134">
        <v>36333.199999999997</v>
      </c>
      <c r="F18" s="65">
        <f t="shared" si="0"/>
        <v>10565.600000000006</v>
      </c>
      <c r="G18" s="162">
        <v>39553.675000000003</v>
      </c>
      <c r="H18" s="173">
        <f t="shared" si="2"/>
        <v>41616</v>
      </c>
      <c r="I18" s="66">
        <f t="shared" si="1"/>
        <v>5.2139908617846432E-2</v>
      </c>
    </row>
    <row r="19" spans="1:9" ht="16.5">
      <c r="A19" s="122"/>
      <c r="B19" s="155" t="s">
        <v>8</v>
      </c>
      <c r="C19" s="142" t="s">
        <v>167</v>
      </c>
      <c r="D19" s="134">
        <v>369373.5</v>
      </c>
      <c r="E19" s="134">
        <v>370000</v>
      </c>
      <c r="F19" s="65">
        <f t="shared" si="0"/>
        <v>-626.5</v>
      </c>
      <c r="G19" s="162">
        <v>370230.58303571428</v>
      </c>
      <c r="H19" s="173">
        <f t="shared" si="2"/>
        <v>369686.75</v>
      </c>
      <c r="I19" s="66">
        <f t="shared" si="1"/>
        <v>-1.4689035985496184E-3</v>
      </c>
    </row>
    <row r="20" spans="1:9" ht="16.5">
      <c r="A20" s="122"/>
      <c r="B20" s="155" t="s">
        <v>9</v>
      </c>
      <c r="C20" s="142" t="s">
        <v>168</v>
      </c>
      <c r="D20" s="134">
        <v>119498.8</v>
      </c>
      <c r="E20" s="134">
        <v>117833.2</v>
      </c>
      <c r="F20" s="65">
        <f t="shared" si="0"/>
        <v>1665.6000000000058</v>
      </c>
      <c r="G20" s="162">
        <v>96070.35</v>
      </c>
      <c r="H20" s="173">
        <f t="shared" si="2"/>
        <v>118666</v>
      </c>
      <c r="I20" s="66">
        <f t="shared" si="1"/>
        <v>0.23519899740138339</v>
      </c>
    </row>
    <row r="21" spans="1:9" ht="16.5">
      <c r="A21" s="122"/>
      <c r="B21" s="155" t="s">
        <v>10</v>
      </c>
      <c r="C21" s="142" t="s">
        <v>169</v>
      </c>
      <c r="D21" s="134">
        <v>103498.8</v>
      </c>
      <c r="E21" s="134">
        <v>75000</v>
      </c>
      <c r="F21" s="65">
        <f t="shared" si="0"/>
        <v>28498.800000000003</v>
      </c>
      <c r="G21" s="162">
        <v>65512.375</v>
      </c>
      <c r="H21" s="173">
        <f t="shared" si="2"/>
        <v>89249.4</v>
      </c>
      <c r="I21" s="66">
        <f t="shared" si="1"/>
        <v>0.3623288729801048</v>
      </c>
    </row>
    <row r="22" spans="1:9" ht="16.5">
      <c r="A22" s="122"/>
      <c r="B22" s="155" t="s">
        <v>11</v>
      </c>
      <c r="C22" s="142" t="s">
        <v>170</v>
      </c>
      <c r="D22" s="134">
        <v>34998.800000000003</v>
      </c>
      <c r="E22" s="134">
        <v>26333.200000000001</v>
      </c>
      <c r="F22" s="65">
        <f t="shared" si="0"/>
        <v>8665.6000000000022</v>
      </c>
      <c r="G22" s="162">
        <v>32836.052777777775</v>
      </c>
      <c r="H22" s="173">
        <f t="shared" si="2"/>
        <v>30666</v>
      </c>
      <c r="I22" s="66">
        <f t="shared" si="1"/>
        <v>-6.6087504258318969E-2</v>
      </c>
    </row>
    <row r="23" spans="1:9" ht="16.5">
      <c r="A23" s="122"/>
      <c r="B23" s="155" t="s">
        <v>12</v>
      </c>
      <c r="C23" s="142" t="s">
        <v>171</v>
      </c>
      <c r="D23" s="134">
        <v>52776.444444444445</v>
      </c>
      <c r="E23" s="134">
        <v>40500</v>
      </c>
      <c r="F23" s="65">
        <f t="shared" si="0"/>
        <v>12276.444444444445</v>
      </c>
      <c r="G23" s="162">
        <v>38383.911111111112</v>
      </c>
      <c r="H23" s="173">
        <f t="shared" si="2"/>
        <v>46638.222222222219</v>
      </c>
      <c r="I23" s="66">
        <f t="shared" si="1"/>
        <v>0.2150461188599852</v>
      </c>
    </row>
    <row r="24" spans="1:9" ht="16.5">
      <c r="A24" s="122"/>
      <c r="B24" s="155" t="s">
        <v>13</v>
      </c>
      <c r="C24" s="142" t="s">
        <v>172</v>
      </c>
      <c r="D24" s="134">
        <v>60554.222222222219</v>
      </c>
      <c r="E24" s="134">
        <v>44433.2</v>
      </c>
      <c r="F24" s="65">
        <f t="shared" si="0"/>
        <v>16121.022222222222</v>
      </c>
      <c r="G24" s="162">
        <v>41490.583333333336</v>
      </c>
      <c r="H24" s="173">
        <f t="shared" si="2"/>
        <v>52493.711111111108</v>
      </c>
      <c r="I24" s="66">
        <f t="shared" si="1"/>
        <v>0.26519578405006206</v>
      </c>
    </row>
    <row r="25" spans="1:9" ht="16.5">
      <c r="A25" s="122"/>
      <c r="B25" s="155" t="s">
        <v>14</v>
      </c>
      <c r="C25" s="142" t="s">
        <v>173</v>
      </c>
      <c r="D25" s="134">
        <v>48887.555555555555</v>
      </c>
      <c r="E25" s="134">
        <v>30933.200000000001</v>
      </c>
      <c r="F25" s="65">
        <f t="shared" si="0"/>
        <v>17954.355555555554</v>
      </c>
      <c r="G25" s="162">
        <v>33933.219444444447</v>
      </c>
      <c r="H25" s="173">
        <f t="shared" si="2"/>
        <v>39910.37777777778</v>
      </c>
      <c r="I25" s="66">
        <f t="shared" si="1"/>
        <v>0.17614474639281286</v>
      </c>
    </row>
    <row r="26" spans="1:9" ht="16.5">
      <c r="A26" s="122"/>
      <c r="B26" s="155" t="s">
        <v>15</v>
      </c>
      <c r="C26" s="142" t="s">
        <v>174</v>
      </c>
      <c r="D26" s="134">
        <v>117998.8</v>
      </c>
      <c r="E26" s="134">
        <v>74666.600000000006</v>
      </c>
      <c r="F26" s="65">
        <f t="shared" si="0"/>
        <v>43332.2</v>
      </c>
      <c r="G26" s="162">
        <v>94096.416666666657</v>
      </c>
      <c r="H26" s="173">
        <f t="shared" si="2"/>
        <v>96332.700000000012</v>
      </c>
      <c r="I26" s="66">
        <f t="shared" si="1"/>
        <v>2.3765871353585249E-2</v>
      </c>
    </row>
    <row r="27" spans="1:9" ht="16.5">
      <c r="A27" s="122"/>
      <c r="B27" s="155" t="s">
        <v>16</v>
      </c>
      <c r="C27" s="142" t="s">
        <v>175</v>
      </c>
      <c r="D27" s="134">
        <v>51665.333333333336</v>
      </c>
      <c r="E27" s="134">
        <v>38100</v>
      </c>
      <c r="F27" s="65">
        <f t="shared" si="0"/>
        <v>13565.333333333336</v>
      </c>
      <c r="G27" s="162">
        <v>38233.222222222219</v>
      </c>
      <c r="H27" s="173">
        <f t="shared" si="2"/>
        <v>44882.666666666672</v>
      </c>
      <c r="I27" s="66">
        <f t="shared" si="1"/>
        <v>0.17391797128152095</v>
      </c>
    </row>
    <row r="28" spans="1:9" ht="16.5">
      <c r="A28" s="122"/>
      <c r="B28" s="155" t="s">
        <v>17</v>
      </c>
      <c r="C28" s="142" t="s">
        <v>176</v>
      </c>
      <c r="D28" s="134">
        <v>79333.111111111109</v>
      </c>
      <c r="E28" s="134">
        <v>56833.2</v>
      </c>
      <c r="F28" s="65">
        <f t="shared" si="0"/>
        <v>22499.911111111112</v>
      </c>
      <c r="G28" s="162">
        <v>104996.375</v>
      </c>
      <c r="H28" s="173">
        <f t="shared" si="2"/>
        <v>68083.155555555553</v>
      </c>
      <c r="I28" s="66">
        <f t="shared" si="1"/>
        <v>-0.35156660831809144</v>
      </c>
    </row>
    <row r="29" spans="1:9" ht="16.5">
      <c r="A29" s="122"/>
      <c r="B29" s="155" t="s">
        <v>18</v>
      </c>
      <c r="C29" s="142" t="s">
        <v>177</v>
      </c>
      <c r="D29" s="134">
        <v>127785.28571428571</v>
      </c>
      <c r="E29" s="134">
        <v>117000</v>
      </c>
      <c r="F29" s="65">
        <f t="shared" si="0"/>
        <v>10785.28571428571</v>
      </c>
      <c r="G29" s="162">
        <v>103431.10119047618</v>
      </c>
      <c r="H29" s="173">
        <f t="shared" si="2"/>
        <v>122392.64285714286</v>
      </c>
      <c r="I29" s="66">
        <f t="shared" si="1"/>
        <v>0.18332533878516444</v>
      </c>
    </row>
    <row r="30" spans="1:9" ht="17.25" thickBot="1">
      <c r="A30" s="36"/>
      <c r="B30" s="156" t="s">
        <v>19</v>
      </c>
      <c r="C30" s="143" t="s">
        <v>178</v>
      </c>
      <c r="D30" s="191">
        <v>69444.222222222219</v>
      </c>
      <c r="E30" s="136">
        <v>62000</v>
      </c>
      <c r="F30" s="68">
        <f t="shared" si="0"/>
        <v>7444.222222222219</v>
      </c>
      <c r="G30" s="165">
        <v>52707.822222222225</v>
      </c>
      <c r="H30" s="93">
        <f t="shared" si="2"/>
        <v>65722.111111111109</v>
      </c>
      <c r="I30" s="69">
        <f t="shared" si="1"/>
        <v>0.24691380406534633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198887.55555555556</v>
      </c>
      <c r="E32" s="125">
        <v>143833.20000000001</v>
      </c>
      <c r="F32" s="62">
        <f>D32-E32</f>
        <v>55054.35555555555</v>
      </c>
      <c r="G32" s="168">
        <v>141605.15</v>
      </c>
      <c r="H32" s="63">
        <f>AVERAGE(D32:E32)</f>
        <v>171360.37777777779</v>
      </c>
      <c r="I32" s="72">
        <f>(H32-G32)/G32</f>
        <v>0.21012814701850741</v>
      </c>
    </row>
    <row r="33" spans="1:9" ht="16.5">
      <c r="A33" s="35"/>
      <c r="B33" s="32" t="s">
        <v>27</v>
      </c>
      <c r="C33" s="15" t="s">
        <v>180</v>
      </c>
      <c r="D33" s="45">
        <v>195554.22222222222</v>
      </c>
      <c r="E33" s="125">
        <v>147333.20000000001</v>
      </c>
      <c r="F33" s="73">
        <f>D33-E33</f>
        <v>48221.022222222207</v>
      </c>
      <c r="G33" s="162">
        <v>132975.97499999998</v>
      </c>
      <c r="H33" s="63">
        <f>AVERAGE(D33:E33)</f>
        <v>171443.7111111111</v>
      </c>
      <c r="I33" s="66">
        <f>(H33-G33)/G33</f>
        <v>0.28928335446392578</v>
      </c>
    </row>
    <row r="34" spans="1:9" ht="16.5">
      <c r="A34" s="35"/>
      <c r="B34" s="37" t="s">
        <v>28</v>
      </c>
      <c r="C34" s="15" t="s">
        <v>181</v>
      </c>
      <c r="D34" s="45">
        <v>89998.75</v>
      </c>
      <c r="E34" s="125">
        <v>77000</v>
      </c>
      <c r="F34" s="65">
        <f>D34-E34</f>
        <v>12998.75</v>
      </c>
      <c r="G34" s="162">
        <v>44440.78125</v>
      </c>
      <c r="H34" s="63">
        <f>AVERAGE(D34:E34)</f>
        <v>83499.375</v>
      </c>
      <c r="I34" s="66">
        <f>(H34-G34)/G34</f>
        <v>0.8788907992025905</v>
      </c>
    </row>
    <row r="35" spans="1:9" ht="16.5">
      <c r="A35" s="35"/>
      <c r="B35" s="32" t="s">
        <v>29</v>
      </c>
      <c r="C35" s="15" t="s">
        <v>182</v>
      </c>
      <c r="D35" s="45">
        <v>128331.66666666667</v>
      </c>
      <c r="E35" s="125">
        <v>89833.2</v>
      </c>
      <c r="F35" s="73">
        <f>D35-E35</f>
        <v>38498.466666666674</v>
      </c>
      <c r="G35" s="162">
        <v>77739.083928571432</v>
      </c>
      <c r="H35" s="63">
        <f>AVERAGE(D35:E35)</f>
        <v>109082.43333333333</v>
      </c>
      <c r="I35" s="66">
        <f>(H35-G35)/G35</f>
        <v>0.40318650311805754</v>
      </c>
    </row>
    <row r="36" spans="1:9" ht="17.25" thickBot="1">
      <c r="A36" s="36"/>
      <c r="B36" s="37" t="s">
        <v>30</v>
      </c>
      <c r="C36" s="15" t="s">
        <v>183</v>
      </c>
      <c r="D36" s="47">
        <v>82110.888888888891</v>
      </c>
      <c r="E36" s="125">
        <v>52333.2</v>
      </c>
      <c r="F36" s="65">
        <f>D36-E36</f>
        <v>29777.688888888893</v>
      </c>
      <c r="G36" s="165">
        <v>42359.925000000003</v>
      </c>
      <c r="H36" s="63">
        <f>AVERAGE(D36:E36)</f>
        <v>67222.044444444444</v>
      </c>
      <c r="I36" s="74">
        <f>(H36-G36)/G36</f>
        <v>0.58692548309385439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1866176.5</v>
      </c>
      <c r="E38" s="126">
        <v>1786223.8</v>
      </c>
      <c r="F38" s="62">
        <f>D38-E38</f>
        <v>79952.699999999953</v>
      </c>
      <c r="G38" s="162">
        <v>1733567.2374999998</v>
      </c>
      <c r="H38" s="62">
        <f>AVERAGE(D38:E38)</f>
        <v>1826200.15</v>
      </c>
      <c r="I38" s="72">
        <f>(H38-G38)/G38</f>
        <v>5.3434854152866453E-2</v>
      </c>
    </row>
    <row r="39" spans="1:9" ht="17.25" thickBot="1">
      <c r="A39" s="36"/>
      <c r="B39" s="34" t="s">
        <v>32</v>
      </c>
      <c r="C39" s="16" t="s">
        <v>185</v>
      </c>
      <c r="D39" s="54">
        <v>1059888.7777777778</v>
      </c>
      <c r="E39" s="127">
        <v>1172468</v>
      </c>
      <c r="F39" s="68">
        <f>D39-E39</f>
        <v>-112579.22222222225</v>
      </c>
      <c r="G39" s="162">
        <v>989382.52931547607</v>
      </c>
      <c r="H39" s="75">
        <f>AVERAGE(D39:E39)</f>
        <v>1116178.388888889</v>
      </c>
      <c r="I39" s="69">
        <f>(H39-G39)/G39</f>
        <v>0.12815655807176943</v>
      </c>
    </row>
    <row r="40" spans="1:9" ht="15.75" customHeight="1" thickBot="1">
      <c r="A40" s="216"/>
      <c r="B40" s="217"/>
      <c r="C40" s="218"/>
      <c r="D40" s="77">
        <f>SUM(D15:D39)</f>
        <v>5317270.3134920634</v>
      </c>
      <c r="E40" s="77">
        <f>SUM(E15:E39)</f>
        <v>4910990.1999999993</v>
      </c>
      <c r="F40" s="77">
        <f>SUM(F15:F39)</f>
        <v>406280.11349206348</v>
      </c>
      <c r="G40" s="77">
        <f>SUM(G15:G39)</f>
        <v>4559310.6884424603</v>
      </c>
      <c r="H40" s="77">
        <f>AVERAGE(D40:E40)</f>
        <v>5114130.2567460313</v>
      </c>
      <c r="I40" s="69">
        <f>(H40-G40)/G40</f>
        <v>0.12168935310989019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230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74707.725000000006</v>
      </c>
      <c r="F16" s="40">
        <v>95416.45</v>
      </c>
      <c r="G16" s="21">
        <f t="shared" ref="G16:G31" si="0">(F16-E16)/E16</f>
        <v>0.27719656836023304</v>
      </c>
      <c r="H16" s="159">
        <v>109832.70000000001</v>
      </c>
      <c r="I16" s="21">
        <f t="shared" ref="I16:I31" si="1">(F16-H16)/H16</f>
        <v>-0.13125644730576608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90006.399999999994</v>
      </c>
      <c r="F17" s="44">
        <v>141638.18888888889</v>
      </c>
      <c r="G17" s="21">
        <f t="shared" si="0"/>
        <v>0.5736457506231657</v>
      </c>
      <c r="H17" s="162">
        <v>137082.6</v>
      </c>
      <c r="I17" s="21">
        <f t="shared" si="1"/>
        <v>3.3232437150221013E-2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121050.19444444444</v>
      </c>
      <c r="F18" s="44">
        <v>145749.4</v>
      </c>
      <c r="G18" s="21">
        <f t="shared" si="0"/>
        <v>0.20404102338630417</v>
      </c>
      <c r="H18" s="162">
        <v>152999.4</v>
      </c>
      <c r="I18" s="21">
        <f t="shared" si="1"/>
        <v>-4.7385806741725787E-2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39553.675000000003</v>
      </c>
      <c r="F19" s="44">
        <v>41616</v>
      </c>
      <c r="G19" s="21">
        <f t="shared" si="0"/>
        <v>5.2139908617846432E-2</v>
      </c>
      <c r="H19" s="162">
        <v>41599.4</v>
      </c>
      <c r="I19" s="21">
        <f t="shared" si="1"/>
        <v>3.990442169838638E-4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370230.58303571428</v>
      </c>
      <c r="F20" s="44">
        <v>369686.75</v>
      </c>
      <c r="G20" s="21">
        <f t="shared" si="0"/>
        <v>-1.4689035985496184E-3</v>
      </c>
      <c r="H20" s="162">
        <v>386374.25</v>
      </c>
      <c r="I20" s="21">
        <f t="shared" si="1"/>
        <v>-4.3189990016156615E-2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96070.35</v>
      </c>
      <c r="F21" s="44">
        <v>118666</v>
      </c>
      <c r="G21" s="21">
        <f t="shared" si="0"/>
        <v>0.23519899740138339</v>
      </c>
      <c r="H21" s="162">
        <v>165249.4</v>
      </c>
      <c r="I21" s="21">
        <f t="shared" si="1"/>
        <v>-0.28189754395477379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65512.375</v>
      </c>
      <c r="F22" s="44">
        <v>89249.4</v>
      </c>
      <c r="G22" s="21">
        <f t="shared" si="0"/>
        <v>0.3623288729801048</v>
      </c>
      <c r="H22" s="162">
        <v>84749.4</v>
      </c>
      <c r="I22" s="21">
        <f t="shared" si="1"/>
        <v>5.3097721045812715E-2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32836.052777777775</v>
      </c>
      <c r="F23" s="162">
        <v>30666</v>
      </c>
      <c r="G23" s="21">
        <f t="shared" si="0"/>
        <v>-6.6087504258318969E-2</v>
      </c>
      <c r="H23" s="162">
        <v>31416</v>
      </c>
      <c r="I23" s="21">
        <f t="shared" si="1"/>
        <v>-2.3873185637891519E-2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38383.911111111112</v>
      </c>
      <c r="F24" s="162">
        <v>46638.222222222219</v>
      </c>
      <c r="G24" s="21">
        <f t="shared" si="0"/>
        <v>0.2150461188599852</v>
      </c>
      <c r="H24" s="162">
        <v>53666</v>
      </c>
      <c r="I24" s="21">
        <f t="shared" si="1"/>
        <v>-0.13095400771024077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41490.583333333336</v>
      </c>
      <c r="F25" s="44">
        <v>52493.711111111108</v>
      </c>
      <c r="G25" s="21">
        <f t="shared" si="0"/>
        <v>0.26519578405006206</v>
      </c>
      <c r="H25" s="162">
        <v>60915.933333333334</v>
      </c>
      <c r="I25" s="21">
        <f t="shared" si="1"/>
        <v>-0.13825975834820817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33933.219444444447</v>
      </c>
      <c r="F26" s="162">
        <v>39910.37777777778</v>
      </c>
      <c r="G26" s="21">
        <f t="shared" si="0"/>
        <v>0.17614474639281286</v>
      </c>
      <c r="H26" s="162">
        <v>46471.488888888889</v>
      </c>
      <c r="I26" s="21">
        <f t="shared" si="1"/>
        <v>-0.14118573060567122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94096.416666666657</v>
      </c>
      <c r="F27" s="44">
        <v>96332.700000000012</v>
      </c>
      <c r="G27" s="21">
        <f t="shared" si="0"/>
        <v>2.3765871353585249E-2</v>
      </c>
      <c r="H27" s="162">
        <v>106999.4</v>
      </c>
      <c r="I27" s="21">
        <f t="shared" si="1"/>
        <v>-9.9689344052396392E-2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38233.222222222219</v>
      </c>
      <c r="F28" s="162">
        <v>44882.666666666672</v>
      </c>
      <c r="G28" s="21">
        <f t="shared" si="0"/>
        <v>0.17391797128152095</v>
      </c>
      <c r="H28" s="162">
        <v>55638.222222222219</v>
      </c>
      <c r="I28" s="21">
        <f t="shared" si="1"/>
        <v>-0.19331235122138246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104996.375</v>
      </c>
      <c r="F29" s="44">
        <v>68083.155555555553</v>
      </c>
      <c r="G29" s="21">
        <f t="shared" si="0"/>
        <v>-0.35156660831809144</v>
      </c>
      <c r="H29" s="162">
        <v>67722.111111111109</v>
      </c>
      <c r="I29" s="21">
        <f t="shared" si="1"/>
        <v>5.3312638740998664E-3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103431.10119047618</v>
      </c>
      <c r="F30" s="44">
        <v>122392.64285714286</v>
      </c>
      <c r="G30" s="21">
        <f t="shared" si="0"/>
        <v>0.18332533878516444</v>
      </c>
      <c r="H30" s="162">
        <v>118285.5</v>
      </c>
      <c r="I30" s="21">
        <f t="shared" si="1"/>
        <v>3.4722285124912648E-2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52707.822222222225</v>
      </c>
      <c r="F31" s="165">
        <v>65722.111111111109</v>
      </c>
      <c r="G31" s="149">
        <f t="shared" si="0"/>
        <v>0.24691380406534633</v>
      </c>
      <c r="H31" s="165">
        <v>66833.155555555553</v>
      </c>
      <c r="I31" s="149">
        <f t="shared" si="1"/>
        <v>-1.6624150621182027E-2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141605.15</v>
      </c>
      <c r="F33" s="51">
        <v>171360.37777777779</v>
      </c>
      <c r="G33" s="21">
        <f>(F33-E33)/E33</f>
        <v>0.21012814701850741</v>
      </c>
      <c r="H33" s="168">
        <v>173666</v>
      </c>
      <c r="I33" s="21">
        <f>(F33-H33)/H33</f>
        <v>-1.3276186600844226E-2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132975.97499999998</v>
      </c>
      <c r="F34" s="44">
        <v>171443.7111111111</v>
      </c>
      <c r="G34" s="21">
        <f>(F34-E34)/E34</f>
        <v>0.28928335446392578</v>
      </c>
      <c r="H34" s="162">
        <v>172166</v>
      </c>
      <c r="I34" s="21">
        <f>(F34-H34)/H34</f>
        <v>-4.1953050479705588E-3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44440.78125</v>
      </c>
      <c r="F35" s="44">
        <v>83499.375</v>
      </c>
      <c r="G35" s="21">
        <f>(F35-E35)/E35</f>
        <v>0.8788907992025905</v>
      </c>
      <c r="H35" s="162">
        <v>83540.975000000006</v>
      </c>
      <c r="I35" s="21">
        <f>(F35-H35)/H35</f>
        <v>-4.9795923497428435E-4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77739.083928571432</v>
      </c>
      <c r="F36" s="44">
        <v>109082.43333333333</v>
      </c>
      <c r="G36" s="21">
        <f>(F36-E36)/E36</f>
        <v>0.40318650311805754</v>
      </c>
      <c r="H36" s="162">
        <v>98582.5</v>
      </c>
      <c r="I36" s="21">
        <f>(F36-H36)/H36</f>
        <v>0.10650909982332903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42359.925000000003</v>
      </c>
      <c r="F37" s="165">
        <v>67222.044444444444</v>
      </c>
      <c r="G37" s="149">
        <f>(F37-E37)/E37</f>
        <v>0.58692548309385439</v>
      </c>
      <c r="H37" s="165">
        <v>60449.4</v>
      </c>
      <c r="I37" s="149">
        <f>(F37-H37)/H37</f>
        <v>0.11203824098244883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1733567.2374999998</v>
      </c>
      <c r="F39" s="44">
        <v>1826200.15</v>
      </c>
      <c r="G39" s="21">
        <f t="shared" ref="G39:G44" si="2">(F39-E39)/E39</f>
        <v>5.3434854152866453E-2</v>
      </c>
      <c r="H39" s="162">
        <v>1835485.15</v>
      </c>
      <c r="I39" s="21">
        <f t="shared" ref="I39:I44" si="3">(F39-H39)/H39</f>
        <v>-5.0586080742739872E-3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989382.52931547607</v>
      </c>
      <c r="F40" s="44">
        <v>1116178.388888889</v>
      </c>
      <c r="G40" s="21">
        <f t="shared" si="2"/>
        <v>0.12815655807176943</v>
      </c>
      <c r="H40" s="162">
        <v>1098072.1666666665</v>
      </c>
      <c r="I40" s="21">
        <f t="shared" si="3"/>
        <v>1.648910041785883E-2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627152.33314732136</v>
      </c>
      <c r="F41" s="170">
        <v>780569.4</v>
      </c>
      <c r="G41" s="21">
        <f t="shared" si="2"/>
        <v>0.24462488416931424</v>
      </c>
      <c r="H41" s="170">
        <v>749174.4</v>
      </c>
      <c r="I41" s="21">
        <f t="shared" si="3"/>
        <v>4.1906130268199233E-2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309630.51785714284</v>
      </c>
      <c r="F42" s="163">
        <v>364182</v>
      </c>
      <c r="G42" s="21">
        <f t="shared" si="2"/>
        <v>0.17618251107930546</v>
      </c>
      <c r="H42" s="163">
        <v>364361.4</v>
      </c>
      <c r="I42" s="21">
        <f t="shared" si="3"/>
        <v>-4.9236829148209245E-4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252281.25</v>
      </c>
      <c r="F43" s="163">
        <v>291525</v>
      </c>
      <c r="G43" s="21">
        <f t="shared" si="2"/>
        <v>0.15555555555555556</v>
      </c>
      <c r="H43" s="163">
        <v>291525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786220.5</v>
      </c>
      <c r="F44" s="166">
        <v>1011105.2</v>
      </c>
      <c r="G44" s="153">
        <f t="shared" si="2"/>
        <v>0.28603260790070972</v>
      </c>
      <c r="H44" s="166">
        <v>1041955.2</v>
      </c>
      <c r="I44" s="153">
        <f t="shared" si="3"/>
        <v>-2.9607798876573582E-2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310722.81473214284</v>
      </c>
      <c r="F46" s="41">
        <v>328276.625</v>
      </c>
      <c r="G46" s="21">
        <f t="shared" ref="G46:G51" si="4">(F46-E46)/E46</f>
        <v>5.649347082218388E-2</v>
      </c>
      <c r="H46" s="160">
        <v>339514.5</v>
      </c>
      <c r="I46" s="21">
        <f t="shared" ref="I46:I51" si="5">(F46-H46)/H46</f>
        <v>-3.3099838151242435E-2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316319.35781250003</v>
      </c>
      <c r="F47" s="45">
        <v>317159.66666666669</v>
      </c>
      <c r="G47" s="21">
        <f t="shared" si="4"/>
        <v>2.6565204860612692E-3</v>
      </c>
      <c r="H47" s="163">
        <v>314667.59999999998</v>
      </c>
      <c r="I47" s="21">
        <f t="shared" si="5"/>
        <v>7.9196798992546731E-3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992663.54288903053</v>
      </c>
      <c r="F48" s="45">
        <v>996374.57142857148</v>
      </c>
      <c r="G48" s="21">
        <f t="shared" si="4"/>
        <v>3.738455558406459E-3</v>
      </c>
      <c r="H48" s="163">
        <v>996695.14285714284</v>
      </c>
      <c r="I48" s="21">
        <f t="shared" si="5"/>
        <v>-3.2163438426358401E-4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1301620.7071874999</v>
      </c>
      <c r="F49" s="163">
        <v>1327410.5</v>
      </c>
      <c r="G49" s="21">
        <f t="shared" si="4"/>
        <v>1.9813600590471478E-2</v>
      </c>
      <c r="H49" s="163">
        <v>1346621.25</v>
      </c>
      <c r="I49" s="21">
        <f t="shared" si="5"/>
        <v>-1.4265889536497363E-2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140825.56082589287</v>
      </c>
      <c r="F50" s="45">
        <v>166169.25</v>
      </c>
      <c r="G50" s="21">
        <f t="shared" si="4"/>
        <v>0.17996512156937433</v>
      </c>
      <c r="H50" s="163">
        <v>159441.75</v>
      </c>
      <c r="I50" s="21">
        <f t="shared" si="5"/>
        <v>4.2194092827004218E-2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1789963.5</v>
      </c>
      <c r="F51" s="166">
        <v>1670253</v>
      </c>
      <c r="G51" s="153">
        <f t="shared" si="4"/>
        <v>-6.6878738030133014E-2</v>
      </c>
      <c r="H51" s="166">
        <v>1672008</v>
      </c>
      <c r="I51" s="153">
        <f t="shared" si="5"/>
        <v>-1.0496361261429371E-3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143976.21800595237</v>
      </c>
      <c r="F53" s="124">
        <v>155742.5</v>
      </c>
      <c r="G53" s="22">
        <f t="shared" ref="G53:G61" si="6">(F53-E53)/E53</f>
        <v>8.1723788532639355E-2</v>
      </c>
      <c r="H53" s="124">
        <v>155852.5</v>
      </c>
      <c r="I53" s="22">
        <f t="shared" ref="I53:I61" si="7">(F53-H53)/H53</f>
        <v>-7.0579554386358899E-4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192875.64481026784</v>
      </c>
      <c r="F54" s="174">
        <v>226468.66666666666</v>
      </c>
      <c r="G54" s="147">
        <f t="shared" si="6"/>
        <v>0.17416933013727234</v>
      </c>
      <c r="H54" s="174">
        <v>226642</v>
      </c>
      <c r="I54" s="147">
        <f t="shared" si="7"/>
        <v>-7.6478910940312489E-4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137839</v>
      </c>
      <c r="F55" s="174">
        <v>138965.79999999999</v>
      </c>
      <c r="G55" s="147">
        <f t="shared" si="6"/>
        <v>8.1747546050101091E-3</v>
      </c>
      <c r="H55" s="174">
        <v>139035</v>
      </c>
      <c r="I55" s="147">
        <f t="shared" si="7"/>
        <v>-4.9771640234481712E-4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199626.74933035712</v>
      </c>
      <c r="F56" s="174">
        <v>158711.5</v>
      </c>
      <c r="G56" s="147">
        <f t="shared" si="6"/>
        <v>-0.2049587516082203</v>
      </c>
      <c r="H56" s="174">
        <v>145315.20000000001</v>
      </c>
      <c r="I56" s="147">
        <f t="shared" si="7"/>
        <v>9.2187878487591024E-2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101867.44056919643</v>
      </c>
      <c r="F57" s="179">
        <v>105261.625</v>
      </c>
      <c r="G57" s="147">
        <f t="shared" si="6"/>
        <v>3.3319620202865177E-2</v>
      </c>
      <c r="H57" s="179">
        <v>104729.125</v>
      </c>
      <c r="I57" s="147">
        <f t="shared" si="7"/>
        <v>5.0845454881820124E-3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92902.628188775518</v>
      </c>
      <c r="F58" s="166">
        <v>160929</v>
      </c>
      <c r="G58" s="152">
        <f t="shared" si="6"/>
        <v>0.73223301791846851</v>
      </c>
      <c r="H58" s="166">
        <v>169533</v>
      </c>
      <c r="I58" s="152">
        <f t="shared" si="7"/>
        <v>-5.0751181185963792E-2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205048.59375</v>
      </c>
      <c r="F59" s="173">
        <v>186320.6</v>
      </c>
      <c r="G59" s="147">
        <f t="shared" si="6"/>
        <v>-9.1334416917940919E-2</v>
      </c>
      <c r="H59" s="173">
        <v>186396.6</v>
      </c>
      <c r="I59" s="147">
        <f t="shared" si="7"/>
        <v>-4.0773275907393159E-4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194744.00591517857</v>
      </c>
      <c r="F60" s="174">
        <v>222005.85714285713</v>
      </c>
      <c r="G60" s="147">
        <f t="shared" si="6"/>
        <v>0.13998814032588278</v>
      </c>
      <c r="H60" s="174">
        <v>216048.85714285713</v>
      </c>
      <c r="I60" s="147">
        <f t="shared" si="7"/>
        <v>2.7572467074246435E-2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1288401.3333333333</v>
      </c>
      <c r="G61" s="28">
        <f t="shared" si="6"/>
        <v>0.31694210258045691</v>
      </c>
      <c r="H61" s="175">
        <v>1244139</v>
      </c>
      <c r="I61" s="28">
        <f t="shared" si="7"/>
        <v>3.5576678597273502E-2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394838.53831845237</v>
      </c>
      <c r="F63" s="51">
        <v>495450</v>
      </c>
      <c r="G63" s="21">
        <f t="shared" ref="G63:G68" si="8">(F63-E63)/E63</f>
        <v>0.25481672105776221</v>
      </c>
      <c r="H63" s="168">
        <v>493150.66666666669</v>
      </c>
      <c r="I63" s="21">
        <f t="shared" ref="I63:I68" si="9">(F63-H63)/H63</f>
        <v>4.662537209723561E-3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2848722.5</v>
      </c>
      <c r="F64" s="44">
        <v>3054904</v>
      </c>
      <c r="G64" s="21">
        <f t="shared" si="8"/>
        <v>7.2376828560872464E-2</v>
      </c>
      <c r="H64" s="162">
        <v>3056079</v>
      </c>
      <c r="I64" s="21">
        <f t="shared" si="9"/>
        <v>-3.8447958969647054E-4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901513.03125</v>
      </c>
      <c r="F65" s="44">
        <v>835699.88888888888</v>
      </c>
      <c r="G65" s="21">
        <f t="shared" si="8"/>
        <v>-7.3002985070395918E-2</v>
      </c>
      <c r="H65" s="162">
        <v>831718.33333333337</v>
      </c>
      <c r="I65" s="21">
        <f t="shared" si="9"/>
        <v>4.7871441520332446E-3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597551.5</v>
      </c>
      <c r="F66" s="44">
        <v>601052.33333333337</v>
      </c>
      <c r="G66" s="21">
        <f t="shared" si="8"/>
        <v>5.8586303161039209E-3</v>
      </c>
      <c r="H66" s="162">
        <v>601289</v>
      </c>
      <c r="I66" s="21">
        <f t="shared" si="9"/>
        <v>-3.9359886288727693E-4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286983.9375</v>
      </c>
      <c r="F67" s="44">
        <v>304001.75</v>
      </c>
      <c r="G67" s="21">
        <f t="shared" si="8"/>
        <v>5.9298832709060591E-2</v>
      </c>
      <c r="H67" s="162">
        <v>304083</v>
      </c>
      <c r="I67" s="21">
        <f t="shared" si="9"/>
        <v>-2.671967850882818E-4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221499.49623325892</v>
      </c>
      <c r="F68" s="171">
        <v>219589.375</v>
      </c>
      <c r="G68" s="153">
        <f t="shared" si="8"/>
        <v>-8.6235917721789786E-3</v>
      </c>
      <c r="H68" s="171">
        <v>219646.875</v>
      </c>
      <c r="I68" s="153">
        <f t="shared" si="9"/>
        <v>-2.6178382915759672E-4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301952.625</v>
      </c>
      <c r="F70" s="41">
        <v>312981.90000000002</v>
      </c>
      <c r="G70" s="21">
        <f>(F70-E70)/E70</f>
        <v>3.6526508090466259E-2</v>
      </c>
      <c r="H70" s="160">
        <v>313052.7</v>
      </c>
      <c r="I70" s="21">
        <f>(F70-H70)/H70</f>
        <v>-2.2616000436983407E-4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197982.85985331633</v>
      </c>
      <c r="F71" s="163">
        <v>205478.28571428571</v>
      </c>
      <c r="G71" s="21">
        <f>(F71-E71)/E71</f>
        <v>3.7858963480589536E-2</v>
      </c>
      <c r="H71" s="163">
        <v>205541.14285714287</v>
      </c>
      <c r="I71" s="21">
        <f>(F71-H71)/H71</f>
        <v>-3.058129481203043E-4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80183.535435267855</v>
      </c>
      <c r="F72" s="163">
        <v>97997.857142857145</v>
      </c>
      <c r="G72" s="21">
        <f>(F72-E72)/E72</f>
        <v>0.22216932205453557</v>
      </c>
      <c r="H72" s="163">
        <v>98109.375</v>
      </c>
      <c r="I72" s="21">
        <f>(F72-H72)/H72</f>
        <v>-1.1366687143084446E-3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130422.55</v>
      </c>
      <c r="F73" s="45">
        <v>145785.33333333334</v>
      </c>
      <c r="G73" s="21">
        <f>(F73-E73)/E73</f>
        <v>0.11779238585147538</v>
      </c>
      <c r="H73" s="163">
        <v>152484</v>
      </c>
      <c r="I73" s="21">
        <f>(F73-H73)/H73</f>
        <v>-4.3930292139940305E-2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121047.94692460317</v>
      </c>
      <c r="F74" s="47">
        <v>136578.79999999999</v>
      </c>
      <c r="G74" s="21">
        <f>(F74-E74)/E74</f>
        <v>0.12830331674332723</v>
      </c>
      <c r="H74" s="166">
        <v>130959.7</v>
      </c>
      <c r="I74" s="21">
        <f>(F74-H74)/H74</f>
        <v>4.290709279266821E-2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70589.571428571435</v>
      </c>
      <c r="G76" s="22">
        <f t="shared" ref="G76:G82" si="10">(F76-E76)/E76</f>
        <v>-1.4550589023638665E-2</v>
      </c>
      <c r="H76" s="160">
        <v>70350.428571428565</v>
      </c>
      <c r="I76" s="22">
        <f t="shared" ref="I76:I82" si="11">(F76-H76)/H76</f>
        <v>3.3993091726521869E-3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108985.5</v>
      </c>
      <c r="F77" s="30">
        <v>92020.375</v>
      </c>
      <c r="G77" s="21">
        <f t="shared" si="10"/>
        <v>-0.1556640562276633</v>
      </c>
      <c r="H77" s="154">
        <v>89027.25</v>
      </c>
      <c r="I77" s="21">
        <f t="shared" si="11"/>
        <v>3.3620324114245918E-2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49073.375</v>
      </c>
      <c r="F78" s="45">
        <v>57023.571428571428</v>
      </c>
      <c r="G78" s="21">
        <f t="shared" si="10"/>
        <v>0.16200631052116199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93623.680555555562</v>
      </c>
      <c r="F79" s="45">
        <v>90913.375</v>
      </c>
      <c r="G79" s="21">
        <f t="shared" si="10"/>
        <v>-2.8948931931246688E-2</v>
      </c>
      <c r="H79" s="163">
        <v>91830.375</v>
      </c>
      <c r="I79" s="21">
        <f t="shared" si="11"/>
        <v>-9.9858026279430953E-3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131035.02591765873</v>
      </c>
      <c r="F80" s="57">
        <v>145011.5</v>
      </c>
      <c r="G80" s="21">
        <f t="shared" si="10"/>
        <v>0.10666212323355412</v>
      </c>
      <c r="H80" s="172">
        <v>145044.9</v>
      </c>
      <c r="I80" s="21">
        <f t="shared" si="11"/>
        <v>-2.3027352219894792E-4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177064.0625</v>
      </c>
      <c r="F82" s="166">
        <v>300820.33333333331</v>
      </c>
      <c r="G82" s="149">
        <f t="shared" si="10"/>
        <v>0.6989350017501903</v>
      </c>
      <c r="H82" s="166">
        <v>300893.66666666669</v>
      </c>
      <c r="I82" s="149">
        <f t="shared" si="11"/>
        <v>-2.4371843430859451E-4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opLeftCell="A1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230</v>
      </c>
      <c r="G12" s="206" t="s">
        <v>197</v>
      </c>
      <c r="H12" s="223" t="s">
        <v>223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9</v>
      </c>
      <c r="C15" s="141" t="s">
        <v>88</v>
      </c>
      <c r="D15" s="138" t="s">
        <v>161</v>
      </c>
      <c r="E15" s="159">
        <v>96070.35</v>
      </c>
      <c r="F15" s="159">
        <v>118666</v>
      </c>
      <c r="G15" s="147">
        <f>(F15-E15)/E15</f>
        <v>0.23519899740138339</v>
      </c>
      <c r="H15" s="159">
        <v>165249.4</v>
      </c>
      <c r="I15" s="147">
        <f>(F15-H15)/H15</f>
        <v>-0.28189754395477379</v>
      </c>
    </row>
    <row r="16" spans="1:9" ht="16.5">
      <c r="A16" s="122"/>
      <c r="B16" s="155" t="s">
        <v>16</v>
      </c>
      <c r="C16" s="142" t="s">
        <v>96</v>
      </c>
      <c r="D16" s="138" t="s">
        <v>81</v>
      </c>
      <c r="E16" s="162">
        <v>38233.222222222219</v>
      </c>
      <c r="F16" s="162">
        <v>44882.666666666672</v>
      </c>
      <c r="G16" s="147">
        <f>(F16-E16)/E16</f>
        <v>0.17391797128152095</v>
      </c>
      <c r="H16" s="162">
        <v>55638.222222222219</v>
      </c>
      <c r="I16" s="147">
        <f>(F16-H16)/H16</f>
        <v>-0.19331235122138246</v>
      </c>
    </row>
    <row r="17" spans="1:9" ht="16.5">
      <c r="A17" s="122"/>
      <c r="B17" s="155" t="s">
        <v>14</v>
      </c>
      <c r="C17" s="142" t="s">
        <v>94</v>
      </c>
      <c r="D17" s="138" t="s">
        <v>81</v>
      </c>
      <c r="E17" s="162">
        <v>33933.219444444447</v>
      </c>
      <c r="F17" s="162">
        <v>39910.37777777778</v>
      </c>
      <c r="G17" s="147">
        <f>(F17-E17)/E17</f>
        <v>0.17614474639281286</v>
      </c>
      <c r="H17" s="162">
        <v>46471.488888888889</v>
      </c>
      <c r="I17" s="147">
        <f>(F17-H17)/H17</f>
        <v>-0.14118573060567122</v>
      </c>
    </row>
    <row r="18" spans="1:9" ht="16.5">
      <c r="A18" s="122"/>
      <c r="B18" s="155" t="s">
        <v>13</v>
      </c>
      <c r="C18" s="142" t="s">
        <v>93</v>
      </c>
      <c r="D18" s="138" t="s">
        <v>81</v>
      </c>
      <c r="E18" s="162">
        <v>41490.583333333336</v>
      </c>
      <c r="F18" s="162">
        <v>52493.711111111108</v>
      </c>
      <c r="G18" s="147">
        <f>(F18-E18)/E18</f>
        <v>0.26519578405006206</v>
      </c>
      <c r="H18" s="162">
        <v>60915.933333333334</v>
      </c>
      <c r="I18" s="147">
        <f>(F18-H18)/H18</f>
        <v>-0.13825975834820817</v>
      </c>
    </row>
    <row r="19" spans="1:9" ht="16.5">
      <c r="A19" s="122"/>
      <c r="B19" s="155" t="s">
        <v>4</v>
      </c>
      <c r="C19" s="142" t="s">
        <v>84</v>
      </c>
      <c r="D19" s="138" t="s">
        <v>161</v>
      </c>
      <c r="E19" s="162">
        <v>74707.725000000006</v>
      </c>
      <c r="F19" s="162">
        <v>95416.45</v>
      </c>
      <c r="G19" s="147">
        <f>(F19-E19)/E19</f>
        <v>0.27719656836023304</v>
      </c>
      <c r="H19" s="162">
        <v>109832.70000000001</v>
      </c>
      <c r="I19" s="147">
        <f>(F19-H19)/H19</f>
        <v>-0.13125644730576608</v>
      </c>
    </row>
    <row r="20" spans="1:9" ht="16.5" customHeight="1">
      <c r="A20" s="122"/>
      <c r="B20" s="155" t="s">
        <v>12</v>
      </c>
      <c r="C20" s="142" t="s">
        <v>92</v>
      </c>
      <c r="D20" s="138" t="s">
        <v>81</v>
      </c>
      <c r="E20" s="162">
        <v>38383.911111111112</v>
      </c>
      <c r="F20" s="162">
        <v>46638.222222222219</v>
      </c>
      <c r="G20" s="147">
        <f>(F20-E20)/E20</f>
        <v>0.2150461188599852</v>
      </c>
      <c r="H20" s="162">
        <v>53666</v>
      </c>
      <c r="I20" s="147">
        <f>(F20-H20)/H20</f>
        <v>-0.13095400771024077</v>
      </c>
    </row>
    <row r="21" spans="1:9" ht="16.5">
      <c r="A21" s="122"/>
      <c r="B21" s="155" t="s">
        <v>15</v>
      </c>
      <c r="C21" s="142" t="s">
        <v>95</v>
      </c>
      <c r="D21" s="138" t="s">
        <v>82</v>
      </c>
      <c r="E21" s="162">
        <v>94096.416666666657</v>
      </c>
      <c r="F21" s="162">
        <v>96332.700000000012</v>
      </c>
      <c r="G21" s="147">
        <f>(F21-E21)/E21</f>
        <v>2.3765871353585249E-2</v>
      </c>
      <c r="H21" s="162">
        <v>106999.4</v>
      </c>
      <c r="I21" s="147">
        <f>(F21-H21)/H21</f>
        <v>-9.9689344052396392E-2</v>
      </c>
    </row>
    <row r="22" spans="1:9" ht="16.5">
      <c r="A22" s="122"/>
      <c r="B22" s="155" t="s">
        <v>6</v>
      </c>
      <c r="C22" s="142" t="s">
        <v>86</v>
      </c>
      <c r="D22" s="140" t="s">
        <v>161</v>
      </c>
      <c r="E22" s="162">
        <v>121050.19444444444</v>
      </c>
      <c r="F22" s="162">
        <v>145749.4</v>
      </c>
      <c r="G22" s="147">
        <f>(F22-E22)/E22</f>
        <v>0.20404102338630417</v>
      </c>
      <c r="H22" s="162">
        <v>152999.4</v>
      </c>
      <c r="I22" s="147">
        <f>(F22-H22)/H22</f>
        <v>-4.7385806741725787E-2</v>
      </c>
    </row>
    <row r="23" spans="1:9" ht="16.5">
      <c r="A23" s="122"/>
      <c r="B23" s="155" t="s">
        <v>8</v>
      </c>
      <c r="C23" s="142" t="s">
        <v>89</v>
      </c>
      <c r="D23" s="140" t="s">
        <v>161</v>
      </c>
      <c r="E23" s="162">
        <v>370230.58303571428</v>
      </c>
      <c r="F23" s="162">
        <v>369686.75</v>
      </c>
      <c r="G23" s="147">
        <f>(F23-E23)/E23</f>
        <v>-1.4689035985496184E-3</v>
      </c>
      <c r="H23" s="162">
        <v>386374.25</v>
      </c>
      <c r="I23" s="147">
        <f>(F23-H23)/H23</f>
        <v>-4.3189990016156615E-2</v>
      </c>
    </row>
    <row r="24" spans="1:9" ht="16.5">
      <c r="A24" s="122"/>
      <c r="B24" s="155" t="s">
        <v>11</v>
      </c>
      <c r="C24" s="142" t="s">
        <v>91</v>
      </c>
      <c r="D24" s="140" t="s">
        <v>81</v>
      </c>
      <c r="E24" s="162">
        <v>32836.052777777775</v>
      </c>
      <c r="F24" s="162">
        <v>30666</v>
      </c>
      <c r="G24" s="147">
        <f>(F24-E24)/E24</f>
        <v>-6.6087504258318969E-2</v>
      </c>
      <c r="H24" s="162">
        <v>31416</v>
      </c>
      <c r="I24" s="147">
        <f>(F24-H24)/H24</f>
        <v>-2.3873185637891519E-2</v>
      </c>
    </row>
    <row r="25" spans="1:9" ht="16.5">
      <c r="A25" s="122"/>
      <c r="B25" s="155" t="s">
        <v>19</v>
      </c>
      <c r="C25" s="142" t="s">
        <v>99</v>
      </c>
      <c r="D25" s="140" t="s">
        <v>161</v>
      </c>
      <c r="E25" s="162">
        <v>52707.822222222225</v>
      </c>
      <c r="F25" s="162">
        <v>65722.111111111109</v>
      </c>
      <c r="G25" s="147">
        <f>(F25-E25)/E25</f>
        <v>0.24691380406534633</v>
      </c>
      <c r="H25" s="162">
        <v>66833.155555555553</v>
      </c>
      <c r="I25" s="147">
        <f>(F25-H25)/H25</f>
        <v>-1.6624150621182027E-2</v>
      </c>
    </row>
    <row r="26" spans="1:9" ht="16.5">
      <c r="A26" s="122"/>
      <c r="B26" s="155" t="s">
        <v>7</v>
      </c>
      <c r="C26" s="142" t="s">
        <v>87</v>
      </c>
      <c r="D26" s="140" t="s">
        <v>161</v>
      </c>
      <c r="E26" s="162">
        <v>39553.675000000003</v>
      </c>
      <c r="F26" s="162">
        <v>41616</v>
      </c>
      <c r="G26" s="147">
        <f>(F26-E26)/E26</f>
        <v>5.2139908617846432E-2</v>
      </c>
      <c r="H26" s="162">
        <v>41599.4</v>
      </c>
      <c r="I26" s="147">
        <f>(F26-H26)/H26</f>
        <v>3.990442169838638E-4</v>
      </c>
    </row>
    <row r="27" spans="1:9" ht="16.5">
      <c r="A27" s="122"/>
      <c r="B27" s="155" t="s">
        <v>17</v>
      </c>
      <c r="C27" s="142" t="s">
        <v>97</v>
      </c>
      <c r="D27" s="140" t="s">
        <v>161</v>
      </c>
      <c r="E27" s="162">
        <v>104996.375</v>
      </c>
      <c r="F27" s="162">
        <v>68083.155555555553</v>
      </c>
      <c r="G27" s="147">
        <f>(F27-E27)/E27</f>
        <v>-0.35156660831809144</v>
      </c>
      <c r="H27" s="162">
        <v>67722.111111111109</v>
      </c>
      <c r="I27" s="147">
        <f>(F27-H27)/H27</f>
        <v>5.3312638740998664E-3</v>
      </c>
    </row>
    <row r="28" spans="1:9" ht="17.25" thickBot="1">
      <c r="A28" s="36"/>
      <c r="B28" s="155" t="s">
        <v>5</v>
      </c>
      <c r="C28" s="142" t="s">
        <v>85</v>
      </c>
      <c r="D28" s="140" t="s">
        <v>161</v>
      </c>
      <c r="E28" s="162">
        <v>90006.399999999994</v>
      </c>
      <c r="F28" s="162">
        <v>141638.18888888889</v>
      </c>
      <c r="G28" s="147">
        <f>(F28-E28)/E28</f>
        <v>0.5736457506231657</v>
      </c>
      <c r="H28" s="162">
        <v>137082.6</v>
      </c>
      <c r="I28" s="147">
        <f>(F28-H28)/H28</f>
        <v>3.3232437150221013E-2</v>
      </c>
    </row>
    <row r="29" spans="1:9" ht="16.5">
      <c r="A29" s="122"/>
      <c r="B29" s="155" t="s">
        <v>18</v>
      </c>
      <c r="C29" s="142" t="s">
        <v>98</v>
      </c>
      <c r="D29" s="140" t="s">
        <v>83</v>
      </c>
      <c r="E29" s="162">
        <v>103431.10119047618</v>
      </c>
      <c r="F29" s="162">
        <v>122392.64285714286</v>
      </c>
      <c r="G29" s="147">
        <f>(F29-E29)/E29</f>
        <v>0.18332533878516444</v>
      </c>
      <c r="H29" s="162">
        <v>118285.5</v>
      </c>
      <c r="I29" s="147">
        <f>(F29-H29)/H29</f>
        <v>3.4722285124912648E-2</v>
      </c>
    </row>
    <row r="30" spans="1:9" ht="17.25" thickBot="1">
      <c r="A30" s="36"/>
      <c r="B30" s="156" t="s">
        <v>10</v>
      </c>
      <c r="C30" s="143" t="s">
        <v>90</v>
      </c>
      <c r="D30" s="139" t="s">
        <v>161</v>
      </c>
      <c r="E30" s="165">
        <v>65512.375</v>
      </c>
      <c r="F30" s="165">
        <v>89249.4</v>
      </c>
      <c r="G30" s="149">
        <f>(F30-E30)/E30</f>
        <v>0.3623288729801048</v>
      </c>
      <c r="H30" s="165">
        <v>84749.4</v>
      </c>
      <c r="I30" s="149">
        <f>(F30-H30)/H30</f>
        <v>5.3097721045812715E-2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1397240.0064484125</v>
      </c>
      <c r="F31" s="93">
        <f>SUM(F15:F30)</f>
        <v>1569143.776190476</v>
      </c>
      <c r="G31" s="94">
        <f t="shared" ref="G31" si="0">(F31-E31)/E31</f>
        <v>0.12303095312810193</v>
      </c>
      <c r="H31" s="93">
        <f>SUM(H15:H30)</f>
        <v>1685834.9611111111</v>
      </c>
      <c r="I31" s="97">
        <f t="shared" ref="I31" si="1">(F31-H31)/H31</f>
        <v>-6.9218629114041794E-2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26</v>
      </c>
      <c r="C33" s="144" t="s">
        <v>100</v>
      </c>
      <c r="D33" s="146" t="s">
        <v>161</v>
      </c>
      <c r="E33" s="168">
        <v>141605.15</v>
      </c>
      <c r="F33" s="168">
        <v>171360.37777777779</v>
      </c>
      <c r="G33" s="147">
        <f>(F33-E33)/E33</f>
        <v>0.21012814701850741</v>
      </c>
      <c r="H33" s="168">
        <v>173666</v>
      </c>
      <c r="I33" s="147">
        <f>(F33-H33)/H33</f>
        <v>-1.3276186600844226E-2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132975.97499999998</v>
      </c>
      <c r="F34" s="162">
        <v>171443.7111111111</v>
      </c>
      <c r="G34" s="147">
        <f>(F34-E34)/E34</f>
        <v>0.28928335446392578</v>
      </c>
      <c r="H34" s="162">
        <v>172166</v>
      </c>
      <c r="I34" s="147">
        <f>(F34-H34)/H34</f>
        <v>-4.1953050479705588E-3</v>
      </c>
    </row>
    <row r="35" spans="1:9" ht="16.5">
      <c r="A35" s="35"/>
      <c r="B35" s="157" t="s">
        <v>28</v>
      </c>
      <c r="C35" s="142" t="s">
        <v>102</v>
      </c>
      <c r="D35" s="138" t="s">
        <v>161</v>
      </c>
      <c r="E35" s="162">
        <v>44440.78125</v>
      </c>
      <c r="F35" s="162">
        <v>83499.375</v>
      </c>
      <c r="G35" s="147">
        <f>(F35-E35)/E35</f>
        <v>0.8788907992025905</v>
      </c>
      <c r="H35" s="162">
        <v>83540.975000000006</v>
      </c>
      <c r="I35" s="147">
        <f>(F35-H35)/H35</f>
        <v>-4.9795923497428435E-4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77739.083928571432</v>
      </c>
      <c r="F36" s="162">
        <v>109082.43333333333</v>
      </c>
      <c r="G36" s="147">
        <f>(F36-E36)/E36</f>
        <v>0.40318650311805754</v>
      </c>
      <c r="H36" s="162">
        <v>98582.5</v>
      </c>
      <c r="I36" s="147">
        <f>(F36-H36)/H36</f>
        <v>0.10650909982332903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42359.925000000003</v>
      </c>
      <c r="F37" s="165">
        <v>67222.044444444444</v>
      </c>
      <c r="G37" s="149">
        <f>(F37-E37)/E37</f>
        <v>0.58692548309385439</v>
      </c>
      <c r="H37" s="165">
        <v>60449.4</v>
      </c>
      <c r="I37" s="149">
        <f>(F37-H37)/H37</f>
        <v>0.11203824098244883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439120.91517857142</v>
      </c>
      <c r="F38" s="95">
        <f>SUM(F33:F37)</f>
        <v>602607.94166666665</v>
      </c>
      <c r="G38" s="96">
        <f t="shared" ref="G38" si="2">(F38-E38)/E38</f>
        <v>0.37230525997973052</v>
      </c>
      <c r="H38" s="95">
        <f>SUM(H33:H37)</f>
        <v>588404.875</v>
      </c>
      <c r="I38" s="97">
        <f t="shared" ref="I38" si="3">(F38-H38)/H38</f>
        <v>2.413825457626715E-2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36</v>
      </c>
      <c r="C40" s="142" t="s">
        <v>153</v>
      </c>
      <c r="D40" s="146" t="s">
        <v>161</v>
      </c>
      <c r="E40" s="162">
        <v>786220.5</v>
      </c>
      <c r="F40" s="162">
        <v>1011105.2</v>
      </c>
      <c r="G40" s="147">
        <f>(F40-E40)/E40</f>
        <v>0.28603260790070972</v>
      </c>
      <c r="H40" s="162">
        <v>1041955.2</v>
      </c>
      <c r="I40" s="147">
        <f>(F40-H40)/H40</f>
        <v>-2.9607798876573582E-2</v>
      </c>
    </row>
    <row r="41" spans="1:9" ht="16.5">
      <c r="A41" s="35"/>
      <c r="B41" s="155" t="s">
        <v>31</v>
      </c>
      <c r="C41" s="142" t="s">
        <v>105</v>
      </c>
      <c r="D41" s="138" t="s">
        <v>161</v>
      </c>
      <c r="E41" s="162">
        <v>1733567.2374999998</v>
      </c>
      <c r="F41" s="162">
        <v>1826200.15</v>
      </c>
      <c r="G41" s="147">
        <f>(F41-E41)/E41</f>
        <v>5.3434854152866453E-2</v>
      </c>
      <c r="H41" s="162">
        <v>1835485.15</v>
      </c>
      <c r="I41" s="147">
        <f>(F41-H41)/H41</f>
        <v>-5.0586080742739872E-3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309630.51785714284</v>
      </c>
      <c r="F42" s="170">
        <v>364182</v>
      </c>
      <c r="G42" s="147">
        <f>(F42-E42)/E42</f>
        <v>0.17618251107930546</v>
      </c>
      <c r="H42" s="170">
        <v>364361.4</v>
      </c>
      <c r="I42" s="147">
        <f>(F42-H42)/H42</f>
        <v>-4.9236829148209245E-4</v>
      </c>
    </row>
    <row r="43" spans="1:9" ht="16.5">
      <c r="A43" s="35"/>
      <c r="B43" s="155" t="s">
        <v>35</v>
      </c>
      <c r="C43" s="142" t="s">
        <v>152</v>
      </c>
      <c r="D43" s="138" t="s">
        <v>161</v>
      </c>
      <c r="E43" s="163">
        <v>252281.25</v>
      </c>
      <c r="F43" s="163">
        <v>291525</v>
      </c>
      <c r="G43" s="147">
        <f>(F43-E43)/E43</f>
        <v>0.15555555555555556</v>
      </c>
      <c r="H43" s="163">
        <v>291525</v>
      </c>
      <c r="I43" s="147">
        <f>(F43-H43)/H43</f>
        <v>0</v>
      </c>
    </row>
    <row r="44" spans="1:9" ht="16.5">
      <c r="A44" s="35"/>
      <c r="B44" s="155" t="s">
        <v>32</v>
      </c>
      <c r="C44" s="142" t="s">
        <v>106</v>
      </c>
      <c r="D44" s="138" t="s">
        <v>161</v>
      </c>
      <c r="E44" s="163">
        <v>989382.52931547607</v>
      </c>
      <c r="F44" s="163">
        <v>1116178.388888889</v>
      </c>
      <c r="G44" s="147">
        <f>(F44-E44)/E44</f>
        <v>0.12815655807176943</v>
      </c>
      <c r="H44" s="163">
        <v>1098072.1666666665</v>
      </c>
      <c r="I44" s="147">
        <f>(F44-H44)/H44</f>
        <v>1.648910041785883E-2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627152.33314732136</v>
      </c>
      <c r="F45" s="166">
        <v>780569.4</v>
      </c>
      <c r="G45" s="153">
        <f>(F45-E45)/E45</f>
        <v>0.24462488416931424</v>
      </c>
      <c r="H45" s="166">
        <v>749174.4</v>
      </c>
      <c r="I45" s="153">
        <f>(F45-H45)/H45</f>
        <v>4.1906130268199233E-2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4698234.3678199407</v>
      </c>
      <c r="F46" s="77">
        <f>SUM(F40:F45)</f>
        <v>5389760.138888889</v>
      </c>
      <c r="G46" s="96">
        <f t="shared" ref="G46" si="4">(F46-E46)/E46</f>
        <v>0.14718843653383512</v>
      </c>
      <c r="H46" s="95">
        <f>SUM(H40:H45)</f>
        <v>5380573.3166666664</v>
      </c>
      <c r="I46" s="97">
        <f t="shared" ref="I46" si="5">(F46-H46)/H46</f>
        <v>1.707405824908251E-3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310722.81473214284</v>
      </c>
      <c r="F48" s="160">
        <v>328276.625</v>
      </c>
      <c r="G48" s="147">
        <f>(F48-E48)/E48</f>
        <v>5.649347082218388E-2</v>
      </c>
      <c r="H48" s="160">
        <v>339514.5</v>
      </c>
      <c r="I48" s="147">
        <f>(F48-H48)/H48</f>
        <v>-3.3099838151242435E-2</v>
      </c>
    </row>
    <row r="49" spans="1:9" ht="16.5">
      <c r="A49" s="35"/>
      <c r="B49" s="155" t="s">
        <v>48</v>
      </c>
      <c r="C49" s="142" t="s">
        <v>157</v>
      </c>
      <c r="D49" s="140" t="s">
        <v>114</v>
      </c>
      <c r="E49" s="163">
        <v>1301620.7071874999</v>
      </c>
      <c r="F49" s="163">
        <v>1327410.5</v>
      </c>
      <c r="G49" s="147">
        <f>(F49-E49)/E49</f>
        <v>1.9813600590471478E-2</v>
      </c>
      <c r="H49" s="163">
        <v>1346621.25</v>
      </c>
      <c r="I49" s="147">
        <f>(F49-H49)/H49</f>
        <v>-1.4265889536497363E-2</v>
      </c>
    </row>
    <row r="50" spans="1:9" ht="16.5">
      <c r="A50" s="35"/>
      <c r="B50" s="155" t="s">
        <v>50</v>
      </c>
      <c r="C50" s="142" t="s">
        <v>159</v>
      </c>
      <c r="D50" s="138" t="s">
        <v>112</v>
      </c>
      <c r="E50" s="163">
        <v>1789963.5</v>
      </c>
      <c r="F50" s="163">
        <v>1670253</v>
      </c>
      <c r="G50" s="147">
        <f>(F50-E50)/E50</f>
        <v>-6.6878738030133014E-2</v>
      </c>
      <c r="H50" s="163">
        <v>1672008</v>
      </c>
      <c r="I50" s="147">
        <f>(F50-H50)/H50</f>
        <v>-1.0496361261429371E-3</v>
      </c>
    </row>
    <row r="51" spans="1:9" ht="16.5">
      <c r="A51" s="35"/>
      <c r="B51" s="155" t="s">
        <v>47</v>
      </c>
      <c r="C51" s="142" t="s">
        <v>113</v>
      </c>
      <c r="D51" s="138" t="s">
        <v>114</v>
      </c>
      <c r="E51" s="163">
        <v>992663.54288903053</v>
      </c>
      <c r="F51" s="163">
        <v>996374.57142857148</v>
      </c>
      <c r="G51" s="147">
        <f>(F51-E51)/E51</f>
        <v>3.738455558406459E-3</v>
      </c>
      <c r="H51" s="163">
        <v>996695.14285714284</v>
      </c>
      <c r="I51" s="147">
        <f>(F51-H51)/H51</f>
        <v>-3.2163438426358401E-4</v>
      </c>
    </row>
    <row r="52" spans="1:9" ht="16.5">
      <c r="A52" s="35"/>
      <c r="B52" s="155" t="s">
        <v>46</v>
      </c>
      <c r="C52" s="142" t="s">
        <v>111</v>
      </c>
      <c r="D52" s="140" t="s">
        <v>110</v>
      </c>
      <c r="E52" s="163">
        <v>316319.35781250003</v>
      </c>
      <c r="F52" s="163">
        <v>317159.66666666669</v>
      </c>
      <c r="G52" s="147">
        <f>(F52-E52)/E52</f>
        <v>2.6565204860612692E-3</v>
      </c>
      <c r="H52" s="163">
        <v>314667.59999999998</v>
      </c>
      <c r="I52" s="147">
        <f>(F52-H52)/H52</f>
        <v>7.9196798992546731E-3</v>
      </c>
    </row>
    <row r="53" spans="1:9" ht="16.5" customHeight="1" thickBot="1">
      <c r="A53" s="36"/>
      <c r="B53" s="155" t="s">
        <v>49</v>
      </c>
      <c r="C53" s="142" t="s">
        <v>158</v>
      </c>
      <c r="D53" s="139" t="s">
        <v>199</v>
      </c>
      <c r="E53" s="166">
        <v>140825.56082589287</v>
      </c>
      <c r="F53" s="166">
        <v>166169.25</v>
      </c>
      <c r="G53" s="153">
        <f>(F53-E53)/E53</f>
        <v>0.17996512156937433</v>
      </c>
      <c r="H53" s="166">
        <v>159441.75</v>
      </c>
      <c r="I53" s="153">
        <f>(F53-H53)/H53</f>
        <v>4.2194092827004218E-2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4852115.4834470656</v>
      </c>
      <c r="F54" s="77">
        <f>SUM(F48:F53)</f>
        <v>4805643.6130952388</v>
      </c>
      <c r="G54" s="96">
        <f t="shared" ref="G54" si="6">(F54-E54)/E54</f>
        <v>-9.5776513379298173E-3</v>
      </c>
      <c r="H54" s="77">
        <f>SUM(H48:H53)</f>
        <v>4828948.2428571424</v>
      </c>
      <c r="I54" s="97">
        <f t="shared" ref="I54" si="7">(F54-H54)/H54</f>
        <v>-4.8260259977677671E-3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43</v>
      </c>
      <c r="C56" s="145" t="s">
        <v>119</v>
      </c>
      <c r="D56" s="146" t="s">
        <v>114</v>
      </c>
      <c r="E56" s="160">
        <v>92902.628188775518</v>
      </c>
      <c r="F56" s="160">
        <v>160929</v>
      </c>
      <c r="G56" s="148">
        <f>(F56-E56)/E56</f>
        <v>0.73223301791846851</v>
      </c>
      <c r="H56" s="160">
        <v>169533</v>
      </c>
      <c r="I56" s="148">
        <f>(F56-H56)/H56</f>
        <v>-5.0751181185963792E-2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192875.64481026784</v>
      </c>
      <c r="F57" s="174">
        <v>226468.66666666666</v>
      </c>
      <c r="G57" s="147">
        <f>(F57-E57)/E57</f>
        <v>0.17416933013727234</v>
      </c>
      <c r="H57" s="174">
        <v>226642</v>
      </c>
      <c r="I57" s="147">
        <f>(F57-H57)/H57</f>
        <v>-7.6478910940312489E-4</v>
      </c>
    </row>
    <row r="58" spans="1:9" ht="16.5">
      <c r="A58" s="102"/>
      <c r="B58" s="177" t="s">
        <v>38</v>
      </c>
      <c r="C58" s="142" t="s">
        <v>115</v>
      </c>
      <c r="D58" s="138" t="s">
        <v>114</v>
      </c>
      <c r="E58" s="163">
        <v>143976.21800595237</v>
      </c>
      <c r="F58" s="174">
        <v>155742.5</v>
      </c>
      <c r="G58" s="147">
        <f>(F58-E58)/E58</f>
        <v>8.1723788532639355E-2</v>
      </c>
      <c r="H58" s="174">
        <v>155852.5</v>
      </c>
      <c r="I58" s="147">
        <f>(F58-H58)/H58</f>
        <v>-7.0579554386358899E-4</v>
      </c>
    </row>
    <row r="59" spans="1:9" ht="16.5">
      <c r="A59" s="102"/>
      <c r="B59" s="177" t="s">
        <v>40</v>
      </c>
      <c r="C59" s="142" t="s">
        <v>117</v>
      </c>
      <c r="D59" s="138" t="s">
        <v>114</v>
      </c>
      <c r="E59" s="163">
        <v>137839</v>
      </c>
      <c r="F59" s="174">
        <v>138965.79999999999</v>
      </c>
      <c r="G59" s="147">
        <f>(F59-E59)/E59</f>
        <v>8.1747546050101091E-3</v>
      </c>
      <c r="H59" s="174">
        <v>139035</v>
      </c>
      <c r="I59" s="147">
        <f>(F59-H59)/H59</f>
        <v>-4.9771640234481712E-4</v>
      </c>
    </row>
    <row r="60" spans="1:9" s="118" customFormat="1" ht="16.5">
      <c r="A60" s="128"/>
      <c r="B60" s="177" t="s">
        <v>54</v>
      </c>
      <c r="C60" s="142" t="s">
        <v>121</v>
      </c>
      <c r="D60" s="138" t="s">
        <v>120</v>
      </c>
      <c r="E60" s="163">
        <v>205048.59375</v>
      </c>
      <c r="F60" s="179">
        <v>186320.6</v>
      </c>
      <c r="G60" s="147">
        <f>(F60-E60)/E60</f>
        <v>-9.1334416917940919E-2</v>
      </c>
      <c r="H60" s="179">
        <v>186396.6</v>
      </c>
      <c r="I60" s="147">
        <f>(F60-H60)/H60</f>
        <v>-4.0773275907393159E-4</v>
      </c>
    </row>
    <row r="61" spans="1:9" s="118" customFormat="1" ht="17.25" thickBot="1">
      <c r="A61" s="128"/>
      <c r="B61" s="178" t="s">
        <v>42</v>
      </c>
      <c r="C61" s="143" t="s">
        <v>198</v>
      </c>
      <c r="D61" s="139" t="s">
        <v>114</v>
      </c>
      <c r="E61" s="166">
        <v>101867.44056919643</v>
      </c>
      <c r="F61" s="175">
        <v>105261.625</v>
      </c>
      <c r="G61" s="152">
        <f>(F61-E61)/E61</f>
        <v>3.3319620202865177E-2</v>
      </c>
      <c r="H61" s="175">
        <v>104729.125</v>
      </c>
      <c r="I61" s="152">
        <f>(F61-H61)/H61</f>
        <v>5.0845454881820124E-3</v>
      </c>
    </row>
    <row r="62" spans="1:9" s="118" customFormat="1" ht="16.5">
      <c r="A62" s="128"/>
      <c r="B62" s="88" t="s">
        <v>55</v>
      </c>
      <c r="C62" s="141" t="s">
        <v>122</v>
      </c>
      <c r="D62" s="138" t="s">
        <v>120</v>
      </c>
      <c r="E62" s="160">
        <v>194744.00591517857</v>
      </c>
      <c r="F62" s="173">
        <v>222005.85714285713</v>
      </c>
      <c r="G62" s="147">
        <f>(F62-E62)/E62</f>
        <v>0.13998814032588278</v>
      </c>
      <c r="H62" s="173">
        <v>216048.85714285713</v>
      </c>
      <c r="I62" s="147">
        <f>(F62-H62)/H62</f>
        <v>2.7572467074246435E-2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978328</v>
      </c>
      <c r="F63" s="174">
        <v>1288401.3333333333</v>
      </c>
      <c r="G63" s="147">
        <f>(F63-E63)/E63</f>
        <v>0.31694210258045691</v>
      </c>
      <c r="H63" s="174">
        <v>1244139</v>
      </c>
      <c r="I63" s="147">
        <f>(F63-H63)/H63</f>
        <v>3.5576678597273502E-2</v>
      </c>
    </row>
    <row r="64" spans="1:9" ht="16.5" customHeight="1" thickBot="1">
      <c r="A64" s="103"/>
      <c r="B64" s="178" t="s">
        <v>41</v>
      </c>
      <c r="C64" s="143" t="s">
        <v>118</v>
      </c>
      <c r="D64" s="139" t="s">
        <v>114</v>
      </c>
      <c r="E64" s="166">
        <v>199626.74933035712</v>
      </c>
      <c r="F64" s="175">
        <v>158711.5</v>
      </c>
      <c r="G64" s="152">
        <f>(F64-E64)/E64</f>
        <v>-0.2049587516082203</v>
      </c>
      <c r="H64" s="175">
        <v>145315.20000000001</v>
      </c>
      <c r="I64" s="152">
        <f>(F64-H64)/H64</f>
        <v>9.2187878487591024E-2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2247208.280569728</v>
      </c>
      <c r="F65" s="92">
        <f>SUM(F56:F64)</f>
        <v>2642806.8821428567</v>
      </c>
      <c r="G65" s="94">
        <f t="shared" ref="G65" si="8">(F65-E65)/E65</f>
        <v>0.176040024858236</v>
      </c>
      <c r="H65" s="92">
        <f>SUM(H56:H64)</f>
        <v>2587691.2821428571</v>
      </c>
      <c r="I65" s="131">
        <f t="shared" ref="I65" si="9">(F65-H65)/H65</f>
        <v>2.1299140426967244E-2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62</v>
      </c>
      <c r="C67" s="142" t="s">
        <v>131</v>
      </c>
      <c r="D67" s="146" t="s">
        <v>125</v>
      </c>
      <c r="E67" s="160">
        <v>597551.5</v>
      </c>
      <c r="F67" s="168">
        <v>601052.33333333337</v>
      </c>
      <c r="G67" s="147">
        <f>(F67-E67)/E67</f>
        <v>5.8586303161039209E-3</v>
      </c>
      <c r="H67" s="168">
        <v>601289</v>
      </c>
      <c r="I67" s="147">
        <f>(F67-H67)/H67</f>
        <v>-3.9359886288727693E-4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2848722.5</v>
      </c>
      <c r="F68" s="162">
        <v>3054904</v>
      </c>
      <c r="G68" s="147">
        <f>(F68-E68)/E68</f>
        <v>7.2376828560872464E-2</v>
      </c>
      <c r="H68" s="162">
        <v>3056079</v>
      </c>
      <c r="I68" s="147">
        <f>(F68-H68)/H68</f>
        <v>-3.8447958969647054E-4</v>
      </c>
    </row>
    <row r="69" spans="1:9" ht="16.5">
      <c r="A69" s="35"/>
      <c r="B69" s="155" t="s">
        <v>63</v>
      </c>
      <c r="C69" s="142" t="s">
        <v>132</v>
      </c>
      <c r="D69" s="140" t="s">
        <v>126</v>
      </c>
      <c r="E69" s="163">
        <v>286983.9375</v>
      </c>
      <c r="F69" s="162">
        <v>304001.75</v>
      </c>
      <c r="G69" s="147">
        <f>(F69-E69)/E69</f>
        <v>5.9298832709060591E-2</v>
      </c>
      <c r="H69" s="162">
        <v>304083</v>
      </c>
      <c r="I69" s="147">
        <f>(F69-H69)/H69</f>
        <v>-2.671967850882818E-4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221499.49623325892</v>
      </c>
      <c r="F70" s="162">
        <v>219589.375</v>
      </c>
      <c r="G70" s="147">
        <f>(F70-E70)/E70</f>
        <v>-8.6235917721789786E-3</v>
      </c>
      <c r="H70" s="162">
        <v>219646.875</v>
      </c>
      <c r="I70" s="147">
        <f>(F70-H70)/H70</f>
        <v>-2.6178382915759672E-4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394838.53831845237</v>
      </c>
      <c r="F71" s="162">
        <v>495450</v>
      </c>
      <c r="G71" s="147">
        <f>(F71-E71)/E71</f>
        <v>0.25481672105776221</v>
      </c>
      <c r="H71" s="162">
        <v>493150.66666666669</v>
      </c>
      <c r="I71" s="147">
        <f>(F71-H71)/H71</f>
        <v>4.662537209723561E-3</v>
      </c>
    </row>
    <row r="72" spans="1:9" ht="16.5" customHeight="1" thickBot="1">
      <c r="A72" s="35"/>
      <c r="B72" s="155" t="s">
        <v>61</v>
      </c>
      <c r="C72" s="142" t="s">
        <v>130</v>
      </c>
      <c r="D72" s="139" t="s">
        <v>207</v>
      </c>
      <c r="E72" s="166">
        <v>901513.03125</v>
      </c>
      <c r="F72" s="171">
        <v>835699.88888888888</v>
      </c>
      <c r="G72" s="153">
        <f>(F72-E72)/E72</f>
        <v>-7.3002985070395918E-2</v>
      </c>
      <c r="H72" s="171">
        <v>831718.33333333337</v>
      </c>
      <c r="I72" s="153">
        <f>(F72-H72)/H72</f>
        <v>4.7871441520332446E-3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5251109.0033017108</v>
      </c>
      <c r="F73" s="77">
        <f>SUM(F67:F72)</f>
        <v>5510697.3472222229</v>
      </c>
      <c r="G73" s="96">
        <f t="shared" ref="G73" si="10">(F73-E73)/E73</f>
        <v>4.9434956264913218E-2</v>
      </c>
      <c r="H73" s="77">
        <f>SUM(H67:H72)</f>
        <v>5505966.875</v>
      </c>
      <c r="I73" s="97">
        <f t="shared" ref="I73" si="11">(F73-H73)/H73</f>
        <v>8.591537743719075E-4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70</v>
      </c>
      <c r="C75" s="144" t="s">
        <v>141</v>
      </c>
      <c r="D75" s="146" t="s">
        <v>137</v>
      </c>
      <c r="E75" s="160">
        <v>130422.55</v>
      </c>
      <c r="F75" s="160">
        <v>145785.33333333334</v>
      </c>
      <c r="G75" s="147">
        <f>(F75-E75)/E75</f>
        <v>0.11779238585147538</v>
      </c>
      <c r="H75" s="160">
        <v>152484</v>
      </c>
      <c r="I75" s="147">
        <f>(F75-H75)/H75</f>
        <v>-4.3930292139940305E-2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80183.535435267855</v>
      </c>
      <c r="F76" s="163">
        <v>97997.857142857145</v>
      </c>
      <c r="G76" s="147">
        <f>(F76-E76)/E76</f>
        <v>0.22216932205453557</v>
      </c>
      <c r="H76" s="163">
        <v>98109.375</v>
      </c>
      <c r="I76" s="147">
        <f>(F76-H76)/H76</f>
        <v>-1.1366687143084446E-3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197982.85985331633</v>
      </c>
      <c r="F77" s="163">
        <v>205478.28571428571</v>
      </c>
      <c r="G77" s="147">
        <f>(F77-E77)/E77</f>
        <v>3.7858963480589536E-2</v>
      </c>
      <c r="H77" s="163">
        <v>205541.14285714287</v>
      </c>
      <c r="I77" s="147">
        <f>(F77-H77)/H77</f>
        <v>-3.058129481203043E-4</v>
      </c>
    </row>
    <row r="78" spans="1:9" ht="16.5">
      <c r="A78" s="35"/>
      <c r="B78" s="155" t="s">
        <v>68</v>
      </c>
      <c r="C78" s="142" t="s">
        <v>138</v>
      </c>
      <c r="D78" s="140" t="s">
        <v>134</v>
      </c>
      <c r="E78" s="163">
        <v>301952.625</v>
      </c>
      <c r="F78" s="163">
        <v>312981.90000000002</v>
      </c>
      <c r="G78" s="147">
        <f>(F78-E78)/E78</f>
        <v>3.6526508090466259E-2</v>
      </c>
      <c r="H78" s="163">
        <v>313052.7</v>
      </c>
      <c r="I78" s="147">
        <f>(F78-H78)/H78</f>
        <v>-2.2616000436983407E-4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121047.94692460317</v>
      </c>
      <c r="F79" s="166">
        <v>136578.79999999999</v>
      </c>
      <c r="G79" s="147">
        <f>(F79-E79)/E79</f>
        <v>0.12830331674332723</v>
      </c>
      <c r="H79" s="166">
        <v>130959.7</v>
      </c>
      <c r="I79" s="147">
        <f>(F79-H79)/H79</f>
        <v>4.290709279266821E-2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831589.51721318741</v>
      </c>
      <c r="F80" s="77">
        <f>SUM(F75:F79)</f>
        <v>898822.17619047617</v>
      </c>
      <c r="G80" s="96">
        <f t="shared" ref="G80" si="12">(F80-E80)/E80</f>
        <v>8.0848372406855259E-2</v>
      </c>
      <c r="H80" s="77">
        <f>SUM(H75:H79)</f>
        <v>900146.91785714286</v>
      </c>
      <c r="I80" s="97">
        <f t="shared" ref="I80" si="13">(F80-H80)/H80</f>
        <v>-1.4716949426659481E-3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77</v>
      </c>
      <c r="C82" s="142" t="s">
        <v>146</v>
      </c>
      <c r="D82" s="146" t="s">
        <v>162</v>
      </c>
      <c r="E82" s="160">
        <v>93623.680555555562</v>
      </c>
      <c r="F82" s="160">
        <v>90913.375</v>
      </c>
      <c r="G82" s="148">
        <f>(F82-E82)/E82</f>
        <v>-2.8948931931246688E-2</v>
      </c>
      <c r="H82" s="160">
        <v>91830.375</v>
      </c>
      <c r="I82" s="148">
        <f>(F82-H82)/H82</f>
        <v>-9.9858026279430953E-3</v>
      </c>
    </row>
    <row r="83" spans="1:11" ht="16.5">
      <c r="A83" s="35"/>
      <c r="B83" s="155" t="s">
        <v>80</v>
      </c>
      <c r="C83" s="142" t="s">
        <v>151</v>
      </c>
      <c r="D83" s="138" t="s">
        <v>150</v>
      </c>
      <c r="E83" s="163">
        <v>177064.0625</v>
      </c>
      <c r="F83" s="163">
        <v>300820.33333333331</v>
      </c>
      <c r="G83" s="147">
        <f>(F83-E83)/E83</f>
        <v>0.6989350017501903</v>
      </c>
      <c r="H83" s="163">
        <v>300893.66666666669</v>
      </c>
      <c r="I83" s="147">
        <f>(F83-H83)/H83</f>
        <v>-2.4371843430859451E-4</v>
      </c>
    </row>
    <row r="84" spans="1:11" ht="16.5">
      <c r="A84" s="35"/>
      <c r="B84" s="155" t="s">
        <v>78</v>
      </c>
      <c r="C84" s="142" t="s">
        <v>149</v>
      </c>
      <c r="D84" s="140" t="s">
        <v>147</v>
      </c>
      <c r="E84" s="163">
        <v>131035.02591765873</v>
      </c>
      <c r="F84" s="163">
        <v>145011.5</v>
      </c>
      <c r="G84" s="147">
        <f>(F84-E84)/E84</f>
        <v>0.10666212323355412</v>
      </c>
      <c r="H84" s="163">
        <v>145044.9</v>
      </c>
      <c r="I84" s="147">
        <f>(F84-H84)/H84</f>
        <v>-2.3027352219894792E-4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49073.375</v>
      </c>
      <c r="F85" s="163">
        <v>57023.571428571428</v>
      </c>
      <c r="G85" s="147">
        <f>(F85-E85)/E85</f>
        <v>0.16200631052116199</v>
      </c>
      <c r="H85" s="163">
        <v>57023.571428571428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74</v>
      </c>
      <c r="C87" s="142" t="s">
        <v>144</v>
      </c>
      <c r="D87" s="151" t="s">
        <v>142</v>
      </c>
      <c r="E87" s="172">
        <v>71631.857142857145</v>
      </c>
      <c r="F87" s="172">
        <v>70589.571428571435</v>
      </c>
      <c r="G87" s="147">
        <f>(F87-E87)/E87</f>
        <v>-1.4550589023638665E-2</v>
      </c>
      <c r="H87" s="172">
        <v>70350.428571428565</v>
      </c>
      <c r="I87" s="147">
        <f>(F87-H87)/H87</f>
        <v>3.3993091726521869E-3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108985.5</v>
      </c>
      <c r="F88" s="230">
        <v>92020.375</v>
      </c>
      <c r="G88" s="149">
        <f>(F88-E88)/E88</f>
        <v>-0.1556640562276633</v>
      </c>
      <c r="H88" s="230">
        <v>89027.25</v>
      </c>
      <c r="I88" s="149">
        <f>(F88-H88)/H88</f>
        <v>3.3620324114245918E-2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1209978.5011160714</v>
      </c>
      <c r="F89" s="77">
        <f>SUM(F82:F88)</f>
        <v>1334345.7261904762</v>
      </c>
      <c r="G89" s="104">
        <f t="shared" ref="G89:G90" si="14">(F89-E89)/E89</f>
        <v>0.10278465688414284</v>
      </c>
      <c r="H89" s="77">
        <f>SUM(H82:H88)</f>
        <v>1332137.1916666669</v>
      </c>
      <c r="I89" s="97">
        <f t="shared" ref="I89:I90" si="15">(F89-H89)/H89</f>
        <v>1.6578881947182792E-3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20926596.075094689</v>
      </c>
      <c r="F90" s="92">
        <f>SUM(F31,F38,F46,F54,F65,F73,F80,F89)</f>
        <v>22753827.601587307</v>
      </c>
      <c r="G90" s="94">
        <f t="shared" si="14"/>
        <v>8.7316232412363332E-2</v>
      </c>
      <c r="H90" s="92">
        <f>SUM(H31,H38,H46,H54,H65,H73,H80,H89)</f>
        <v>22809703.662301585</v>
      </c>
      <c r="I90" s="105">
        <f t="shared" si="15"/>
        <v>-2.4496618431140227E-3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6" zoomScaleNormal="100" workbookViewId="0">
      <selection activeCell="H10" sqref="H1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75000</v>
      </c>
      <c r="E16" s="194">
        <v>70000</v>
      </c>
      <c r="F16" s="194">
        <v>95000</v>
      </c>
      <c r="G16" s="134">
        <v>65000</v>
      </c>
      <c r="H16" s="134">
        <v>91666</v>
      </c>
      <c r="I16" s="134">
        <f>AVERAGE(D16:H16)</f>
        <v>79333.2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140000</v>
      </c>
      <c r="E17" s="180">
        <v>160000</v>
      </c>
      <c r="F17" s="180">
        <v>140000</v>
      </c>
      <c r="G17" s="196">
        <v>112500</v>
      </c>
      <c r="H17" s="196">
        <v>133333</v>
      </c>
      <c r="I17" s="134">
        <f t="shared" ref="I17:I40" si="0">AVERAGE(D17:H17)</f>
        <v>137166.6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160000</v>
      </c>
      <c r="F18" s="180">
        <v>170000</v>
      </c>
      <c r="G18" s="196">
        <v>97500</v>
      </c>
      <c r="H18" s="196">
        <v>150000</v>
      </c>
      <c r="I18" s="134">
        <f t="shared" si="0"/>
        <v>135500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35000</v>
      </c>
      <c r="E19" s="180">
        <v>30000</v>
      </c>
      <c r="F19" s="180">
        <v>37500</v>
      </c>
      <c r="G19" s="196">
        <v>32500</v>
      </c>
      <c r="H19" s="196">
        <v>46666</v>
      </c>
      <c r="I19" s="134">
        <f t="shared" si="0"/>
        <v>36333.199999999997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275000</v>
      </c>
      <c r="E20" s="180">
        <v>400000</v>
      </c>
      <c r="F20" s="180">
        <v>550000</v>
      </c>
      <c r="G20" s="196">
        <v>350000</v>
      </c>
      <c r="H20" s="196">
        <v>275000</v>
      </c>
      <c r="I20" s="134">
        <f t="shared" si="0"/>
        <v>370000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75000</v>
      </c>
      <c r="E21" s="180">
        <v>200000</v>
      </c>
      <c r="F21" s="180">
        <v>155000</v>
      </c>
      <c r="G21" s="196">
        <v>67500</v>
      </c>
      <c r="H21" s="196">
        <v>91666</v>
      </c>
      <c r="I21" s="134">
        <f t="shared" si="0"/>
        <v>117833.2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85000</v>
      </c>
      <c r="E22" s="180">
        <v>75000</v>
      </c>
      <c r="F22" s="180">
        <v>80000</v>
      </c>
      <c r="G22" s="196">
        <v>60000</v>
      </c>
      <c r="H22" s="196">
        <v>75000</v>
      </c>
      <c r="I22" s="134">
        <f t="shared" si="0"/>
        <v>75000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25000</v>
      </c>
      <c r="E23" s="180">
        <v>20000</v>
      </c>
      <c r="F23" s="180">
        <v>40000</v>
      </c>
      <c r="G23" s="196">
        <v>20000</v>
      </c>
      <c r="H23" s="196">
        <v>26666</v>
      </c>
      <c r="I23" s="134">
        <f t="shared" si="0"/>
        <v>26333.200000000001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20000</v>
      </c>
      <c r="F24" s="180">
        <v>70000</v>
      </c>
      <c r="G24" s="196">
        <v>37500</v>
      </c>
      <c r="H24" s="196">
        <v>50000</v>
      </c>
      <c r="I24" s="134">
        <f t="shared" si="0"/>
        <v>40500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33000</v>
      </c>
      <c r="E25" s="180">
        <v>20000</v>
      </c>
      <c r="F25" s="180">
        <v>70000</v>
      </c>
      <c r="G25" s="196">
        <v>32500</v>
      </c>
      <c r="H25" s="196">
        <v>66666</v>
      </c>
      <c r="I25" s="134">
        <f t="shared" si="0"/>
        <v>44433.2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33000</v>
      </c>
      <c r="E26" s="180">
        <v>20000</v>
      </c>
      <c r="F26" s="180">
        <v>37500</v>
      </c>
      <c r="G26" s="196">
        <v>27500</v>
      </c>
      <c r="H26" s="196">
        <v>36666</v>
      </c>
      <c r="I26" s="134">
        <f t="shared" si="0"/>
        <v>30933.200000000001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65000</v>
      </c>
      <c r="E27" s="180">
        <v>80000</v>
      </c>
      <c r="F27" s="180">
        <v>90000</v>
      </c>
      <c r="G27" s="196">
        <v>55000</v>
      </c>
      <c r="H27" s="196">
        <v>83333</v>
      </c>
      <c r="I27" s="134">
        <f t="shared" si="0"/>
        <v>74666.600000000006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33000</v>
      </c>
      <c r="E28" s="180">
        <v>20000</v>
      </c>
      <c r="F28" s="180">
        <v>55000</v>
      </c>
      <c r="G28" s="196">
        <v>32500</v>
      </c>
      <c r="H28" s="196">
        <v>50000</v>
      </c>
      <c r="I28" s="134">
        <f t="shared" si="0"/>
        <v>38100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40000</v>
      </c>
      <c r="F29" s="180">
        <v>57500</v>
      </c>
      <c r="G29" s="196">
        <v>65000</v>
      </c>
      <c r="H29" s="196">
        <v>71666</v>
      </c>
      <c r="I29" s="134">
        <f t="shared" si="0"/>
        <v>56833.2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60000</v>
      </c>
      <c r="E30" s="180">
        <v>150000</v>
      </c>
      <c r="F30" s="180">
        <v>250000</v>
      </c>
      <c r="G30" s="196">
        <v>55000</v>
      </c>
      <c r="H30" s="196">
        <v>70000</v>
      </c>
      <c r="I30" s="134">
        <f t="shared" si="0"/>
        <v>117000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55000</v>
      </c>
      <c r="E31" s="181">
        <v>60000</v>
      </c>
      <c r="F31" s="181">
        <v>57500</v>
      </c>
      <c r="G31" s="136">
        <v>67500</v>
      </c>
      <c r="H31" s="136">
        <v>70000</v>
      </c>
      <c r="I31" s="134">
        <f t="shared" si="0"/>
        <v>62000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145000</v>
      </c>
      <c r="E33" s="194">
        <v>150000</v>
      </c>
      <c r="F33" s="194">
        <v>145000</v>
      </c>
      <c r="G33" s="134">
        <v>137500</v>
      </c>
      <c r="H33" s="134">
        <v>141666</v>
      </c>
      <c r="I33" s="134">
        <f t="shared" si="0"/>
        <v>143833.20000000001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165000</v>
      </c>
      <c r="E34" s="180">
        <v>150000</v>
      </c>
      <c r="F34" s="180">
        <v>142500</v>
      </c>
      <c r="G34" s="196">
        <v>137500</v>
      </c>
      <c r="H34" s="196">
        <v>141666</v>
      </c>
      <c r="I34" s="134">
        <f t="shared" si="0"/>
        <v>147333.20000000001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85000</v>
      </c>
      <c r="F35" s="180">
        <v>70000</v>
      </c>
      <c r="G35" s="196">
        <v>75000</v>
      </c>
      <c r="H35" s="196">
        <v>80000</v>
      </c>
      <c r="I35" s="134">
        <f t="shared" si="0"/>
        <v>77000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125000</v>
      </c>
      <c r="E36" s="180">
        <v>100000</v>
      </c>
      <c r="F36" s="180">
        <v>65000</v>
      </c>
      <c r="G36" s="196">
        <v>72500</v>
      </c>
      <c r="H36" s="196">
        <v>86666</v>
      </c>
      <c r="I36" s="134">
        <f t="shared" si="0"/>
        <v>89833.2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55000</v>
      </c>
      <c r="E37" s="180">
        <v>45000</v>
      </c>
      <c r="F37" s="180">
        <v>65000</v>
      </c>
      <c r="G37" s="196">
        <v>50000</v>
      </c>
      <c r="H37" s="196">
        <v>46666</v>
      </c>
      <c r="I37" s="134">
        <f t="shared" si="0"/>
        <v>52333.2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1883700</v>
      </c>
      <c r="G39" s="159">
        <v>1480050</v>
      </c>
      <c r="H39" s="159">
        <v>1593969</v>
      </c>
      <c r="I39" s="159">
        <f t="shared" si="0"/>
        <v>1786223.8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1180000</v>
      </c>
      <c r="F40" s="181">
        <v>1121250</v>
      </c>
      <c r="G40" s="136">
        <v>1076400</v>
      </c>
      <c r="H40" s="136">
        <v>1228890</v>
      </c>
      <c r="I40" s="136">
        <f t="shared" si="0"/>
        <v>1172468</v>
      </c>
      <c r="K40" s="199"/>
      <c r="L40" s="195"/>
    </row>
    <row r="41" spans="1:12" ht="15.75" thickBot="1">
      <c r="C41" s="200" t="s">
        <v>220</v>
      </c>
      <c r="D41" s="200">
        <f>SUM(D16:D40)</f>
        <v>4958200</v>
      </c>
      <c r="E41" s="200">
        <f t="shared" ref="E41:H41" si="1">SUM(E16:E40)</f>
        <v>5235000</v>
      </c>
      <c r="F41" s="200">
        <f t="shared" si="1"/>
        <v>5447450</v>
      </c>
      <c r="G41" s="200">
        <f t="shared" si="1"/>
        <v>4206450</v>
      </c>
      <c r="H41" s="200">
        <f t="shared" si="1"/>
        <v>4707851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17-03-2025</vt:lpstr>
      <vt:lpstr>By Order</vt:lpstr>
      <vt:lpstr>All Stores</vt:lpstr>
      <vt:lpstr>'17-03-2025'!Print_Titles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2025-03-13T09:33:10Z</cp:lastPrinted>
  <dcterms:created xsi:type="dcterms:W3CDTF">2010-10-20T06:23:14Z</dcterms:created>
  <dcterms:modified xsi:type="dcterms:W3CDTF">2025-03-20T11:18:06Z</dcterms:modified>
</cp:coreProperties>
</file>