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3-03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'03-03-2025'!$12:$14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6" i="11"/>
  <c r="G86" i="11"/>
  <c r="I82" i="11"/>
  <c r="G82" i="11"/>
  <c r="I85" i="11"/>
  <c r="G85" i="11"/>
  <c r="I84" i="11"/>
  <c r="G84" i="11"/>
  <c r="I83" i="11"/>
  <c r="G83" i="11"/>
  <c r="I87" i="11"/>
  <c r="G87" i="11"/>
  <c r="I75" i="11"/>
  <c r="G75" i="11"/>
  <c r="I79" i="11"/>
  <c r="G79" i="11"/>
  <c r="I78" i="11"/>
  <c r="G78" i="11"/>
  <c r="I77" i="11"/>
  <c r="G77" i="11"/>
  <c r="I76" i="11"/>
  <c r="G76" i="11"/>
  <c r="I72" i="11"/>
  <c r="G72" i="11"/>
  <c r="I68" i="11"/>
  <c r="G68" i="11"/>
  <c r="I71" i="11"/>
  <c r="G71" i="11"/>
  <c r="I70" i="11"/>
  <c r="G70" i="11"/>
  <c r="I69" i="11"/>
  <c r="G69" i="11"/>
  <c r="I67" i="11"/>
  <c r="G67" i="11"/>
  <c r="I63" i="11"/>
  <c r="G63" i="11"/>
  <c r="I64" i="11"/>
  <c r="G64" i="11"/>
  <c r="I57" i="11"/>
  <c r="G57" i="11"/>
  <c r="I62" i="11"/>
  <c r="G62" i="11"/>
  <c r="I56" i="11"/>
  <c r="G56" i="11"/>
  <c r="I61" i="11"/>
  <c r="G61" i="11"/>
  <c r="I60" i="11"/>
  <c r="G60" i="11"/>
  <c r="I59" i="11"/>
  <c r="G59" i="11"/>
  <c r="I58" i="11"/>
  <c r="G58" i="11"/>
  <c r="I50" i="11"/>
  <c r="G50" i="11"/>
  <c r="I53" i="11"/>
  <c r="G53" i="11"/>
  <c r="I52" i="11"/>
  <c r="G52" i="11"/>
  <c r="I49" i="11"/>
  <c r="G49" i="11"/>
  <c r="I51" i="11"/>
  <c r="G51" i="11"/>
  <c r="I48" i="11"/>
  <c r="G48" i="11"/>
  <c r="I42" i="11"/>
  <c r="G42" i="11"/>
  <c r="I45" i="11"/>
  <c r="G45" i="11"/>
  <c r="I44" i="11"/>
  <c r="G44" i="11"/>
  <c r="I41" i="11"/>
  <c r="G41" i="11"/>
  <c r="I43" i="11"/>
  <c r="G43" i="11"/>
  <c r="I40" i="11"/>
  <c r="G40" i="11"/>
  <c r="I35" i="11"/>
  <c r="G35" i="11"/>
  <c r="I37" i="11"/>
  <c r="G37" i="11"/>
  <c r="I36" i="11"/>
  <c r="G36" i="11"/>
  <c r="I33" i="11"/>
  <c r="G33" i="11"/>
  <c r="I34" i="11"/>
  <c r="G34" i="11"/>
  <c r="I16" i="11"/>
  <c r="G16" i="11"/>
  <c r="I15" i="11"/>
  <c r="G15" i="11"/>
  <c r="I17" i="11"/>
  <c r="G17" i="11"/>
  <c r="I28" i="11"/>
  <c r="G28" i="11"/>
  <c r="I20" i="11"/>
  <c r="G20" i="11"/>
  <c r="I26" i="11"/>
  <c r="G26" i="11"/>
  <c r="I30" i="11"/>
  <c r="G30" i="11"/>
  <c r="I29" i="11"/>
  <c r="G29" i="11"/>
  <c r="I27" i="11"/>
  <c r="G27" i="11"/>
  <c r="I18" i="11"/>
  <c r="G18" i="11"/>
  <c r="I25" i="11"/>
  <c r="G25" i="11"/>
  <c r="I19" i="11"/>
  <c r="G19" i="11"/>
  <c r="I21" i="11"/>
  <c r="G21" i="11"/>
  <c r="I22" i="11"/>
  <c r="G22" i="11"/>
  <c r="I24" i="11"/>
  <c r="G24" i="11"/>
  <c r="I23" i="11"/>
  <c r="G23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<sst xmlns="http://schemas.openxmlformats.org/spreadsheetml/2006/main" count="852" uniqueCount="231">
  <si>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</si>
  <si>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</si>
  <si>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</si>
  <si>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</si>
  <si>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</si>
  <si>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</si>
  <si>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</si>
  <si>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</si>
  <si>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</si>
  <si>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</si>
  <si>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</si>
  <si>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</si>
  <si>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</si>
  <si>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</si>
  <si>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</si>
  <si>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</si>
  <si>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</si>
  <si>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</si>
  <si>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</si>
  <si>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</si>
  <si>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</si>
  <si>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</si>
  <si>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</si>
  <si>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</si>
  <si>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</si>
  <si>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</si>
  <si>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</si>
  <si>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</si>
  <si>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</si>
  <si>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</si>
  <si>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</si>
  <si>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</si>
  <si>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</si>
  <si>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</si>
  <si>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</si>
  <si>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</si>
  <si>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</si>
  <si>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</si>
  <si>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</si>
  <si>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</si>
  <si>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</si>
  <si>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</si>
  <si>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</si>
  <si>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</si>
  <si>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</si>
  <si>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</si>
  <si>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</si>
  <si>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</si>
  <si>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</si>
  <si>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</si>
  <si>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</si>
  <si>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</si>
  <si>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</si>
  <si>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</si>
  <si>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</si>
  <si>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</si>
  <si>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</si>
  <si>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</si>
  <si>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</si>
  <si>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</si>
  <si>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</si>
  <si>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</si>
  <si>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</si>
  <si>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</si>
  <si>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</si>
  <si>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</si>
  <si>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</si>
  <si>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</si>
  <si>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</si>
  <si>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</si>
  <si>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</si>
  <si>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</si>
  <si>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</si>
  <si>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</si>
  <si>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</si>
  <si>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</si>
  <si>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</si>
  <si>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</si>
  <si>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</si>
  <si>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</si>
  <si>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</si>
  <si>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</si>
  <si>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</si>
  <si>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</si>
  <si>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</si>
  <si>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</si>
  <si>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</si>
  <si>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</si>
  <si>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</si>
  <si>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</si>
  <si>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</si>
  <si>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</si>
  <si>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</si>
  <si>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</si>
  <si>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</si>
  <si>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</si>
  <si>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</si>
  <si>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</si>
  <si>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</si>
  <si>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</si>
  <si>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</si>
  <si>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</si>
  <si>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</si>
  <si>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</si>
  <si>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</si>
  <si>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</si>
  <si>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</si>
  <si>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</si>
  <si>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</si>
  <si>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</si>
  <si>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</si>
  <si>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</si>
  <si>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</si>
  <si>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</si>
  <si>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</si>
  <si>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</si>
  <si>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</si>
  <si>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</si>
  <si>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</si>
  <si>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</si>
  <si>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</si>
  <si>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</si>
  <si>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</si>
  <si>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</si>
  <si>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</si>
  <si>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</si>
  <si>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</si>
  <si>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</si>
  <si>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</si>
  <si>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</si>
  <si>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</si>
  <si>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</si>
  <si>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</si>
  <si>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</si>
  <si>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</si>
  <si>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</si>
  <si>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</si>
  <si>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</si>
  <si>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</si>
  <si>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</si>
  <si>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</si>
  <si>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</si>
  <si>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</si>
  <si>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</si>
  <si>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</si>
  <si>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</si>
  <si>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</si>
  <si>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</si>
  <si>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</si>
  <si>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</si>
  <si>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</si>
  <si>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</si>
  <si>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</si>
  <si>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</si>
  <si>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</si>
  <si>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</si>
  <si>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</si>
  <si>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</si>
  <si>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</si>
  <si>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</si>
  <si>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</si>
  <si>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</si>
  <si>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</si>
  <si>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</si>
  <si>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</si>
  <si>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</si>
  <si>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</si>
  <si>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</si>
  <si>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</si>
  <si>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</si>
  <si>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</si>
  <si>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</si>
  <si>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</si>
  <si>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</si>
  <si>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</si>
  <si>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</si>
  <si>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</si>
  <si>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</si>
  <si>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</si>
  <si>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</si>
  <si>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</si>
  <si>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</si>
  <si>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</si>
  <si>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</si>
  <si>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</si>
  <si>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</si>
  <si>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</si>
  <si>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</si>
  <si>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</si>
  <si>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</si>
  <si>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</si>
  <si>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</si>
  <si>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</si>
  <si>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</si>
  <si>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</si>
  <si>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</si>
  <si>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</si>
  <si>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</si>
  <si>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</si>
  <si>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</si>
  <si>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</si>
  <si>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</si>
  <si>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</si>
  <si>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</si>
  <si>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</si>
  <si>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</si>
  <si>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</si>
  <si>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</si>
  <si>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</si>
  <si>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</si>
  <si>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</si>
  <si>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</si>
  <si>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</si>
  <si>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</si>
  <si>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</si>
  <si>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</si>
  <si>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</si>
  <si>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</si>
  <si>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</si>
  <si>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24-02-2025(ل.ل.)</t>
  </si>
  <si>
    <t>معدل أسعار المحلات والملاحم في 24-02-2025 (ل.ل.)</t>
  </si>
  <si>
    <t>المعدل العام للأسعار في 24-02-2025  (ل.ل.)</t>
  </si>
  <si>
    <t xml:space="preserve"> التاريخ 3 آذار 2025</t>
  </si>
  <si>
    <t>معدل أسعار  السوبرماركات في 03-03-2025(ل.ل.)</t>
  </si>
  <si>
    <t>معدل الأسعار في آذار 2024 (ل.ل.)</t>
  </si>
  <si>
    <t>معدل أسعار  السوبرماركات في 03-03-2025 (ل.ل.)</t>
  </si>
  <si>
    <t>معدل أسعار المحلات والملاحم في 03-03-2025 (ل.ل.)</t>
  </si>
  <si>
    <t>المعدل العام للأسعار في 03-03-2025 (ل.ل.)</t>
  </si>
  <si>
    <t>المعدل العام للأسعار في 03-03-2025  (ل.ل.)</t>
  </si>
  <si>
    <t xml:space="preserve"> التاريخ 03 آذار 2025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</si>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</sst>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224</v>
      </c>
      <c r="F12" s="206" t="s">
        <v>223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74707.725000000006</v>
      </c>
      <c r="F15" s="168">
        <v>107998.8</v>
      </c>
      <c r="G15" s="43">
        <f t="shared" ref="G15:G30" si="0">(F15-E15)/E15</f>
        <v>0.44561757167682453</v>
      </c>
      <c r="H15" s="168">
        <v>85998.8</v>
      </c>
      <c r="I15" s="43">
        <f t="shared" ref="I15:I30" si="1">(F15-H15)/H15</f>
        <v>0.25581752303520511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90006.399999999994</v>
      </c>
      <c r="F16" s="162">
        <v>144998.5</v>
      </c>
      <c r="G16" s="46">
        <f t="shared" si="0"/>
        <v>0.61097988587478236</v>
      </c>
      <c r="H16" s="162">
        <v>119443.11111111111</v>
      </c>
      <c r="I16" s="42">
        <f t="shared" si="1"/>
        <v>0.21395448135234998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121050.19444444444</v>
      </c>
      <c r="F17" s="162">
        <v>167498.79999999999</v>
      </c>
      <c r="G17" s="46">
        <f t="shared" si="0"/>
        <v>0.38371359722906495</v>
      </c>
      <c r="H17" s="162">
        <v>149498.79999999999</v>
      </c>
      <c r="I17" s="42">
        <f t="shared" si="1"/>
        <v>0.12040230423254235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39553.675000000003</v>
      </c>
      <c r="F18" s="162">
        <v>47898.8</v>
      </c>
      <c r="G18" s="46">
        <f t="shared" si="0"/>
        <v>0.21098229178451811</v>
      </c>
      <c r="H18" s="162">
        <v>43798.8</v>
      </c>
      <c r="I18" s="42">
        <f t="shared" si="1"/>
        <v>9.3609870590061817E-2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370230.58303571428</v>
      </c>
      <c r="F19" s="162">
        <v>344998.5</v>
      </c>
      <c r="G19" s="46">
        <f t="shared" si="0"/>
        <v>-6.8152346650628456E-2</v>
      </c>
      <c r="H19" s="162">
        <v>317498.5</v>
      </c>
      <c r="I19" s="42">
        <f t="shared" si="1"/>
        <v>8.6614582431098097E-2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96070.35</v>
      </c>
      <c r="F20" s="162">
        <v>176498.8</v>
      </c>
      <c r="G20" s="46">
        <f t="shared" si="0"/>
        <v>0.83718285610492704</v>
      </c>
      <c r="H20" s="162">
        <v>144498.79999999999</v>
      </c>
      <c r="I20" s="42">
        <f t="shared" si="1"/>
        <v>0.22145512627094482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65512.375</v>
      </c>
      <c r="F21" s="162">
        <v>93498.8</v>
      </c>
      <c r="G21" s="46">
        <f t="shared" si="0"/>
        <v>0.42719295400296514</v>
      </c>
      <c r="H21" s="162">
        <v>97998.8</v>
      </c>
      <c r="I21" s="42">
        <f t="shared" si="1"/>
        <v>-4.5918929619546363E-2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32836.052777777775</v>
      </c>
      <c r="F22" s="162">
        <v>37998.800000000003</v>
      </c>
      <c r="G22" s="46">
        <f t="shared" si="0"/>
        <v>0.15722800962593725</v>
      </c>
      <c r="H22" s="162">
        <v>29898.799999999999</v>
      </c>
      <c r="I22" s="42">
        <f t="shared" si="1"/>
        <v>0.2709138828314181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38383.911111111112</v>
      </c>
      <c r="F23" s="162">
        <v>64998.666666666664</v>
      </c>
      <c r="G23" s="46">
        <f t="shared" si="0"/>
        <v>0.69338310727411245</v>
      </c>
      <c r="H23" s="162">
        <v>44332</v>
      </c>
      <c r="I23" s="42">
        <f t="shared" si="1"/>
        <v>0.46617943396793882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41490.583333333336</v>
      </c>
      <c r="F24" s="162">
        <v>73332</v>
      </c>
      <c r="G24" s="46">
        <f t="shared" si="0"/>
        <v>0.76743718956309348</v>
      </c>
      <c r="H24" s="162">
        <v>46749.75</v>
      </c>
      <c r="I24" s="42">
        <f t="shared" si="1"/>
        <v>0.56860731875571524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33933.219444444447</v>
      </c>
      <c r="F25" s="162">
        <v>62998.8</v>
      </c>
      <c r="G25" s="46">
        <f t="shared" si="0"/>
        <v>0.85655240002033406</v>
      </c>
      <c r="H25" s="162">
        <v>44398.8</v>
      </c>
      <c r="I25" s="42">
        <f t="shared" si="1"/>
        <v>0.41893024135787449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94096.416666666657</v>
      </c>
      <c r="F26" s="162">
        <v>120998.8</v>
      </c>
      <c r="G26" s="46">
        <f t="shared" si="0"/>
        <v>0.2859023147356835</v>
      </c>
      <c r="H26" s="162">
        <v>109998.8</v>
      </c>
      <c r="I26" s="42">
        <f t="shared" si="1"/>
        <v>0.10000109092099187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38233.222222222219</v>
      </c>
      <c r="F27" s="162">
        <v>66109.777777777781</v>
      </c>
      <c r="G27" s="46">
        <f t="shared" si="0"/>
        <v>0.72911865480573923</v>
      </c>
      <c r="H27" s="162">
        <v>45443.111111111109</v>
      </c>
      <c r="I27" s="42">
        <f t="shared" si="1"/>
        <v>0.45478106937122864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104996.375</v>
      </c>
      <c r="F28" s="162">
        <v>74777.555555555562</v>
      </c>
      <c r="G28" s="46">
        <f t="shared" si="0"/>
        <v>-0.28780821665933171</v>
      </c>
      <c r="H28" s="162">
        <v>75444.222222222219</v>
      </c>
      <c r="I28" s="42">
        <f t="shared" si="1"/>
        <v>-8.8365503285722687E-3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103431.10119047618</v>
      </c>
      <c r="F29" s="162">
        <v>128642.42857142857</v>
      </c>
      <c r="G29" s="46">
        <f t="shared" si="0"/>
        <v>0.24374996583014058</v>
      </c>
      <c r="H29" s="162">
        <v>130071</v>
      </c>
      <c r="I29" s="42">
        <f t="shared" si="1"/>
        <v>-1.0983012574451145E-2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52707.822222222225</v>
      </c>
      <c r="F30" s="165">
        <v>76110.888888888891</v>
      </c>
      <c r="G30" s="48">
        <f t="shared" si="0"/>
        <v>0.444015056588691</v>
      </c>
      <c r="H30" s="165">
        <v>74999.777777777781</v>
      </c>
      <c r="I30" s="53">
        <f t="shared" si="1"/>
        <v>1.4814858710692455E-2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141605.15</v>
      </c>
      <c r="F32" s="168">
        <v>218498.8</v>
      </c>
      <c r="G32" s="43">
        <f>(F32-E32)/E32</f>
        <v>0.54301450194431489</v>
      </c>
      <c r="H32" s="168">
        <v>217498.8</v>
      </c>
      <c r="I32" s="42">
        <f>(F32-H32)/H32</f>
        <v>4.5977265161922737E-3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132975.97499999998</v>
      </c>
      <c r="F33" s="162">
        <v>215498.8</v>
      </c>
      <c r="G33" s="46">
        <f>(F33-E33)/E33</f>
        <v>0.6205844702398311</v>
      </c>
      <c r="H33" s="162">
        <v>216998.8</v>
      </c>
      <c r="I33" s="42">
        <f>(F33-H33)/H33</f>
        <v>-6.912480622012657E-3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44440.78125</v>
      </c>
      <c r="F34" s="162">
        <v>91873.75</v>
      </c>
      <c r="G34" s="46">
        <f>(F34-E34)/E34</f>
        <v>1.0673297681957381</v>
      </c>
      <c r="H34" s="162">
        <v>91873.75</v>
      </c>
      <c r="I34" s="42">
        <f>(F34-H34)/H34</f>
        <v>0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77739.083928571432</v>
      </c>
      <c r="F35" s="162">
        <v>117498.33333333333</v>
      </c>
      <c r="G35" s="46">
        <f>(F35-E35)/E35</f>
        <v>0.51144478935838333</v>
      </c>
      <c r="H35" s="162">
        <v>99998.571428571435</v>
      </c>
      <c r="I35" s="42">
        <f>(F35-H35)/H35</f>
        <v>0.17500011904931964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42359.925000000003</v>
      </c>
      <c r="F36" s="162">
        <v>67498.8</v>
      </c>
      <c r="G36" s="48">
        <f>(F36-E36)/E36</f>
        <v>0.59345891193150124</v>
      </c>
      <c r="H36" s="162">
        <v>68888.666666666672</v>
      </c>
      <c r="I36" s="53">
        <f>(F36-H36)/H36</f>
        <v>-2.0175548953383748E-2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1733567.2374999998</v>
      </c>
      <c r="F38" s="162">
        <v>1882055.5</v>
      </c>
      <c r="G38" s="43">
        <f t="shared" ref="G38:G43" si="2">(F38-E38)/E38</f>
        <v>8.5654746633385306E-2</v>
      </c>
      <c r="H38" s="162">
        <v>1882055.5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989382.52931547607</v>
      </c>
      <c r="F39" s="162">
        <v>1054174.3333333333</v>
      </c>
      <c r="G39" s="46">
        <f t="shared" si="2"/>
        <v>6.548711150447005E-2</v>
      </c>
      <c r="H39" s="162">
        <v>1036732.6666666666</v>
      </c>
      <c r="I39" s="42">
        <f t="shared" si="3"/>
        <v>1.6823687752355279E-2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627152.33314732136</v>
      </c>
      <c r="F40" s="162">
        <v>767293.8</v>
      </c>
      <c r="G40" s="46">
        <f t="shared" si="2"/>
        <v>0.2234568213266277</v>
      </c>
      <c r="H40" s="162">
        <v>767293.8</v>
      </c>
      <c r="I40" s="42">
        <f t="shared" si="3"/>
        <v>0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309630.51785714284</v>
      </c>
      <c r="F41" s="162">
        <v>376740</v>
      </c>
      <c r="G41" s="46">
        <f t="shared" si="2"/>
        <v>0.21674052870272981</v>
      </c>
      <c r="H41" s="162">
        <v>345703.8</v>
      </c>
      <c r="I41" s="42">
        <f t="shared" si="3"/>
        <v>8.9776855215360704E-2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252281.25</v>
      </c>
      <c r="F42" s="162">
        <v>278070</v>
      </c>
      <c r="G42" s="46">
        <f t="shared" si="2"/>
        <v>0.10222222222222223</v>
      </c>
      <c r="H42" s="162">
        <v>251159.99999999997</v>
      </c>
      <c r="I42" s="42">
        <f t="shared" si="3"/>
        <v>0.10714285714285728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786220.5</v>
      </c>
      <c r="F43" s="162">
        <v>1006075.2</v>
      </c>
      <c r="G43" s="48">
        <f t="shared" si="2"/>
        <v>0.27963491158014825</v>
      </c>
      <c r="H43" s="162">
        <v>987238.2</v>
      </c>
      <c r="I43" s="55">
        <f t="shared" si="3"/>
        <v>1.9080501544612032E-2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310722.81473214284</v>
      </c>
      <c r="F45" s="162">
        <v>341557.66666666669</v>
      </c>
      <c r="G45" s="43">
        <f t="shared" ref="G45:G50" si="4">(F45-E45)/E45</f>
        <v>9.9235879930815146E-2</v>
      </c>
      <c r="H45" s="162">
        <v>357604</v>
      </c>
      <c r="I45" s="42">
        <f t="shared" ref="I45:I50" si="5">(F45-H45)/H45</f>
        <v>-4.4871794871794816E-2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316319.35781250003</v>
      </c>
      <c r="F46" s="162">
        <v>317239</v>
      </c>
      <c r="G46" s="46">
        <f t="shared" si="4"/>
        <v>2.9073218719832122E-3</v>
      </c>
      <c r="H46" s="162">
        <v>314667.59999999998</v>
      </c>
      <c r="I46" s="78">
        <f t="shared" si="5"/>
        <v>8.1717977955150876E-3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992663.54288903053</v>
      </c>
      <c r="F47" s="162">
        <v>996695.14285714284</v>
      </c>
      <c r="G47" s="46">
        <f t="shared" si="4"/>
        <v>4.0613962273448757E-3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1301620.7071874999</v>
      </c>
      <c r="F48" s="162">
        <v>1346621.25</v>
      </c>
      <c r="G48" s="46">
        <f t="shared" si="4"/>
        <v>3.4572700452604105E-2</v>
      </c>
      <c r="H48" s="162">
        <v>1326919.2857142857</v>
      </c>
      <c r="I48" s="78">
        <f t="shared" si="5"/>
        <v>1.4847899565427355E-2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140825.56082589287</v>
      </c>
      <c r="F49" s="162">
        <v>165048</v>
      </c>
      <c r="G49" s="46">
        <f t="shared" si="4"/>
        <v>0.17200314369103847</v>
      </c>
      <c r="H49" s="162">
        <v>161235.75</v>
      </c>
      <c r="I49" s="42">
        <f t="shared" si="5"/>
        <v>2.3643949930458971E-2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1789963.5</v>
      </c>
      <c r="F50" s="162">
        <v>1759465.5</v>
      </c>
      <c r="G50" s="53">
        <f t="shared" si="4"/>
        <v>-1.7038336256577299E-2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143976.21800595237</v>
      </c>
      <c r="F52" s="159">
        <v>147256.66666666666</v>
      </c>
      <c r="G52" s="161">
        <f t="shared" ref="G52:G60" si="6">(F52-E52)/E52</f>
        <v>2.2784656425540135E-2</v>
      </c>
      <c r="H52" s="159">
        <v>147256.66666666666</v>
      </c>
      <c r="I52" s="109">
        <f t="shared" ref="I52:I60" si="7">(F52-H52)/H52</f>
        <v>0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192875.64481026784</v>
      </c>
      <c r="F53" s="162">
        <v>212131.5</v>
      </c>
      <c r="G53" s="164">
        <f t="shared" si="6"/>
        <v>9.9835597224699799E-2</v>
      </c>
      <c r="H53" s="162">
        <v>212131.5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137839</v>
      </c>
      <c r="F54" s="162">
        <v>139035</v>
      </c>
      <c r="G54" s="164">
        <f t="shared" si="6"/>
        <v>8.6767895878524948E-3</v>
      </c>
      <c r="H54" s="162">
        <v>139035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199626.74933035712</v>
      </c>
      <c r="F55" s="162">
        <v>158769</v>
      </c>
      <c r="G55" s="164">
        <f t="shared" si="6"/>
        <v>-0.20467071405717627</v>
      </c>
      <c r="H55" s="162">
        <v>158769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101867.44056919643</v>
      </c>
      <c r="F56" s="162">
        <v>104729.125</v>
      </c>
      <c r="G56" s="169">
        <f t="shared" si="6"/>
        <v>2.809223845041716E-2</v>
      </c>
      <c r="H56" s="162">
        <v>107308</v>
      </c>
      <c r="I56" s="79">
        <f t="shared" si="7"/>
        <v>-2.4032457971446677E-2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92902.628188775518</v>
      </c>
      <c r="F57" s="165">
        <v>176036.25</v>
      </c>
      <c r="G57" s="167">
        <f t="shared" si="6"/>
        <v>0.89484682437938468</v>
      </c>
      <c r="H57" s="165">
        <v>176036.25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205048.59375</v>
      </c>
      <c r="F58" s="168">
        <v>183885</v>
      </c>
      <c r="G58" s="42">
        <f t="shared" si="6"/>
        <v>-0.10321257689678742</v>
      </c>
      <c r="H58" s="168">
        <v>188011.2</v>
      </c>
      <c r="I58" s="42">
        <f t="shared" si="7"/>
        <v>-2.1946564885496244E-2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194744.00591517857</v>
      </c>
      <c r="F59" s="162">
        <v>215579</v>
      </c>
      <c r="G59" s="46">
        <f t="shared" si="6"/>
        <v>0.10698657443606345</v>
      </c>
      <c r="H59" s="162">
        <v>211563.85714285713</v>
      </c>
      <c r="I59" s="42">
        <f t="shared" si="7"/>
        <v>1.8978396931152896E-2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978328</v>
      </c>
      <c r="F60" s="162">
        <v>1244139</v>
      </c>
      <c r="G60" s="48">
        <f t="shared" si="6"/>
        <v>0.27169926650366749</v>
      </c>
      <c r="H60" s="162">
        <v>1244139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394838.53831845237</v>
      </c>
      <c r="F62" s="162">
        <v>493150.66666666669</v>
      </c>
      <c r="G62" s="43">
        <f t="shared" ref="G62:G67" si="8">(F62-E62)/E62</f>
        <v>0.2489932435848545</v>
      </c>
      <c r="H62" s="162">
        <v>495343.33333333331</v>
      </c>
      <c r="I62" s="42">
        <f t="shared" ref="I62:I67" si="9">(F62-H62)/H62</f>
        <v>-4.4265593561367425E-3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2848722.5</v>
      </c>
      <c r="F63" s="162">
        <v>3145779</v>
      </c>
      <c r="G63" s="46">
        <f t="shared" si="8"/>
        <v>0.10427709262660718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901513.03125</v>
      </c>
      <c r="F64" s="162">
        <v>831718.33333333337</v>
      </c>
      <c r="G64" s="46">
        <f t="shared" si="8"/>
        <v>-7.7419510863744517E-2</v>
      </c>
      <c r="H64" s="162">
        <v>831718.33333333337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597551.5</v>
      </c>
      <c r="F65" s="162">
        <v>601289</v>
      </c>
      <c r="G65" s="46">
        <f t="shared" si="8"/>
        <v>6.2546910182636976E-3</v>
      </c>
      <c r="H65" s="162">
        <v>601289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286983.9375</v>
      </c>
      <c r="F66" s="162">
        <v>293879.625</v>
      </c>
      <c r="G66" s="46">
        <f t="shared" si="8"/>
        <v>2.4028130494237156E-2</v>
      </c>
      <c r="H66" s="162">
        <v>294440.25</v>
      </c>
      <c r="I66" s="78">
        <f t="shared" si="9"/>
        <v>-1.904036557501904E-3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221499.49623325892</v>
      </c>
      <c r="F67" s="162">
        <v>219646.875</v>
      </c>
      <c r="G67" s="48">
        <f t="shared" si="8"/>
        <v>-8.3639975023146029E-3</v>
      </c>
      <c r="H67" s="162">
        <v>219646.875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301952.625</v>
      </c>
      <c r="F69" s="168">
        <v>313052.7</v>
      </c>
      <c r="G69" s="43">
        <f>(F69-E69)/E69</f>
        <v>3.6760981958676504E-2</v>
      </c>
      <c r="H69" s="168">
        <v>313052.7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197982.85985331633</v>
      </c>
      <c r="F70" s="162">
        <v>205541.14285714287</v>
      </c>
      <c r="G70" s="46">
        <f>(F70-E70)/E70</f>
        <v>3.8176451281825105E-2</v>
      </c>
      <c r="H70" s="162">
        <v>205541.14285714287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80183.535435267855</v>
      </c>
      <c r="F71" s="162">
        <v>98109.375</v>
      </c>
      <c r="G71" s="46">
        <f>(F71-E71)/E71</f>
        <v>0.22356010454544836</v>
      </c>
      <c r="H71" s="162">
        <v>98109.375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130422.55</v>
      </c>
      <c r="F72" s="162">
        <v>145912</v>
      </c>
      <c r="G72" s="46">
        <f>(F72-E72)/E72</f>
        <v>0.11876358804516547</v>
      </c>
      <c r="H72" s="162">
        <v>145912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121047.94692460317</v>
      </c>
      <c r="F73" s="171">
        <v>134816.79999999999</v>
      </c>
      <c r="G73" s="46">
        <f>(F73-E73)/E73</f>
        <v>0.11374710125379486</v>
      </c>
      <c r="H73" s="171">
        <v>136072.6</v>
      </c>
      <c r="I73" s="55">
        <f>(F73-H73)/H73</f>
        <v>-9.2288969270816999E-3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71631.857142857145</v>
      </c>
      <c r="F75" s="159">
        <v>70350.428571428565</v>
      </c>
      <c r="G75" s="42">
        <f t="shared" ref="G75:G81" si="10">(F75-E75)/E75</f>
        <v>-1.7889087656529634E-2</v>
      </c>
      <c r="H75" s="159">
        <v>70094.142857142855</v>
      </c>
      <c r="I75" s="43">
        <f t="shared" ref="I75:I81" si="11">(F75-H75)/H75</f>
        <v>3.6563071297988441E-3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108985.5</v>
      </c>
      <c r="F76" s="162">
        <v>91718.25</v>
      </c>
      <c r="G76" s="46">
        <f t="shared" si="10"/>
        <v>-0.15843621399176955</v>
      </c>
      <c r="H76" s="162">
        <v>91718.25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49073.375</v>
      </c>
      <c r="F77" s="162">
        <v>57023.571428571428</v>
      </c>
      <c r="G77" s="46">
        <f t="shared" si="10"/>
        <v>0.16200631052116199</v>
      </c>
      <c r="H77" s="162">
        <v>57023.571428571428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93623.680555555562</v>
      </c>
      <c r="F78" s="162">
        <v>91830.375</v>
      </c>
      <c r="G78" s="46">
        <f t="shared" si="10"/>
        <v>-1.9154401374889642E-2</v>
      </c>
      <c r="H78" s="162">
        <v>91830.375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131035.02591765873</v>
      </c>
      <c r="F79" s="162">
        <v>144417</v>
      </c>
      <c r="G79" s="46">
        <f t="shared" si="10"/>
        <v>0.10212516835575236</v>
      </c>
      <c r="H79" s="162">
        <v>145613</v>
      </c>
      <c r="I79" s="42">
        <f t="shared" si="11"/>
        <v>-8.2135523613963042E-3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577967</v>
      </c>
      <c r="G80" s="46">
        <f t="shared" si="10"/>
        <v>-1.0335917312661498E-3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177064.0625</v>
      </c>
      <c r="F81" s="165">
        <v>298402</v>
      </c>
      <c r="G81" s="48">
        <f t="shared" si="10"/>
        <v>0.68527704485488128</v>
      </c>
      <c r="H81" s="165">
        <v>294315.66666666669</v>
      </c>
      <c r="I81" s="53">
        <f t="shared" si="11"/>
        <v>1.3884185573992482E-2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224</v>
      </c>
      <c r="F12" s="214" t="s">
        <v>226</v>
      </c>
      <c r="G12" s="206" t="s">
        <v>197</v>
      </c>
      <c r="H12" s="214" t="s">
        <v>220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74707.725000000006</v>
      </c>
      <c r="F15" s="168">
        <v>79500</v>
      </c>
      <c r="G15" s="42">
        <f>(F15-E15)/E15</f>
        <v>6.4146980784115612E-2</v>
      </c>
      <c r="H15" s="168">
        <v>78833.2</v>
      </c>
      <c r="I15" s="111">
        <f>(F15-H15)/H15</f>
        <v>8.4583652572774275E-3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90006.399999999994</v>
      </c>
      <c r="F16" s="162">
        <v>112000</v>
      </c>
      <c r="G16" s="46">
        <f t="shared" ref="G16:G39" si="0">(F16-E16)/E16</f>
        <v>0.24435595690973094</v>
      </c>
      <c r="H16" s="162">
        <v>104666.6</v>
      </c>
      <c r="I16" s="46">
        <f>(F16-H16)/H16</f>
        <v>7.0064375837182002E-2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121050.19444444444</v>
      </c>
      <c r="F17" s="162">
        <v>130000</v>
      </c>
      <c r="G17" s="46">
        <f t="shared" si="0"/>
        <v>7.3934664844037434E-2</v>
      </c>
      <c r="H17" s="162">
        <v>118500</v>
      </c>
      <c r="I17" s="46">
        <f t="shared" ref="I17:I29" si="1">(F17-H17)/H17</f>
        <v>9.7046413502109699E-2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39553.675000000003</v>
      </c>
      <c r="F18" s="162">
        <v>37000</v>
      </c>
      <c r="G18" s="46">
        <f t="shared" si="0"/>
        <v>-6.4562268866293779E-2</v>
      </c>
      <c r="H18" s="162">
        <v>35500</v>
      </c>
      <c r="I18" s="46">
        <f t="shared" si="1"/>
        <v>4.2253521126760563E-2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370230.58303571428</v>
      </c>
      <c r="F19" s="162">
        <v>320000</v>
      </c>
      <c r="G19" s="46">
        <f t="shared" si="0"/>
        <v>-0.13567378098223937</v>
      </c>
      <c r="H19" s="162">
        <v>333000</v>
      </c>
      <c r="I19" s="46">
        <f t="shared" si="1"/>
        <v>-3.903903903903904E-2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96070.35</v>
      </c>
      <c r="F20" s="162">
        <v>151500</v>
      </c>
      <c r="G20" s="46">
        <f t="shared" si="0"/>
        <v>0.57696937712832308</v>
      </c>
      <c r="H20" s="162">
        <v>127500</v>
      </c>
      <c r="I20" s="46">
        <f t="shared" si="1"/>
        <v>0.18823529411764706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65512.375</v>
      </c>
      <c r="F21" s="162">
        <v>64666.6</v>
      </c>
      <c r="G21" s="46">
        <f t="shared" si="0"/>
        <v>-1.2910156287266359E-2</v>
      </c>
      <c r="H21" s="162">
        <v>58500</v>
      </c>
      <c r="I21" s="46">
        <f t="shared" si="1"/>
        <v>0.10541196581196578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32836.052777777775</v>
      </c>
      <c r="F22" s="162">
        <v>28500</v>
      </c>
      <c r="G22" s="46">
        <f t="shared" si="0"/>
        <v>-0.13205158388319607</v>
      </c>
      <c r="H22" s="162">
        <v>19666.599999999999</v>
      </c>
      <c r="I22" s="46">
        <f t="shared" si="1"/>
        <v>0.44915745477103325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38383.911111111112</v>
      </c>
      <c r="F23" s="162">
        <v>38833.199999999997</v>
      </c>
      <c r="G23" s="46">
        <f t="shared" si="0"/>
        <v>1.1705135716584849E-2</v>
      </c>
      <c r="H23" s="162">
        <v>25833.200000000001</v>
      </c>
      <c r="I23" s="46">
        <f t="shared" si="1"/>
        <v>0.50322840375950317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41490.583333333336</v>
      </c>
      <c r="F24" s="162">
        <v>48833.2</v>
      </c>
      <c r="G24" s="46">
        <f t="shared" si="0"/>
        <v>0.17697067808558956</v>
      </c>
      <c r="H24" s="162">
        <v>29333.200000000001</v>
      </c>
      <c r="I24" s="46">
        <f t="shared" si="1"/>
        <v>0.66477574898067704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33933.219444444447</v>
      </c>
      <c r="F25" s="162">
        <v>35000</v>
      </c>
      <c r="G25" s="46">
        <f t="shared" si="0"/>
        <v>3.1437646442657445E-2</v>
      </c>
      <c r="H25" s="162">
        <v>29500</v>
      </c>
      <c r="I25" s="46">
        <f t="shared" si="1"/>
        <v>0.1864406779661017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94096.416666666657</v>
      </c>
      <c r="F26" s="162">
        <v>70500</v>
      </c>
      <c r="G26" s="46">
        <f t="shared" si="0"/>
        <v>-0.25076849366385712</v>
      </c>
      <c r="H26" s="162">
        <v>76000</v>
      </c>
      <c r="I26" s="46">
        <f t="shared" si="1"/>
        <v>-7.2368421052631582E-2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38233.222222222219</v>
      </c>
      <c r="F27" s="162">
        <v>45333.2</v>
      </c>
      <c r="G27" s="46">
        <f t="shared" si="0"/>
        <v>0.18570178931063447</v>
      </c>
      <c r="H27" s="162">
        <v>31333.200000000001</v>
      </c>
      <c r="I27" s="46">
        <f t="shared" si="1"/>
        <v>0.44681041195919968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104996.375</v>
      </c>
      <c r="F28" s="162">
        <v>63500</v>
      </c>
      <c r="G28" s="46">
        <f t="shared" si="0"/>
        <v>-0.39521721583245134</v>
      </c>
      <c r="H28" s="162">
        <v>63500</v>
      </c>
      <c r="I28" s="46">
        <f t="shared" si="1"/>
        <v>0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103431.10119047618</v>
      </c>
      <c r="F29" s="162">
        <v>82666.600000000006</v>
      </c>
      <c r="G29" s="46">
        <f t="shared" si="0"/>
        <v>-0.20075684152522733</v>
      </c>
      <c r="H29" s="162">
        <v>98533.2</v>
      </c>
      <c r="I29" s="46">
        <f t="shared" si="1"/>
        <v>-0.16102795808925308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52707.822222222225</v>
      </c>
      <c r="F30" s="165">
        <v>61166.6</v>
      </c>
      <c r="G30" s="48">
        <f t="shared" si="0"/>
        <v>0.16048429665931929</v>
      </c>
      <c r="H30" s="165">
        <v>66333.2</v>
      </c>
      <c r="I30" s="48">
        <f>(F30-H30)/H30</f>
        <v>-7.7888598771052794E-2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141605.15</v>
      </c>
      <c r="F32" s="168">
        <v>127000</v>
      </c>
      <c r="G32" s="42">
        <f t="shared" si="0"/>
        <v>-0.1031399634829665</v>
      </c>
      <c r="H32" s="168">
        <v>145500</v>
      </c>
      <c r="I32" s="43">
        <f>(F32-H32)/H32</f>
        <v>-0.12714776632302405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132975.97499999998</v>
      </c>
      <c r="F33" s="162">
        <v>113500</v>
      </c>
      <c r="G33" s="46">
        <f t="shared" si="0"/>
        <v>-0.1464623590840374</v>
      </c>
      <c r="H33" s="162">
        <v>145500</v>
      </c>
      <c r="I33" s="46">
        <f>(F33-H33)/H33</f>
        <v>-0.21993127147766323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44440.78125</v>
      </c>
      <c r="F34" s="162">
        <v>79500</v>
      </c>
      <c r="G34" s="46">
        <f>(F34-E34)/E34</f>
        <v>0.78889744428154041</v>
      </c>
      <c r="H34" s="162">
        <v>78666.600000000006</v>
      </c>
      <c r="I34" s="46">
        <f>(F34-H34)/H34</f>
        <v>1.059407677464126E-2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77739.083928571432</v>
      </c>
      <c r="F35" s="162">
        <v>94500</v>
      </c>
      <c r="G35" s="46">
        <f t="shared" si="0"/>
        <v>0.21560475406204821</v>
      </c>
      <c r="H35" s="162">
        <v>70500</v>
      </c>
      <c r="I35" s="46">
        <f>(F35-H35)/H35</f>
        <v>0.34042553191489361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42359.925000000003</v>
      </c>
      <c r="F36" s="162">
        <v>45333.2</v>
      </c>
      <c r="G36" s="52">
        <f t="shared" si="0"/>
        <v>7.0190752226308092E-2</v>
      </c>
      <c r="H36" s="162">
        <v>48333.2</v>
      </c>
      <c r="I36" s="46">
        <f>(F36-H36)/H36</f>
        <v>-6.2069136742446192E-2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1733567.2374999998</v>
      </c>
      <c r="F38" s="189">
        <v>1628030</v>
      </c>
      <c r="G38" s="161">
        <f t="shared" si="0"/>
        <v>-6.087865253625608E-2</v>
      </c>
      <c r="H38" s="189">
        <v>1729483.8</v>
      </c>
      <c r="I38" s="161">
        <f>(F38-H38)/H38</f>
        <v>-5.8661318481271721E-2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989382.52931547607</v>
      </c>
      <c r="F39" s="135">
        <v>1124070</v>
      </c>
      <c r="G39" s="167">
        <f t="shared" si="0"/>
        <v>0.13613285730617269</v>
      </c>
      <c r="H39" s="135">
        <v>1099840</v>
      </c>
      <c r="I39" s="167">
        <f>(F39-H39)/H39</f>
        <v>2.2030477160314227E-2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225</v>
      </c>
      <c r="E12" s="214" t="s">
        <v>226</v>
      </c>
      <c r="F12" s="221" t="s">
        <v>186</v>
      </c>
      <c r="G12" s="206" t="s">
        <v>224</v>
      </c>
      <c r="H12" s="223" t="s">
        <v>227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107998.8</v>
      </c>
      <c r="E15" s="190">
        <v>79500</v>
      </c>
      <c r="F15" s="62">
        <f t="shared" ref="F15:F30" si="0">D15-E15</f>
        <v>28498.800000000003</v>
      </c>
      <c r="G15" s="159">
        <v>74707.725000000006</v>
      </c>
      <c r="H15" s="124">
        <f>AVERAGE(D15:E15)</f>
        <v>93749.4</v>
      </c>
      <c r="I15" s="64">
        <f t="shared" ref="I15:I30" si="1">(H15-G15)/G15</f>
        <v>0.25488227623046994</v>
      </c>
    </row>
    <row r="16" spans="1:9" ht="16.5" customHeight="1">
      <c r="A16" s="122"/>
      <c r="B16" s="155" t="s">
        <v>5</v>
      </c>
      <c r="C16" s="142" t="s">
        <v>164</v>
      </c>
      <c r="D16" s="134">
        <v>144998.5</v>
      </c>
      <c r="E16" s="134">
        <v>112000</v>
      </c>
      <c r="F16" s="65">
        <f t="shared" si="0"/>
        <v>32998.5</v>
      </c>
      <c r="G16" s="162">
        <v>90006.399999999994</v>
      </c>
      <c r="H16" s="173">
        <f t="shared" ref="H16:H30" si="2">AVERAGE(D16:E16)</f>
        <v>128499.25</v>
      </c>
      <c r="I16" s="66">
        <f t="shared" si="1"/>
        <v>0.42766792139225662</v>
      </c>
    </row>
    <row r="17" spans="1:9" ht="16.5">
      <c r="A17" s="122"/>
      <c r="B17" s="155" t="s">
        <v>6</v>
      </c>
      <c r="C17" s="142" t="s">
        <v>165</v>
      </c>
      <c r="D17" s="134">
        <v>167498.79999999999</v>
      </c>
      <c r="E17" s="134">
        <v>130000</v>
      </c>
      <c r="F17" s="65">
        <f t="shared" si="0"/>
        <v>37498.799999999988</v>
      </c>
      <c r="G17" s="162">
        <v>121050.19444444444</v>
      </c>
      <c r="H17" s="173">
        <f t="shared" si="2"/>
        <v>148749.4</v>
      </c>
      <c r="I17" s="66">
        <f t="shared" si="1"/>
        <v>0.22882413103655119</v>
      </c>
    </row>
    <row r="18" spans="1:9" ht="16.5">
      <c r="A18" s="122"/>
      <c r="B18" s="155" t="s">
        <v>7</v>
      </c>
      <c r="C18" s="142" t="s">
        <v>166</v>
      </c>
      <c r="D18" s="134">
        <v>47898.8</v>
      </c>
      <c r="E18" s="134">
        <v>37000</v>
      </c>
      <c r="F18" s="65">
        <f t="shared" si="0"/>
        <v>10898.800000000003</v>
      </c>
      <c r="G18" s="162">
        <v>39553.675000000003</v>
      </c>
      <c r="H18" s="173">
        <f t="shared" si="2"/>
        <v>42449.4</v>
      </c>
      <c r="I18" s="66">
        <f t="shared" si="1"/>
        <v>7.321001145911217E-2</v>
      </c>
    </row>
    <row r="19" spans="1:9" ht="16.5">
      <c r="A19" s="122"/>
      <c r="B19" s="155" t="s">
        <v>8</v>
      </c>
      <c r="C19" s="142" t="s">
        <v>167</v>
      </c>
      <c r="D19" s="134">
        <v>344998.5</v>
      </c>
      <c r="E19" s="134">
        <v>320000</v>
      </c>
      <c r="F19" s="65">
        <f t="shared" si="0"/>
        <v>24998.5</v>
      </c>
      <c r="G19" s="162">
        <v>370230.58303571428</v>
      </c>
      <c r="H19" s="173">
        <f t="shared" si="2"/>
        <v>332499.25</v>
      </c>
      <c r="I19" s="66">
        <f t="shared" si="1"/>
        <v>-0.1019130638164339</v>
      </c>
    </row>
    <row r="20" spans="1:9" ht="16.5">
      <c r="A20" s="122"/>
      <c r="B20" s="155" t="s">
        <v>9</v>
      </c>
      <c r="C20" s="142" t="s">
        <v>168</v>
      </c>
      <c r="D20" s="134">
        <v>176498.8</v>
      </c>
      <c r="E20" s="134">
        <v>151500</v>
      </c>
      <c r="F20" s="65">
        <f t="shared" si="0"/>
        <v>24998.799999999988</v>
      </c>
      <c r="G20" s="162">
        <v>96070.35</v>
      </c>
      <c r="H20" s="173">
        <f t="shared" si="2"/>
        <v>163999.4</v>
      </c>
      <c r="I20" s="66">
        <f t="shared" si="1"/>
        <v>0.70707611661662506</v>
      </c>
    </row>
    <row r="21" spans="1:9" ht="16.5">
      <c r="A21" s="122"/>
      <c r="B21" s="155" t="s">
        <v>10</v>
      </c>
      <c r="C21" s="142" t="s">
        <v>169</v>
      </c>
      <c r="D21" s="134">
        <v>93498.8</v>
      </c>
      <c r="E21" s="134">
        <v>64666.6</v>
      </c>
      <c r="F21" s="65">
        <f t="shared" si="0"/>
        <v>28832.200000000004</v>
      </c>
      <c r="G21" s="162">
        <v>65512.375</v>
      </c>
      <c r="H21" s="173">
        <f t="shared" si="2"/>
        <v>79082.7</v>
      </c>
      <c r="I21" s="66">
        <f t="shared" si="1"/>
        <v>0.20714139885784932</v>
      </c>
    </row>
    <row r="22" spans="1:9" ht="16.5">
      <c r="A22" s="122"/>
      <c r="B22" s="155" t="s">
        <v>11</v>
      </c>
      <c r="C22" s="142" t="s">
        <v>170</v>
      </c>
      <c r="D22" s="134">
        <v>37998.800000000003</v>
      </c>
      <c r="E22" s="134">
        <v>28500</v>
      </c>
      <c r="F22" s="65">
        <f t="shared" si="0"/>
        <v>9498.8000000000029</v>
      </c>
      <c r="G22" s="162">
        <v>32836.052777777775</v>
      </c>
      <c r="H22" s="173">
        <f t="shared" si="2"/>
        <v>33249.4</v>
      </c>
      <c r="I22" s="66">
        <f t="shared" si="1"/>
        <v>1.2588212871370592E-2</v>
      </c>
    </row>
    <row r="23" spans="1:9" ht="16.5">
      <c r="A23" s="122"/>
      <c r="B23" s="155" t="s">
        <v>12</v>
      </c>
      <c r="C23" s="142" t="s">
        <v>171</v>
      </c>
      <c r="D23" s="134">
        <v>64998.666666666664</v>
      </c>
      <c r="E23" s="134">
        <v>38833.199999999997</v>
      </c>
      <c r="F23" s="65">
        <f t="shared" si="0"/>
        <v>26165.466666666667</v>
      </c>
      <c r="G23" s="162">
        <v>38383.911111111112</v>
      </c>
      <c r="H23" s="173">
        <f t="shared" si="2"/>
        <v>51915.933333333334</v>
      </c>
      <c r="I23" s="66">
        <f t="shared" si="1"/>
        <v>0.35254412149534875</v>
      </c>
    </row>
    <row r="24" spans="1:9" ht="16.5">
      <c r="A24" s="122"/>
      <c r="B24" s="155" t="s">
        <v>13</v>
      </c>
      <c r="C24" s="142" t="s">
        <v>172</v>
      </c>
      <c r="D24" s="134">
        <v>73332</v>
      </c>
      <c r="E24" s="134">
        <v>48833.2</v>
      </c>
      <c r="F24" s="65">
        <f t="shared" si="0"/>
        <v>24498.800000000003</v>
      </c>
      <c r="G24" s="162">
        <v>41490.583333333336</v>
      </c>
      <c r="H24" s="173">
        <f t="shared" si="2"/>
        <v>61082.6</v>
      </c>
      <c r="I24" s="66">
        <f t="shared" si="1"/>
        <v>0.47220393382434156</v>
      </c>
    </row>
    <row r="25" spans="1:9" ht="16.5">
      <c r="A25" s="122"/>
      <c r="B25" s="155" t="s">
        <v>14</v>
      </c>
      <c r="C25" s="142" t="s">
        <v>173</v>
      </c>
      <c r="D25" s="134">
        <v>62998.8</v>
      </c>
      <c r="E25" s="134">
        <v>35000</v>
      </c>
      <c r="F25" s="65">
        <f t="shared" si="0"/>
        <v>27998.800000000003</v>
      </c>
      <c r="G25" s="162">
        <v>33933.219444444447</v>
      </c>
      <c r="H25" s="173">
        <f t="shared" si="2"/>
        <v>48999.4</v>
      </c>
      <c r="I25" s="66">
        <f t="shared" si="1"/>
        <v>0.44399502323149576</v>
      </c>
    </row>
    <row r="26" spans="1:9" ht="16.5">
      <c r="A26" s="122"/>
      <c r="B26" s="155" t="s">
        <v>15</v>
      </c>
      <c r="C26" s="142" t="s">
        <v>174</v>
      </c>
      <c r="D26" s="134">
        <v>120998.8</v>
      </c>
      <c r="E26" s="134">
        <v>70500</v>
      </c>
      <c r="F26" s="65">
        <f t="shared" si="0"/>
        <v>50498.8</v>
      </c>
      <c r="G26" s="162">
        <v>94096.416666666657</v>
      </c>
      <c r="H26" s="173">
        <f t="shared" si="2"/>
        <v>95749.4</v>
      </c>
      <c r="I26" s="66">
        <f t="shared" si="1"/>
        <v>1.7566910535913118E-2</v>
      </c>
    </row>
    <row r="27" spans="1:9" ht="16.5">
      <c r="A27" s="122"/>
      <c r="B27" s="155" t="s">
        <v>16</v>
      </c>
      <c r="C27" s="142" t="s">
        <v>175</v>
      </c>
      <c r="D27" s="134">
        <v>66109.777777777781</v>
      </c>
      <c r="E27" s="134">
        <v>45333.2</v>
      </c>
      <c r="F27" s="65">
        <f t="shared" si="0"/>
        <v>20776.577777777784</v>
      </c>
      <c r="G27" s="162">
        <v>38233.222222222219</v>
      </c>
      <c r="H27" s="173">
        <f t="shared" si="2"/>
        <v>55721.488888888889</v>
      </c>
      <c r="I27" s="66">
        <f t="shared" si="1"/>
        <v>0.45741022205818688</v>
      </c>
    </row>
    <row r="28" spans="1:9" ht="16.5">
      <c r="A28" s="122"/>
      <c r="B28" s="155" t="s">
        <v>17</v>
      </c>
      <c r="C28" s="142" t="s">
        <v>176</v>
      </c>
      <c r="D28" s="134">
        <v>74777.555555555562</v>
      </c>
      <c r="E28" s="134">
        <v>63500</v>
      </c>
      <c r="F28" s="65">
        <f t="shared" si="0"/>
        <v>11277.555555555562</v>
      </c>
      <c r="G28" s="162">
        <v>104996.375</v>
      </c>
      <c r="H28" s="173">
        <f t="shared" si="2"/>
        <v>69138.777777777781</v>
      </c>
      <c r="I28" s="66">
        <f t="shared" si="1"/>
        <v>-0.34151271624589152</v>
      </c>
    </row>
    <row r="29" spans="1:9" ht="16.5">
      <c r="A29" s="122"/>
      <c r="B29" s="155" t="s">
        <v>18</v>
      </c>
      <c r="C29" s="142" t="s">
        <v>177</v>
      </c>
      <c r="D29" s="134">
        <v>128642.42857142857</v>
      </c>
      <c r="E29" s="134">
        <v>82666.600000000006</v>
      </c>
      <c r="F29" s="65">
        <f t="shared" si="0"/>
        <v>45975.828571428559</v>
      </c>
      <c r="G29" s="162">
        <v>103431.10119047618</v>
      </c>
      <c r="H29" s="173">
        <f t="shared" si="2"/>
        <v>105654.51428571428</v>
      </c>
      <c r="I29" s="66">
        <f t="shared" si="1"/>
        <v>2.1496562152456558E-2</v>
      </c>
    </row>
    <row r="30" spans="1:9" ht="17.25" thickBot="1">
      <c r="A30" s="36"/>
      <c r="B30" s="156" t="s">
        <v>19</v>
      </c>
      <c r="C30" s="143" t="s">
        <v>178</v>
      </c>
      <c r="D30" s="191">
        <v>76110.888888888891</v>
      </c>
      <c r="E30" s="136">
        <v>61166.6</v>
      </c>
      <c r="F30" s="68">
        <f t="shared" si="0"/>
        <v>14944.288888888892</v>
      </c>
      <c r="G30" s="165">
        <v>52707.822222222225</v>
      </c>
      <c r="H30" s="93">
        <f t="shared" si="2"/>
        <v>68638.744444444441</v>
      </c>
      <c r="I30" s="69">
        <f t="shared" si="1"/>
        <v>0.30224967662400509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218498.8</v>
      </c>
      <c r="E32" s="125">
        <v>127000</v>
      </c>
      <c r="F32" s="62">
        <f>D32-E32</f>
        <v>91498.799999999988</v>
      </c>
      <c r="G32" s="168">
        <v>141605.15</v>
      </c>
      <c r="H32" s="63">
        <f>AVERAGE(D32:E32)</f>
        <v>172749.4</v>
      </c>
      <c r="I32" s="72">
        <f>(H32-G32)/G32</f>
        <v>0.21993726923067417</v>
      </c>
    </row>
    <row r="33" spans="1:9" ht="16.5">
      <c r="A33" s="35"/>
      <c r="B33" s="32" t="s">
        <v>27</v>
      </c>
      <c r="C33" s="15" t="s">
        <v>180</v>
      </c>
      <c r="D33" s="45">
        <v>215498.8</v>
      </c>
      <c r="E33" s="125">
        <v>113500</v>
      </c>
      <c r="F33" s="73">
        <f>D33-E33</f>
        <v>101998.79999999999</v>
      </c>
      <c r="G33" s="162">
        <v>132975.97499999998</v>
      </c>
      <c r="H33" s="63">
        <f>AVERAGE(D33:E33)</f>
        <v>164499.4</v>
      </c>
      <c r="I33" s="66">
        <f>(H33-G33)/G33</f>
        <v>0.23706105557789686</v>
      </c>
    </row>
    <row r="34" spans="1:9" ht="16.5">
      <c r="A34" s="35"/>
      <c r="B34" s="37" t="s">
        <v>28</v>
      </c>
      <c r="C34" s="15" t="s">
        <v>181</v>
      </c>
      <c r="D34" s="45">
        <v>91873.75</v>
      </c>
      <c r="E34" s="125">
        <v>79500</v>
      </c>
      <c r="F34" s="65">
        <f>D34-E34</f>
        <v>12373.75</v>
      </c>
      <c r="G34" s="162">
        <v>44440.78125</v>
      </c>
      <c r="H34" s="63">
        <f>AVERAGE(D34:E34)</f>
        <v>85686.875</v>
      </c>
      <c r="I34" s="66">
        <f>(H34-G34)/G34</f>
        <v>0.92811360623863925</v>
      </c>
    </row>
    <row r="35" spans="1:9" ht="16.5">
      <c r="A35" s="35"/>
      <c r="B35" s="32" t="s">
        <v>29</v>
      </c>
      <c r="C35" s="15" t="s">
        <v>182</v>
      </c>
      <c r="D35" s="45">
        <v>117498.33333333333</v>
      </c>
      <c r="E35" s="125">
        <v>94500</v>
      </c>
      <c r="F35" s="73">
        <f>D35-E35</f>
        <v>22998.333333333328</v>
      </c>
      <c r="G35" s="162">
        <v>77739.083928571432</v>
      </c>
      <c r="H35" s="63">
        <f>AVERAGE(D35:E35)</f>
        <v>105999.16666666666</v>
      </c>
      <c r="I35" s="66">
        <f>(H35-G35)/G35</f>
        <v>0.36352477171021569</v>
      </c>
    </row>
    <row r="36" spans="1:9" ht="17.25" thickBot="1">
      <c r="A36" s="36"/>
      <c r="B36" s="37" t="s">
        <v>30</v>
      </c>
      <c r="C36" s="15" t="s">
        <v>183</v>
      </c>
      <c r="D36" s="47">
        <v>67498.8</v>
      </c>
      <c r="E36" s="125">
        <v>45333.2</v>
      </c>
      <c r="F36" s="65">
        <f>D36-E36</f>
        <v>22165.600000000006</v>
      </c>
      <c r="G36" s="165">
        <v>42359.925000000003</v>
      </c>
      <c r="H36" s="63">
        <f>AVERAGE(D36:E36)</f>
        <v>56416</v>
      </c>
      <c r="I36" s="74">
        <f>(H36-G36)/G36</f>
        <v>0.33182483207890467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1882055.5</v>
      </c>
      <c r="E38" s="126">
        <v>1628030</v>
      </c>
      <c r="F38" s="62">
        <f>D38-E38</f>
        <v>254025.5</v>
      </c>
      <c r="G38" s="162">
        <v>1733567.2374999998</v>
      </c>
      <c r="H38" s="62">
        <f>AVERAGE(D38:E38)</f>
        <v>1755042.75</v>
      </c>
      <c r="I38" s="72">
        <f>(H38-G38)/G38</f>
        <v>1.2388047048564615E-2</v>
      </c>
    </row>
    <row r="39" spans="1:9" ht="17.25" thickBot="1">
      <c r="A39" s="36"/>
      <c r="B39" s="34" t="s">
        <v>32</v>
      </c>
      <c r="C39" s="16" t="s">
        <v>185</v>
      </c>
      <c r="D39" s="54">
        <v>1054174.3333333333</v>
      </c>
      <c r="E39" s="127">
        <v>1124070</v>
      </c>
      <c r="F39" s="68">
        <f>D39-E39</f>
        <v>-69895.666666666744</v>
      </c>
      <c r="G39" s="162">
        <v>989382.52931547607</v>
      </c>
      <c r="H39" s="75">
        <f>AVERAGE(D39:E39)</f>
        <v>1089122.1666666665</v>
      </c>
      <c r="I39" s="69">
        <f>(H39-G39)/G39</f>
        <v>0.10080998440532125</v>
      </c>
    </row>
    <row r="40" spans="1:9" ht="15.75" customHeight="1" thickBot="1">
      <c r="A40" s="216"/>
      <c r="B40" s="217"/>
      <c r="C40" s="218"/>
      <c r="D40" s="77">
        <f>SUM(D15:D39)</f>
        <v>5436457.034126984</v>
      </c>
      <c r="E40" s="77">
        <f>SUM(E15:E39)</f>
        <v>4580932.5999999996</v>
      </c>
      <c r="F40" s="77">
        <f>SUM(F15:F39)</f>
        <v>855524.4341269841</v>
      </c>
      <c r="G40" s="77">
        <f>SUM(G15:G39)</f>
        <v>4559310.6884424603</v>
      </c>
      <c r="H40" s="77">
        <f>AVERAGE(D40:E40)</f>
        <v>5008694.8170634918</v>
      </c>
      <c r="I40" s="69">
        <f>(H40-G40)/G40</f>
        <v>9.8564050429857622E-2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224</v>
      </c>
      <c r="F13" s="223" t="s">
        <v>228</v>
      </c>
      <c r="G13" s="206" t="s">
        <v>197</v>
      </c>
      <c r="H13" s="223" t="s">
        <v>221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1"/>
      <c r="B16" s="38" t="s">
        <v>4</v>
      </c>
      <c r="C16" s="14" t="s">
        <v>84</v>
      </c>
      <c r="D16" s="11" t="s">
        <v>161</v>
      </c>
      <c r="E16" s="159">
        <v>74707.725000000006</v>
      </c>
      <c r="F16" s="40">
        <v>93749.4</v>
      </c>
      <c r="G16" s="21">
        <f t="shared" ref="G16:G31" si="0">(F16-E16)/E16</f>
        <v>0.25488227623046994</v>
      </c>
      <c r="H16" s="159">
        <v>82416</v>
      </c>
      <c r="I16" s="21">
        <f t="shared" ref="I16:I31" si="1">(F16-H16)/H16</f>
        <v>0.1375145602795573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90006.399999999994</v>
      </c>
      <c r="F17" s="44">
        <v>128499.25</v>
      </c>
      <c r="G17" s="21">
        <f t="shared" si="0"/>
        <v>0.42766792139225662</v>
      </c>
      <c r="H17" s="162">
        <v>112054.85555555555</v>
      </c>
      <c r="I17" s="21">
        <f t="shared" si="1"/>
        <v>0.14675307342029015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121050.19444444444</v>
      </c>
      <c r="F18" s="44">
        <v>148749.4</v>
      </c>
      <c r="G18" s="21">
        <f t="shared" si="0"/>
        <v>0.22882413103655119</v>
      </c>
      <c r="H18" s="162">
        <v>133999.4</v>
      </c>
      <c r="I18" s="21">
        <f t="shared" si="1"/>
        <v>0.11007511973934211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39553.675000000003</v>
      </c>
      <c r="F19" s="44">
        <v>42449.4</v>
      </c>
      <c r="G19" s="21">
        <f t="shared" si="0"/>
        <v>7.321001145911217E-2</v>
      </c>
      <c r="H19" s="162">
        <v>39649.4</v>
      </c>
      <c r="I19" s="21">
        <f t="shared" si="1"/>
        <v>7.061897531866812E-2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370230.58303571428</v>
      </c>
      <c r="F20" s="44">
        <v>332499.25</v>
      </c>
      <c r="G20" s="21">
        <f t="shared" si="0"/>
        <v>-0.1019130638164339</v>
      </c>
      <c r="H20" s="162">
        <v>325249.25</v>
      </c>
      <c r="I20" s="21">
        <f t="shared" si="1"/>
        <v>2.2290597134351577E-2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96070.35</v>
      </c>
      <c r="F21" s="44">
        <v>163999.4</v>
      </c>
      <c r="G21" s="21">
        <f t="shared" si="0"/>
        <v>0.70707611661662506</v>
      </c>
      <c r="H21" s="162">
        <v>135999.4</v>
      </c>
      <c r="I21" s="21">
        <f t="shared" si="1"/>
        <v>0.20588326124968198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65512.375</v>
      </c>
      <c r="F22" s="44">
        <v>79082.7</v>
      </c>
      <c r="G22" s="21">
        <f t="shared" si="0"/>
        <v>0.20714139885784932</v>
      </c>
      <c r="H22" s="162">
        <v>78249.399999999994</v>
      </c>
      <c r="I22" s="21">
        <f t="shared" si="1"/>
        <v>1.0649282933798892E-2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32836.052777777775</v>
      </c>
      <c r="F23" s="162">
        <v>33249.4</v>
      </c>
      <c r="G23" s="21">
        <f t="shared" si="0"/>
        <v>1.2588212871370592E-2</v>
      </c>
      <c r="H23" s="162">
        <v>24782.699999999997</v>
      </c>
      <c r="I23" s="21">
        <f t="shared" si="1"/>
        <v>0.34163751326530223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38383.911111111112</v>
      </c>
      <c r="F24" s="162">
        <v>51915.933333333334</v>
      </c>
      <c r="G24" s="21">
        <f t="shared" si="0"/>
        <v>0.35254412149534875</v>
      </c>
      <c r="H24" s="162">
        <v>35082.6</v>
      </c>
      <c r="I24" s="21">
        <f t="shared" si="1"/>
        <v>0.47982000573883737</v>
      </c>
    </row>
    <row r="25" spans="1:9" ht="16.5">
      <c r="A25" s="35"/>
      <c r="B25" s="32" t="s">
        <v>13</v>
      </c>
      <c r="C25" s="120" t="s">
        <v>93</v>
      </c>
      <c r="D25" s="140" t="s">
        <v>81</v>
      </c>
      <c r="E25" s="162">
        <v>41490.583333333336</v>
      </c>
      <c r="F25" s="44">
        <v>61082.6</v>
      </c>
      <c r="G25" s="21">
        <f t="shared" si="0"/>
        <v>0.47220393382434156</v>
      </c>
      <c r="H25" s="162">
        <v>38041.474999999999</v>
      </c>
      <c r="I25" s="21">
        <f t="shared" si="1"/>
        <v>0.60568432217730783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33933.219444444447</v>
      </c>
      <c r="F26" s="162">
        <v>48999.4</v>
      </c>
      <c r="G26" s="21">
        <f t="shared" si="0"/>
        <v>0.44399502323149576</v>
      </c>
      <c r="H26" s="162">
        <v>36949.4</v>
      </c>
      <c r="I26" s="21">
        <f t="shared" si="1"/>
        <v>0.32612166909340878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94096.416666666657</v>
      </c>
      <c r="F27" s="44">
        <v>95749.4</v>
      </c>
      <c r="G27" s="21">
        <f t="shared" si="0"/>
        <v>1.7566910535913118E-2</v>
      </c>
      <c r="H27" s="162">
        <v>92999.4</v>
      </c>
      <c r="I27" s="21">
        <f t="shared" si="1"/>
        <v>2.9570083247848912E-2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38233.222222222219</v>
      </c>
      <c r="F28" s="162">
        <v>55721.488888888889</v>
      </c>
      <c r="G28" s="21">
        <f t="shared" si="0"/>
        <v>0.45741022205818688</v>
      </c>
      <c r="H28" s="162">
        <v>38388.155555555553</v>
      </c>
      <c r="I28" s="21">
        <f t="shared" si="1"/>
        <v>0.45152816233247878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104996.375</v>
      </c>
      <c r="F29" s="44">
        <v>69138.777777777781</v>
      </c>
      <c r="G29" s="21">
        <f t="shared" si="0"/>
        <v>-0.34151271624589152</v>
      </c>
      <c r="H29" s="162">
        <v>69472.111111111109</v>
      </c>
      <c r="I29" s="21">
        <f t="shared" si="1"/>
        <v>-4.7980884415648106E-3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103431.10119047618</v>
      </c>
      <c r="F30" s="44">
        <v>105654.51428571428</v>
      </c>
      <c r="G30" s="21">
        <f t="shared" si="0"/>
        <v>2.1496562152456558E-2</v>
      </c>
      <c r="H30" s="162">
        <v>114302.1</v>
      </c>
      <c r="I30" s="21">
        <f t="shared" si="1"/>
        <v>-7.5655527888689067E-2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52707.822222222225</v>
      </c>
      <c r="F31" s="165">
        <v>68638.744444444441</v>
      </c>
      <c r="G31" s="149">
        <f t="shared" si="0"/>
        <v>0.30224967662400509</v>
      </c>
      <c r="H31" s="165">
        <v>70666.488888888882</v>
      </c>
      <c r="I31" s="149">
        <f t="shared" si="1"/>
        <v>-2.8694569042940942E-2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141605.15</v>
      </c>
      <c r="F33" s="51">
        <v>172749.4</v>
      </c>
      <c r="G33" s="21">
        <f>(F33-E33)/E33</f>
        <v>0.21993726923067417</v>
      </c>
      <c r="H33" s="168">
        <v>181499.4</v>
      </c>
      <c r="I33" s="21">
        <f>(F33-H33)/H33</f>
        <v>-4.8209525761517671E-2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132975.97499999998</v>
      </c>
      <c r="F34" s="44">
        <v>164499.4</v>
      </c>
      <c r="G34" s="21">
        <f>(F34-E34)/E34</f>
        <v>0.23706105557789686</v>
      </c>
      <c r="H34" s="162">
        <v>181249.4</v>
      </c>
      <c r="I34" s="21">
        <f>(F34-H34)/H34</f>
        <v>-9.2414099025982979E-2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44440.78125</v>
      </c>
      <c r="F35" s="44">
        <v>85686.875</v>
      </c>
      <c r="G35" s="21">
        <f>(F35-E35)/E35</f>
        <v>0.92811360623863925</v>
      </c>
      <c r="H35" s="162">
        <v>85270.175000000003</v>
      </c>
      <c r="I35" s="21">
        <f>(F35-H35)/H35</f>
        <v>4.8868200399494553E-3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77739.083928571432</v>
      </c>
      <c r="F36" s="44">
        <v>105999.16666666666</v>
      </c>
      <c r="G36" s="21">
        <f>(F36-E36)/E36</f>
        <v>0.36352477171021569</v>
      </c>
      <c r="H36" s="162">
        <v>85249.28571428571</v>
      </c>
      <c r="I36" s="21">
        <f>(F36-H36)/H36</f>
        <v>0.24340240247788691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42359.925000000003</v>
      </c>
      <c r="F37" s="165">
        <v>56416</v>
      </c>
      <c r="G37" s="149">
        <f>(F37-E37)/E37</f>
        <v>0.33182483207890467</v>
      </c>
      <c r="H37" s="165">
        <v>58610.933333333334</v>
      </c>
      <c r="I37" s="149">
        <f>(F37-H37)/H37</f>
        <v>-3.7449213116096669E-2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1733567.2374999998</v>
      </c>
      <c r="F39" s="44">
        <v>1755042.75</v>
      </c>
      <c r="G39" s="21">
        <f t="shared" ref="G39:G44" si="2">(F39-E39)/E39</f>
        <v>1.2388047048564615E-2</v>
      </c>
      <c r="H39" s="162">
        <v>1805769.65</v>
      </c>
      <c r="I39" s="21">
        <f t="shared" ref="I39:I44" si="3">(F39-H39)/H39</f>
        <v>-2.8091567493118468E-2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989382.52931547607</v>
      </c>
      <c r="F40" s="44">
        <v>1089122.1666666665</v>
      </c>
      <c r="G40" s="21">
        <f t="shared" si="2"/>
        <v>0.10080998440532125</v>
      </c>
      <c r="H40" s="162">
        <v>1068286.3333333333</v>
      </c>
      <c r="I40" s="21">
        <f t="shared" si="3"/>
        <v>1.9503978178135067E-2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627152.33314732136</v>
      </c>
      <c r="F41" s="170">
        <v>767293.8</v>
      </c>
      <c r="G41" s="21">
        <f t="shared" si="2"/>
        <v>0.2234568213266277</v>
      </c>
      <c r="H41" s="170">
        <v>767293.8</v>
      </c>
      <c r="I41" s="21">
        <f t="shared" si="3"/>
        <v>0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309630.51785714284</v>
      </c>
      <c r="F42" s="163">
        <v>376740</v>
      </c>
      <c r="G42" s="21">
        <f t="shared" si="2"/>
        <v>0.21674052870272981</v>
      </c>
      <c r="H42" s="163">
        <v>345703.8</v>
      </c>
      <c r="I42" s="21">
        <f t="shared" si="3"/>
        <v>8.9776855215360704E-2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252281.25</v>
      </c>
      <c r="F43" s="163">
        <v>278070</v>
      </c>
      <c r="G43" s="21">
        <f t="shared" si="2"/>
        <v>0.10222222222222223</v>
      </c>
      <c r="H43" s="163">
        <v>251159.99999999997</v>
      </c>
      <c r="I43" s="21">
        <f t="shared" si="3"/>
        <v>0.10714285714285728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786220.5</v>
      </c>
      <c r="F44" s="166">
        <v>1006075.2</v>
      </c>
      <c r="G44" s="153">
        <f t="shared" si="2"/>
        <v>0.27963491158014825</v>
      </c>
      <c r="H44" s="166">
        <v>987238.2</v>
      </c>
      <c r="I44" s="153">
        <f t="shared" si="3"/>
        <v>1.9080501544612032E-2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310722.81473214284</v>
      </c>
      <c r="F46" s="41">
        <v>341557.66666666669</v>
      </c>
      <c r="G46" s="21">
        <f t="shared" ref="G46:G51" si="4">(F46-E46)/E46</f>
        <v>9.9235879930815146E-2</v>
      </c>
      <c r="H46" s="160">
        <v>357604</v>
      </c>
      <c r="I46" s="21">
        <f t="shared" ref="I46:I51" si="5">(F46-H46)/H46</f>
        <v>-4.4871794871794816E-2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316319.35781250003</v>
      </c>
      <c r="F47" s="45">
        <v>317239</v>
      </c>
      <c r="G47" s="21">
        <f t="shared" si="4"/>
        <v>2.9073218719832122E-3</v>
      </c>
      <c r="H47" s="163">
        <v>314667.59999999998</v>
      </c>
      <c r="I47" s="21">
        <f t="shared" si="5"/>
        <v>8.1717977955150876E-3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992663.54288903053</v>
      </c>
      <c r="F48" s="45">
        <v>996695.14285714284</v>
      </c>
      <c r="G48" s="21">
        <f t="shared" si="4"/>
        <v>4.0613962273448757E-3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1301620.7071874999</v>
      </c>
      <c r="F49" s="163">
        <v>1346621.25</v>
      </c>
      <c r="G49" s="21">
        <f t="shared" si="4"/>
        <v>3.4572700452604105E-2</v>
      </c>
      <c r="H49" s="163">
        <v>1326919.2857142857</v>
      </c>
      <c r="I49" s="21">
        <f t="shared" si="5"/>
        <v>1.4847899565427355E-2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140825.56082589287</v>
      </c>
      <c r="F50" s="45">
        <v>165048</v>
      </c>
      <c r="G50" s="21">
        <f t="shared" si="4"/>
        <v>0.17200314369103847</v>
      </c>
      <c r="H50" s="163">
        <v>161235.75</v>
      </c>
      <c r="I50" s="21">
        <f t="shared" si="5"/>
        <v>2.3643949930458971E-2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1789963.5</v>
      </c>
      <c r="F51" s="166">
        <v>1759465.5</v>
      </c>
      <c r="G51" s="153">
        <f t="shared" si="4"/>
        <v>-1.7038336256577299E-2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143976.21800595237</v>
      </c>
      <c r="F53" s="124">
        <v>147256.66666666666</v>
      </c>
      <c r="G53" s="22">
        <f t="shared" ref="G53:G61" si="6">(F53-E53)/E53</f>
        <v>2.2784656425540135E-2</v>
      </c>
      <c r="H53" s="124">
        <v>147256.66666666666</v>
      </c>
      <c r="I53" s="22">
        <f t="shared" ref="I53:I61" si="7">(F53-H53)/H53</f>
        <v>0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192875.64481026784</v>
      </c>
      <c r="F54" s="174">
        <v>212131.5</v>
      </c>
      <c r="G54" s="147">
        <f t="shared" si="6"/>
        <v>9.9835597224699799E-2</v>
      </c>
      <c r="H54" s="174">
        <v>212131.5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137839</v>
      </c>
      <c r="F55" s="174">
        <v>139035</v>
      </c>
      <c r="G55" s="147">
        <f t="shared" si="6"/>
        <v>8.6767895878524948E-3</v>
      </c>
      <c r="H55" s="174">
        <v>139035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199626.74933035712</v>
      </c>
      <c r="F56" s="174">
        <v>158769</v>
      </c>
      <c r="G56" s="147">
        <f t="shared" si="6"/>
        <v>-0.20467071405717627</v>
      </c>
      <c r="H56" s="174">
        <v>158769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101867.44056919643</v>
      </c>
      <c r="F57" s="179">
        <v>104729.125</v>
      </c>
      <c r="G57" s="147">
        <f t="shared" si="6"/>
        <v>2.809223845041716E-2</v>
      </c>
      <c r="H57" s="179">
        <v>107308</v>
      </c>
      <c r="I57" s="147">
        <f t="shared" si="7"/>
        <v>-2.4032457971446677E-2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92902.628188775518</v>
      </c>
      <c r="F58" s="166">
        <v>176036.25</v>
      </c>
      <c r="G58" s="152">
        <f t="shared" si="6"/>
        <v>0.89484682437938468</v>
      </c>
      <c r="H58" s="166">
        <v>176036.25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205048.59375</v>
      </c>
      <c r="F59" s="173">
        <v>183885</v>
      </c>
      <c r="G59" s="147">
        <f t="shared" si="6"/>
        <v>-0.10321257689678742</v>
      </c>
      <c r="H59" s="173">
        <v>188011.2</v>
      </c>
      <c r="I59" s="147">
        <f t="shared" si="7"/>
        <v>-2.1946564885496244E-2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194744.00591517857</v>
      </c>
      <c r="F60" s="174">
        <v>215579</v>
      </c>
      <c r="G60" s="147">
        <f t="shared" si="6"/>
        <v>0.10698657443606345</v>
      </c>
      <c r="H60" s="174">
        <v>211563.85714285713</v>
      </c>
      <c r="I60" s="147">
        <f t="shared" si="7"/>
        <v>1.8978396931152896E-2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978328</v>
      </c>
      <c r="F61" s="67">
        <v>1244139</v>
      </c>
      <c r="G61" s="28">
        <f t="shared" si="6"/>
        <v>0.27169926650366749</v>
      </c>
      <c r="H61" s="175">
        <v>1244139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394838.53831845237</v>
      </c>
      <c r="F63" s="51">
        <v>493150.66666666669</v>
      </c>
      <c r="G63" s="21">
        <f t="shared" ref="G63:G68" si="8">(F63-E63)/E63</f>
        <v>0.2489932435848545</v>
      </c>
      <c r="H63" s="168">
        <v>495343.33333333331</v>
      </c>
      <c r="I63" s="21">
        <f t="shared" ref="I63:I68" si="9">(F63-H63)/H63</f>
        <v>-4.4265593561367425E-3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2848722.5</v>
      </c>
      <c r="F64" s="44">
        <v>3145779</v>
      </c>
      <c r="G64" s="21">
        <f t="shared" si="8"/>
        <v>0.10427709262660718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901513.03125</v>
      </c>
      <c r="F65" s="44">
        <v>831718.33333333337</v>
      </c>
      <c r="G65" s="21">
        <f t="shared" si="8"/>
        <v>-7.7419510863744517E-2</v>
      </c>
      <c r="H65" s="162">
        <v>831718.33333333337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597551.5</v>
      </c>
      <c r="F66" s="44">
        <v>601289</v>
      </c>
      <c r="G66" s="21">
        <f t="shared" si="8"/>
        <v>6.2546910182636976E-3</v>
      </c>
      <c r="H66" s="162">
        <v>601289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286983.9375</v>
      </c>
      <c r="F67" s="44">
        <v>293879.625</v>
      </c>
      <c r="G67" s="21">
        <f t="shared" si="8"/>
        <v>2.4028130494237156E-2</v>
      </c>
      <c r="H67" s="162">
        <v>294440.25</v>
      </c>
      <c r="I67" s="21">
        <f t="shared" si="9"/>
        <v>-1.904036557501904E-3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221499.49623325892</v>
      </c>
      <c r="F68" s="171">
        <v>219646.875</v>
      </c>
      <c r="G68" s="153">
        <f t="shared" si="8"/>
        <v>-8.3639975023146029E-3</v>
      </c>
      <c r="H68" s="171">
        <v>219646.875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301952.625</v>
      </c>
      <c r="F70" s="41">
        <v>313052.7</v>
      </c>
      <c r="G70" s="21">
        <f>(F70-E70)/E70</f>
        <v>3.6760981958676504E-2</v>
      </c>
      <c r="H70" s="160">
        <v>313052.7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197982.85985331633</v>
      </c>
      <c r="F71" s="163">
        <v>205541.14285714287</v>
      </c>
      <c r="G71" s="21">
        <f>(F71-E71)/E71</f>
        <v>3.8176451281825105E-2</v>
      </c>
      <c r="H71" s="163">
        <v>205541.14285714287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80183.535435267855</v>
      </c>
      <c r="F72" s="163">
        <v>98109.375</v>
      </c>
      <c r="G72" s="21">
        <f>(F72-E72)/E72</f>
        <v>0.22356010454544836</v>
      </c>
      <c r="H72" s="163">
        <v>98109.375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130422.55</v>
      </c>
      <c r="F73" s="45">
        <v>145912</v>
      </c>
      <c r="G73" s="21">
        <f>(F73-E73)/E73</f>
        <v>0.11876358804516547</v>
      </c>
      <c r="H73" s="163">
        <v>145912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121047.94692460317</v>
      </c>
      <c r="F74" s="47">
        <v>134816.79999999999</v>
      </c>
      <c r="G74" s="21">
        <f>(F74-E74)/E74</f>
        <v>0.11374710125379486</v>
      </c>
      <c r="H74" s="166">
        <v>136072.6</v>
      </c>
      <c r="I74" s="21">
        <f>(F74-H74)/H74</f>
        <v>-9.2288969270816999E-3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71631.857142857145</v>
      </c>
      <c r="F76" s="41">
        <v>70350.428571428565</v>
      </c>
      <c r="G76" s="22">
        <f t="shared" ref="G76:G82" si="10">(F76-E76)/E76</f>
        <v>-1.7889087656529634E-2</v>
      </c>
      <c r="H76" s="160">
        <v>70094.142857142855</v>
      </c>
      <c r="I76" s="22">
        <f t="shared" ref="I76:I82" si="11">(F76-H76)/H76</f>
        <v>3.6563071297988441E-3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108985.5</v>
      </c>
      <c r="F77" s="30">
        <v>91718.25</v>
      </c>
      <c r="G77" s="21">
        <f t="shared" si="10"/>
        <v>-0.15843621399176955</v>
      </c>
      <c r="H77" s="154">
        <v>91718.25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49073.375</v>
      </c>
      <c r="F78" s="45">
        <v>57023.571428571428</v>
      </c>
      <c r="G78" s="21">
        <f t="shared" si="10"/>
        <v>0.16200631052116199</v>
      </c>
      <c r="H78" s="163">
        <v>57023.571428571428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93623.680555555562</v>
      </c>
      <c r="F79" s="45">
        <v>91830.375</v>
      </c>
      <c r="G79" s="21">
        <f t="shared" si="10"/>
        <v>-1.9154401374889642E-2</v>
      </c>
      <c r="H79" s="163">
        <v>91830.375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131035.02591765873</v>
      </c>
      <c r="F80" s="57">
        <v>144417</v>
      </c>
      <c r="G80" s="21">
        <f t="shared" si="10"/>
        <v>0.10212516835575236</v>
      </c>
      <c r="H80" s="172">
        <v>145613</v>
      </c>
      <c r="I80" s="21">
        <f t="shared" si="11"/>
        <v>-8.2135523613963042E-3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577967</v>
      </c>
      <c r="G81" s="21">
        <f t="shared" si="10"/>
        <v>-1.0335917312661498E-3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177064.0625</v>
      </c>
      <c r="F82" s="166">
        <v>298402</v>
      </c>
      <c r="G82" s="149">
        <f t="shared" si="10"/>
        <v>0.68527704485488128</v>
      </c>
      <c r="H82" s="166">
        <v>294315.66666666669</v>
      </c>
      <c r="I82" s="149">
        <f t="shared" si="11"/>
        <v>1.3884185573992482E-2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7" t="s">
        <v>208</v>
      </c>
      <c r="E11" s="227"/>
      <c r="F11" s="188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224</v>
      </c>
      <c r="F12" s="223" t="s">
        <v>228</v>
      </c>
      <c r="G12" s="206" t="s">
        <v>197</v>
      </c>
      <c r="H12" s="223" t="s">
        <v>221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18</v>
      </c>
      <c r="C15" s="141" t="s">
        <v>98</v>
      </c>
      <c r="D15" s="138" t="s">
        <v>83</v>
      </c>
      <c r="E15" s="159">
        <v>103431.10119047618</v>
      </c>
      <c r="F15" s="159">
        <v>105654.51428571428</v>
      </c>
      <c r="G15" s="147">
        <f>(F15-E15)/E15</f>
        <v>2.1496562152456558E-2</v>
      </c>
      <c r="H15" s="159">
        <v>114302.1</v>
      </c>
      <c r="I15" s="147">
        <f>(F15-H15)/H15</f>
        <v>-7.5655527888689067E-2</v>
      </c>
    </row>
    <row r="16" spans="1:9" ht="16.5">
      <c r="A16" s="122"/>
      <c r="B16" s="155" t="s">
        <v>19</v>
      </c>
      <c r="C16" s="142" t="s">
        <v>99</v>
      </c>
      <c r="D16" s="138" t="s">
        <v>161</v>
      </c>
      <c r="E16" s="162">
        <v>52707.822222222225</v>
      </c>
      <c r="F16" s="162">
        <v>68638.744444444441</v>
      </c>
      <c r="G16" s="147">
        <f>(F16-E16)/E16</f>
        <v>0.30224967662400509</v>
      </c>
      <c r="H16" s="162">
        <v>70666.488888888882</v>
      </c>
      <c r="I16" s="147">
        <f>(F16-H16)/H16</f>
        <v>-2.8694569042940942E-2</v>
      </c>
    </row>
    <row r="17" spans="1:9" ht="16.5">
      <c r="A17" s="122"/>
      <c r="B17" s="155" t="s">
        <v>17</v>
      </c>
      <c r="C17" s="142" t="s">
        <v>97</v>
      </c>
      <c r="D17" s="138" t="s">
        <v>161</v>
      </c>
      <c r="E17" s="162">
        <v>104996.375</v>
      </c>
      <c r="F17" s="162">
        <v>69138.777777777781</v>
      </c>
      <c r="G17" s="147">
        <f>(F17-E17)/E17</f>
        <v>-0.34151271624589152</v>
      </c>
      <c r="H17" s="162">
        <v>69472.111111111109</v>
      </c>
      <c r="I17" s="147">
        <f>(F17-H17)/H17</f>
        <v>-4.7980884415648106E-3</v>
      </c>
    </row>
    <row r="18" spans="1:9" ht="16.5">
      <c r="A18" s="122"/>
      <c r="B18" s="155" t="s">
        <v>10</v>
      </c>
      <c r="C18" s="142" t="s">
        <v>90</v>
      </c>
      <c r="D18" s="138" t="s">
        <v>161</v>
      </c>
      <c r="E18" s="162">
        <v>65512.375</v>
      </c>
      <c r="F18" s="162">
        <v>79082.7</v>
      </c>
      <c r="G18" s="147">
        <f>(F18-E18)/E18</f>
        <v>0.20714139885784932</v>
      </c>
      <c r="H18" s="162">
        <v>78249.399999999994</v>
      </c>
      <c r="I18" s="147">
        <f>(F18-H18)/H18</f>
        <v>1.0649282933798892E-2</v>
      </c>
    </row>
    <row r="19" spans="1:9" ht="16.5">
      <c r="A19" s="122"/>
      <c r="B19" s="155" t="s">
        <v>8</v>
      </c>
      <c r="C19" s="142" t="s">
        <v>89</v>
      </c>
      <c r="D19" s="138" t="s">
        <v>161</v>
      </c>
      <c r="E19" s="162">
        <v>370230.58303571428</v>
      </c>
      <c r="F19" s="162">
        <v>332499.25</v>
      </c>
      <c r="G19" s="147">
        <f>(F19-E19)/E19</f>
        <v>-0.1019130638164339</v>
      </c>
      <c r="H19" s="162">
        <v>325249.25</v>
      </c>
      <c r="I19" s="147">
        <f>(F19-H19)/H19</f>
        <v>2.2290597134351577E-2</v>
      </c>
    </row>
    <row r="20" spans="1:9" ht="16.5" customHeight="1">
      <c r="A20" s="122"/>
      <c r="B20" s="155" t="s">
        <v>15</v>
      </c>
      <c r="C20" s="142" t="s">
        <v>95</v>
      </c>
      <c r="D20" s="138" t="s">
        <v>82</v>
      </c>
      <c r="E20" s="162">
        <v>94096.416666666657</v>
      </c>
      <c r="F20" s="162">
        <v>95749.4</v>
      </c>
      <c r="G20" s="147">
        <f>(F20-E20)/E20</f>
        <v>1.7566910535913118E-2</v>
      </c>
      <c r="H20" s="162">
        <v>92999.4</v>
      </c>
      <c r="I20" s="147">
        <f>(F20-H20)/H20</f>
        <v>2.9570083247848912E-2</v>
      </c>
    </row>
    <row r="21" spans="1:9" ht="16.5">
      <c r="A21" s="122"/>
      <c r="B21" s="155" t="s">
        <v>7</v>
      </c>
      <c r="C21" s="142" t="s">
        <v>87</v>
      </c>
      <c r="D21" s="138" t="s">
        <v>161</v>
      </c>
      <c r="E21" s="162">
        <v>39553.675000000003</v>
      </c>
      <c r="F21" s="162">
        <v>42449.4</v>
      </c>
      <c r="G21" s="147">
        <f>(F21-E21)/E21</f>
        <v>7.321001145911217E-2</v>
      </c>
      <c r="H21" s="162">
        <v>39649.4</v>
      </c>
      <c r="I21" s="147">
        <f>(F21-H21)/H21</f>
        <v>7.061897531866812E-2</v>
      </c>
    </row>
    <row r="22" spans="1:9" ht="16.5">
      <c r="A22" s="122"/>
      <c r="B22" s="155" t="s">
        <v>6</v>
      </c>
      <c r="C22" s="142" t="s">
        <v>86</v>
      </c>
      <c r="D22" s="140" t="s">
        <v>161</v>
      </c>
      <c r="E22" s="162">
        <v>121050.19444444444</v>
      </c>
      <c r="F22" s="162">
        <v>148749.4</v>
      </c>
      <c r="G22" s="147">
        <f>(F22-E22)/E22</f>
        <v>0.22882413103655119</v>
      </c>
      <c r="H22" s="162">
        <v>133999.4</v>
      </c>
      <c r="I22" s="147">
        <f>(F22-H22)/H22</f>
        <v>0.11007511973934211</v>
      </c>
    </row>
    <row r="23" spans="1:9" ht="16.5">
      <c r="A23" s="122"/>
      <c r="B23" s="155" t="s">
        <v>4</v>
      </c>
      <c r="C23" s="142" t="s">
        <v>84</v>
      </c>
      <c r="D23" s="140" t="s">
        <v>161</v>
      </c>
      <c r="E23" s="162">
        <v>74707.725000000006</v>
      </c>
      <c r="F23" s="162">
        <v>93749.4</v>
      </c>
      <c r="G23" s="147">
        <f>(F23-E23)/E23</f>
        <v>0.25488227623046994</v>
      </c>
      <c r="H23" s="162">
        <v>82416</v>
      </c>
      <c r="I23" s="147">
        <f>(F23-H23)/H23</f>
        <v>0.1375145602795573</v>
      </c>
    </row>
    <row r="24" spans="1:9" ht="16.5">
      <c r="A24" s="122"/>
      <c r="B24" s="155" t="s">
        <v>5</v>
      </c>
      <c r="C24" s="142" t="s">
        <v>85</v>
      </c>
      <c r="D24" s="140" t="s">
        <v>161</v>
      </c>
      <c r="E24" s="162">
        <v>90006.399999999994</v>
      </c>
      <c r="F24" s="162">
        <v>128499.25</v>
      </c>
      <c r="G24" s="147">
        <f>(F24-E24)/E24</f>
        <v>0.42766792139225662</v>
      </c>
      <c r="H24" s="162">
        <v>112054.85555555555</v>
      </c>
      <c r="I24" s="147">
        <f>(F24-H24)/H24</f>
        <v>0.14675307342029015</v>
      </c>
    </row>
    <row r="25" spans="1:9" ht="16.5">
      <c r="A25" s="122"/>
      <c r="B25" s="155" t="s">
        <v>9</v>
      </c>
      <c r="C25" s="142" t="s">
        <v>88</v>
      </c>
      <c r="D25" s="140" t="s">
        <v>161</v>
      </c>
      <c r="E25" s="162">
        <v>96070.35</v>
      </c>
      <c r="F25" s="162">
        <v>163999.4</v>
      </c>
      <c r="G25" s="147">
        <f>(F25-E25)/E25</f>
        <v>0.70707611661662506</v>
      </c>
      <c r="H25" s="162">
        <v>135999.4</v>
      </c>
      <c r="I25" s="147">
        <f>(F25-H25)/H25</f>
        <v>0.20588326124968198</v>
      </c>
    </row>
    <row r="26" spans="1:9" ht="16.5">
      <c r="A26" s="122"/>
      <c r="B26" s="155" t="s">
        <v>14</v>
      </c>
      <c r="C26" s="142" t="s">
        <v>94</v>
      </c>
      <c r="D26" s="140" t="s">
        <v>81</v>
      </c>
      <c r="E26" s="162">
        <v>33933.219444444447</v>
      </c>
      <c r="F26" s="162">
        <v>48999.4</v>
      </c>
      <c r="G26" s="147">
        <f>(F26-E26)/E26</f>
        <v>0.44399502323149576</v>
      </c>
      <c r="H26" s="162">
        <v>36949.4</v>
      </c>
      <c r="I26" s="147">
        <f>(F26-H26)/H26</f>
        <v>0.32612166909340878</v>
      </c>
    </row>
    <row r="27" spans="1:9" ht="16.5">
      <c r="A27" s="122"/>
      <c r="B27" s="155" t="s">
        <v>11</v>
      </c>
      <c r="C27" s="142" t="s">
        <v>91</v>
      </c>
      <c r="D27" s="140" t="s">
        <v>81</v>
      </c>
      <c r="E27" s="162">
        <v>32836.052777777775</v>
      </c>
      <c r="F27" s="162">
        <v>33249.4</v>
      </c>
      <c r="G27" s="147">
        <f>(F27-E27)/E27</f>
        <v>1.2588212871370592E-2</v>
      </c>
      <c r="H27" s="162">
        <v>24782.699999999997</v>
      </c>
      <c r="I27" s="147">
        <f>(F27-H27)/H27</f>
        <v>0.34163751326530223</v>
      </c>
    </row>
    <row r="28" spans="1:9" ht="17.25" thickBot="1">
      <c r="A28" s="36"/>
      <c r="B28" s="155" t="s">
        <v>16</v>
      </c>
      <c r="C28" s="142" t="s">
        <v>96</v>
      </c>
      <c r="D28" s="140" t="s">
        <v>81</v>
      </c>
      <c r="E28" s="162">
        <v>38233.222222222219</v>
      </c>
      <c r="F28" s="162">
        <v>55721.488888888889</v>
      </c>
      <c r="G28" s="147">
        <f>(F28-E28)/E28</f>
        <v>0.45741022205818688</v>
      </c>
      <c r="H28" s="162">
        <v>38388.155555555553</v>
      </c>
      <c r="I28" s="147">
        <f>(F28-H28)/H28</f>
        <v>0.45152816233247878</v>
      </c>
    </row>
    <row r="29" spans="1:9" ht="16.5">
      <c r="A29" s="122"/>
      <c r="B29" s="155" t="s">
        <v>12</v>
      </c>
      <c r="C29" s="142" t="s">
        <v>92</v>
      </c>
      <c r="D29" s="140" t="s">
        <v>81</v>
      </c>
      <c r="E29" s="162">
        <v>38383.911111111112</v>
      </c>
      <c r="F29" s="162">
        <v>51915.933333333334</v>
      </c>
      <c r="G29" s="147">
        <f>(F29-E29)/E29</f>
        <v>0.35254412149534875</v>
      </c>
      <c r="H29" s="162">
        <v>35082.6</v>
      </c>
      <c r="I29" s="147">
        <f>(F29-H29)/H29</f>
        <v>0.47982000573883737</v>
      </c>
    </row>
    <row r="30" spans="1:9" ht="17.25" thickBot="1">
      <c r="A30" s="36"/>
      <c r="B30" s="156" t="s">
        <v>13</v>
      </c>
      <c r="C30" s="143" t="s">
        <v>93</v>
      </c>
      <c r="D30" s="139" t="s">
        <v>81</v>
      </c>
      <c r="E30" s="165">
        <v>41490.583333333336</v>
      </c>
      <c r="F30" s="165">
        <v>61082.6</v>
      </c>
      <c r="G30" s="149">
        <f>(F30-E30)/E30</f>
        <v>0.47220393382434156</v>
      </c>
      <c r="H30" s="165">
        <v>38041.474999999999</v>
      </c>
      <c r="I30" s="149">
        <f>(F30-H30)/H30</f>
        <v>0.60568432217730783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1397240.0064484125</v>
      </c>
      <c r="F31" s="93">
        <f>SUM(F15:F30)</f>
        <v>1579179.0587301585</v>
      </c>
      <c r="G31" s="94">
        <f t="shared" ref="G31" si="0">(F31-E31)/E31</f>
        <v>0.13021317128201146</v>
      </c>
      <c r="H31" s="93">
        <f>SUM(H15:H30)</f>
        <v>1428302.1361111111</v>
      </c>
      <c r="I31" s="97">
        <f t="shared" ref="I31" si="1">(F31-H31)/H31</f>
        <v>0.10563375829559794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27</v>
      </c>
      <c r="C33" s="144" t="s">
        <v>101</v>
      </c>
      <c r="D33" s="146" t="s">
        <v>161</v>
      </c>
      <c r="E33" s="168">
        <v>132975.97499999998</v>
      </c>
      <c r="F33" s="168">
        <v>164499.4</v>
      </c>
      <c r="G33" s="147">
        <f>(F33-E33)/E33</f>
        <v>0.23706105557789686</v>
      </c>
      <c r="H33" s="168">
        <v>181249.4</v>
      </c>
      <c r="I33" s="147">
        <f>(F33-H33)/H33</f>
        <v>-9.2414099025982979E-2</v>
      </c>
    </row>
    <row r="34" spans="1:9" ht="16.5">
      <c r="A34" s="35"/>
      <c r="B34" s="155" t="s">
        <v>26</v>
      </c>
      <c r="C34" s="142" t="s">
        <v>100</v>
      </c>
      <c r="D34" s="138" t="s">
        <v>161</v>
      </c>
      <c r="E34" s="162">
        <v>141605.15</v>
      </c>
      <c r="F34" s="162">
        <v>172749.4</v>
      </c>
      <c r="G34" s="147">
        <f>(F34-E34)/E34</f>
        <v>0.21993726923067417</v>
      </c>
      <c r="H34" s="162">
        <v>181499.4</v>
      </c>
      <c r="I34" s="147">
        <f>(F34-H34)/H34</f>
        <v>-4.8209525761517671E-2</v>
      </c>
    </row>
    <row r="35" spans="1:9" ht="16.5">
      <c r="A35" s="35"/>
      <c r="B35" s="157" t="s">
        <v>30</v>
      </c>
      <c r="C35" s="142" t="s">
        <v>104</v>
      </c>
      <c r="D35" s="138" t="s">
        <v>161</v>
      </c>
      <c r="E35" s="162">
        <v>42359.925000000003</v>
      </c>
      <c r="F35" s="162">
        <v>56416</v>
      </c>
      <c r="G35" s="147">
        <f>(F35-E35)/E35</f>
        <v>0.33182483207890467</v>
      </c>
      <c r="H35" s="162">
        <v>58610.933333333334</v>
      </c>
      <c r="I35" s="147">
        <f>(F35-H35)/H35</f>
        <v>-3.7449213116096669E-2</v>
      </c>
    </row>
    <row r="36" spans="1:9" ht="16.5">
      <c r="A36" s="35"/>
      <c r="B36" s="155" t="s">
        <v>28</v>
      </c>
      <c r="C36" s="142" t="s">
        <v>102</v>
      </c>
      <c r="D36" s="138" t="s">
        <v>161</v>
      </c>
      <c r="E36" s="162">
        <v>44440.78125</v>
      </c>
      <c r="F36" s="162">
        <v>85686.875</v>
      </c>
      <c r="G36" s="147">
        <f>(F36-E36)/E36</f>
        <v>0.92811360623863925</v>
      </c>
      <c r="H36" s="162">
        <v>85270.175000000003</v>
      </c>
      <c r="I36" s="147">
        <f>(F36-H36)/H36</f>
        <v>4.8868200399494553E-3</v>
      </c>
    </row>
    <row r="37" spans="1:9" ht="17.25" thickBot="1">
      <c r="A37" s="36"/>
      <c r="B37" s="157" t="s">
        <v>29</v>
      </c>
      <c r="C37" s="142" t="s">
        <v>103</v>
      </c>
      <c r="D37" s="150" t="s">
        <v>161</v>
      </c>
      <c r="E37" s="165">
        <v>77739.083928571432</v>
      </c>
      <c r="F37" s="165">
        <v>105999.16666666666</v>
      </c>
      <c r="G37" s="149">
        <f>(F37-E37)/E37</f>
        <v>0.36352477171021569</v>
      </c>
      <c r="H37" s="165">
        <v>85249.28571428571</v>
      </c>
      <c r="I37" s="149">
        <f>(F37-H37)/H37</f>
        <v>0.24340240247788691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439120.91517857142</v>
      </c>
      <c r="F38" s="95">
        <f>SUM(F33:F37)</f>
        <v>585350.84166666667</v>
      </c>
      <c r="G38" s="96">
        <f t="shared" ref="G38" si="2">(F38-E38)/E38</f>
        <v>0.33300606150501827</v>
      </c>
      <c r="H38" s="95">
        <f>SUM(H33:H37)</f>
        <v>591879.19404761901</v>
      </c>
      <c r="I38" s="97">
        <f t="shared" ref="I38" si="3">(F38-H38)/H38</f>
        <v>-1.1029873066339109E-2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31</v>
      </c>
      <c r="C40" s="142" t="s">
        <v>105</v>
      </c>
      <c r="D40" s="146" t="s">
        <v>161</v>
      </c>
      <c r="E40" s="162">
        <v>1733567.2374999998</v>
      </c>
      <c r="F40" s="162">
        <v>1755042.75</v>
      </c>
      <c r="G40" s="147">
        <f>(F40-E40)/E40</f>
        <v>1.2388047048564615E-2</v>
      </c>
      <c r="H40" s="162">
        <v>1805769.65</v>
      </c>
      <c r="I40" s="147">
        <f>(F40-H40)/H40</f>
        <v>-2.8091567493118468E-2</v>
      </c>
    </row>
    <row r="41" spans="1:9" ht="16.5">
      <c r="A41" s="35"/>
      <c r="B41" s="155" t="s">
        <v>33</v>
      </c>
      <c r="C41" s="142" t="s">
        <v>107</v>
      </c>
      <c r="D41" s="138" t="s">
        <v>161</v>
      </c>
      <c r="E41" s="162">
        <v>627152.33314732136</v>
      </c>
      <c r="F41" s="162">
        <v>767293.8</v>
      </c>
      <c r="G41" s="147">
        <f>(F41-E41)/E41</f>
        <v>0.2234568213266277</v>
      </c>
      <c r="H41" s="162">
        <v>767293.8</v>
      </c>
      <c r="I41" s="147">
        <f>(F41-H41)/H41</f>
        <v>0</v>
      </c>
    </row>
    <row r="42" spans="1:9" ht="16.5">
      <c r="A42" s="35"/>
      <c r="B42" s="157" t="s">
        <v>36</v>
      </c>
      <c r="C42" s="142" t="s">
        <v>153</v>
      </c>
      <c r="D42" s="138" t="s">
        <v>161</v>
      </c>
      <c r="E42" s="170">
        <v>786220.5</v>
      </c>
      <c r="F42" s="170">
        <v>1006075.2</v>
      </c>
      <c r="G42" s="147">
        <f>(F42-E42)/E42</f>
        <v>0.27963491158014825</v>
      </c>
      <c r="H42" s="170">
        <v>987238.2</v>
      </c>
      <c r="I42" s="147">
        <f>(F42-H42)/H42</f>
        <v>1.9080501544612032E-2</v>
      </c>
    </row>
    <row r="43" spans="1:9" ht="16.5">
      <c r="A43" s="35"/>
      <c r="B43" s="155" t="s">
        <v>32</v>
      </c>
      <c r="C43" s="142" t="s">
        <v>106</v>
      </c>
      <c r="D43" s="138" t="s">
        <v>161</v>
      </c>
      <c r="E43" s="163">
        <v>989382.52931547607</v>
      </c>
      <c r="F43" s="163">
        <v>1089122.1666666665</v>
      </c>
      <c r="G43" s="147">
        <f>(F43-E43)/E43</f>
        <v>0.10080998440532125</v>
      </c>
      <c r="H43" s="163">
        <v>1068286.3333333333</v>
      </c>
      <c r="I43" s="147">
        <f>(F43-H43)/H43</f>
        <v>1.9503978178135067E-2</v>
      </c>
    </row>
    <row r="44" spans="1:9" ht="16.5">
      <c r="A44" s="35"/>
      <c r="B44" s="155" t="s">
        <v>34</v>
      </c>
      <c r="C44" s="142" t="s">
        <v>154</v>
      </c>
      <c r="D44" s="138" t="s">
        <v>161</v>
      </c>
      <c r="E44" s="163">
        <v>309630.51785714284</v>
      </c>
      <c r="F44" s="163">
        <v>376740</v>
      </c>
      <c r="G44" s="147">
        <f>(F44-E44)/E44</f>
        <v>0.21674052870272981</v>
      </c>
      <c r="H44" s="163">
        <v>345703.8</v>
      </c>
      <c r="I44" s="147">
        <f>(F44-H44)/H44</f>
        <v>8.9776855215360704E-2</v>
      </c>
    </row>
    <row r="45" spans="1:9" ht="16.5" customHeight="1" thickBot="1">
      <c r="A45" s="36"/>
      <c r="B45" s="155" t="s">
        <v>35</v>
      </c>
      <c r="C45" s="142" t="s">
        <v>152</v>
      </c>
      <c r="D45" s="138" t="s">
        <v>161</v>
      </c>
      <c r="E45" s="166">
        <v>252281.25</v>
      </c>
      <c r="F45" s="166">
        <v>278070</v>
      </c>
      <c r="G45" s="153">
        <f>(F45-E45)/E45</f>
        <v>0.10222222222222223</v>
      </c>
      <c r="H45" s="166">
        <v>251159.99999999997</v>
      </c>
      <c r="I45" s="153">
        <f>(F45-H45)/H45</f>
        <v>0.10714285714285728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4698234.3678199397</v>
      </c>
      <c r="F46" s="77">
        <f>SUM(F40:F45)</f>
        <v>5272343.916666666</v>
      </c>
      <c r="G46" s="96">
        <f t="shared" ref="G46" si="4">(F46-E46)/E46</f>
        <v>0.12219687310173989</v>
      </c>
      <c r="H46" s="95">
        <f>SUM(H40:H45)</f>
        <v>5225451.7833333332</v>
      </c>
      <c r="I46" s="97">
        <f t="shared" ref="I46" si="5">(F46-H46)/H46</f>
        <v>8.9737950473289391E-3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310722.81473214284</v>
      </c>
      <c r="F48" s="160">
        <v>341557.66666666669</v>
      </c>
      <c r="G48" s="147">
        <f>(F48-E48)/E48</f>
        <v>9.9235879930815146E-2</v>
      </c>
      <c r="H48" s="160">
        <v>357604</v>
      </c>
      <c r="I48" s="147">
        <f>(F48-H48)/H48</f>
        <v>-4.4871794871794816E-2</v>
      </c>
    </row>
    <row r="49" spans="1:9" ht="16.5">
      <c r="A49" s="35"/>
      <c r="B49" s="155" t="s">
        <v>47</v>
      </c>
      <c r="C49" s="142" t="s">
        <v>113</v>
      </c>
      <c r="D49" s="140" t="s">
        <v>114</v>
      </c>
      <c r="E49" s="163">
        <v>992663.54288903053</v>
      </c>
      <c r="F49" s="163">
        <v>996695.14285714284</v>
      </c>
      <c r="G49" s="147">
        <f>(F49-E49)/E49</f>
        <v>4.0613962273448757E-3</v>
      </c>
      <c r="H49" s="163">
        <v>996695.14285714284</v>
      </c>
      <c r="I49" s="147">
        <f>(F49-H49)/H49</f>
        <v>0</v>
      </c>
    </row>
    <row r="50" spans="1:9" ht="16.5">
      <c r="A50" s="35"/>
      <c r="B50" s="155" t="s">
        <v>50</v>
      </c>
      <c r="C50" s="142" t="s">
        <v>159</v>
      </c>
      <c r="D50" s="138" t="s">
        <v>112</v>
      </c>
      <c r="E50" s="163">
        <v>1789963.5</v>
      </c>
      <c r="F50" s="163">
        <v>1759465.5</v>
      </c>
      <c r="G50" s="147">
        <f>(F50-E50)/E50</f>
        <v>-1.7038336256577299E-2</v>
      </c>
      <c r="H50" s="163">
        <v>1759465.5</v>
      </c>
      <c r="I50" s="147">
        <f>(F50-H50)/H50</f>
        <v>0</v>
      </c>
    </row>
    <row r="51" spans="1:9" ht="16.5">
      <c r="A51" s="35"/>
      <c r="B51" s="155" t="s">
        <v>46</v>
      </c>
      <c r="C51" s="142" t="s">
        <v>111</v>
      </c>
      <c r="D51" s="138" t="s">
        <v>110</v>
      </c>
      <c r="E51" s="163">
        <v>316319.35781250003</v>
      </c>
      <c r="F51" s="163">
        <v>317239</v>
      </c>
      <c r="G51" s="147">
        <f>(F51-E51)/E51</f>
        <v>2.9073218719832122E-3</v>
      </c>
      <c r="H51" s="163">
        <v>314667.59999999998</v>
      </c>
      <c r="I51" s="147">
        <f>(F51-H51)/H51</f>
        <v>8.1717977955150876E-3</v>
      </c>
    </row>
    <row r="52" spans="1:9" ht="16.5">
      <c r="A52" s="35"/>
      <c r="B52" s="155" t="s">
        <v>48</v>
      </c>
      <c r="C52" s="142" t="s">
        <v>157</v>
      </c>
      <c r="D52" s="140" t="s">
        <v>114</v>
      </c>
      <c r="E52" s="163">
        <v>1301620.7071874999</v>
      </c>
      <c r="F52" s="163">
        <v>1346621.25</v>
      </c>
      <c r="G52" s="147">
        <f>(F52-E52)/E52</f>
        <v>3.4572700452604105E-2</v>
      </c>
      <c r="H52" s="163">
        <v>1326919.2857142857</v>
      </c>
      <c r="I52" s="147">
        <f>(F52-H52)/H52</f>
        <v>1.4847899565427355E-2</v>
      </c>
    </row>
    <row r="53" spans="1:9" ht="16.5" customHeight="1" thickBot="1">
      <c r="A53" s="36"/>
      <c r="B53" s="155" t="s">
        <v>49</v>
      </c>
      <c r="C53" s="142" t="s">
        <v>158</v>
      </c>
      <c r="D53" s="139" t="s">
        <v>199</v>
      </c>
      <c r="E53" s="166">
        <v>140825.56082589287</v>
      </c>
      <c r="F53" s="166">
        <v>165048</v>
      </c>
      <c r="G53" s="153">
        <f>(F53-E53)/E53</f>
        <v>0.17200314369103847</v>
      </c>
      <c r="H53" s="166">
        <v>161235.75</v>
      </c>
      <c r="I53" s="153">
        <f>(F53-H53)/H53</f>
        <v>2.3643949930458971E-2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4852115.4834470665</v>
      </c>
      <c r="F54" s="77">
        <f>SUM(F48:F53)</f>
        <v>4926626.5595238097</v>
      </c>
      <c r="G54" s="96">
        <f t="shared" ref="G54" si="6">(F54-E54)/E54</f>
        <v>1.5356410277318591E-2</v>
      </c>
      <c r="H54" s="77">
        <f>SUM(H48:H53)</f>
        <v>4916587.2785714287</v>
      </c>
      <c r="I54" s="97">
        <f t="shared" ref="I54" si="7">(F54-H54)/H54</f>
        <v>2.041920621675204E-3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42</v>
      </c>
      <c r="C56" s="145" t="s">
        <v>198</v>
      </c>
      <c r="D56" s="146" t="s">
        <v>114</v>
      </c>
      <c r="E56" s="160">
        <v>101867.44056919643</v>
      </c>
      <c r="F56" s="124">
        <v>104729.125</v>
      </c>
      <c r="G56" s="148">
        <f>(F56-E56)/E56</f>
        <v>2.809223845041716E-2</v>
      </c>
      <c r="H56" s="124">
        <v>107308</v>
      </c>
      <c r="I56" s="148">
        <f>(F56-H56)/H56</f>
        <v>-2.4032457971446677E-2</v>
      </c>
    </row>
    <row r="57" spans="1:9" ht="16.5">
      <c r="A57" s="102"/>
      <c r="B57" s="177" t="s">
        <v>54</v>
      </c>
      <c r="C57" s="142" t="s">
        <v>121</v>
      </c>
      <c r="D57" s="138" t="s">
        <v>120</v>
      </c>
      <c r="E57" s="163">
        <v>205048.59375</v>
      </c>
      <c r="F57" s="174">
        <v>183885</v>
      </c>
      <c r="G57" s="147">
        <f>(F57-E57)/E57</f>
        <v>-0.10321257689678742</v>
      </c>
      <c r="H57" s="174">
        <v>188011.2</v>
      </c>
      <c r="I57" s="147">
        <f>(F57-H57)/H57</f>
        <v>-2.1946564885496244E-2</v>
      </c>
    </row>
    <row r="58" spans="1:9" ht="16.5">
      <c r="A58" s="102"/>
      <c r="B58" s="177" t="s">
        <v>38</v>
      </c>
      <c r="C58" s="142" t="s">
        <v>115</v>
      </c>
      <c r="D58" s="138" t="s">
        <v>114</v>
      </c>
      <c r="E58" s="163">
        <v>143976.21800595237</v>
      </c>
      <c r="F58" s="174">
        <v>147256.66666666666</v>
      </c>
      <c r="G58" s="147">
        <f>(F58-E58)/E58</f>
        <v>2.2784656425540135E-2</v>
      </c>
      <c r="H58" s="174">
        <v>147256.66666666666</v>
      </c>
      <c r="I58" s="147">
        <f>(F58-H58)/H58</f>
        <v>0</v>
      </c>
    </row>
    <row r="59" spans="1:9" ht="16.5">
      <c r="A59" s="102"/>
      <c r="B59" s="177" t="s">
        <v>39</v>
      </c>
      <c r="C59" s="142" t="s">
        <v>116</v>
      </c>
      <c r="D59" s="138" t="s">
        <v>114</v>
      </c>
      <c r="E59" s="163">
        <v>192875.64481026784</v>
      </c>
      <c r="F59" s="174">
        <v>212131.5</v>
      </c>
      <c r="G59" s="147">
        <f>(F59-E59)/E59</f>
        <v>9.9835597224699799E-2</v>
      </c>
      <c r="H59" s="174">
        <v>212131.5</v>
      </c>
      <c r="I59" s="147">
        <f>(F59-H59)/H59</f>
        <v>0</v>
      </c>
    </row>
    <row r="60" spans="1:9" s="118" customFormat="1" ht="16.5">
      <c r="A60" s="128"/>
      <c r="B60" s="177" t="s">
        <v>40</v>
      </c>
      <c r="C60" s="142" t="s">
        <v>117</v>
      </c>
      <c r="D60" s="138" t="s">
        <v>114</v>
      </c>
      <c r="E60" s="163">
        <v>137839</v>
      </c>
      <c r="F60" s="179">
        <v>139035</v>
      </c>
      <c r="G60" s="147">
        <f>(F60-E60)/E60</f>
        <v>8.6767895878524948E-3</v>
      </c>
      <c r="H60" s="179">
        <v>139035</v>
      </c>
      <c r="I60" s="147">
        <f>(F60-H60)/H60</f>
        <v>0</v>
      </c>
    </row>
    <row r="61" spans="1:9" s="118" customFormat="1" ht="17.25" thickBot="1">
      <c r="A61" s="128"/>
      <c r="B61" s="178" t="s">
        <v>41</v>
      </c>
      <c r="C61" s="143" t="s">
        <v>118</v>
      </c>
      <c r="D61" s="139" t="s">
        <v>114</v>
      </c>
      <c r="E61" s="166">
        <v>199626.74933035712</v>
      </c>
      <c r="F61" s="175">
        <v>158769</v>
      </c>
      <c r="G61" s="152">
        <f>(F61-E61)/E61</f>
        <v>-0.20467071405717627</v>
      </c>
      <c r="H61" s="175">
        <v>158769</v>
      </c>
      <c r="I61" s="152">
        <f>(F61-H61)/H61</f>
        <v>0</v>
      </c>
    </row>
    <row r="62" spans="1:9" s="118" customFormat="1" ht="16.5">
      <c r="A62" s="128"/>
      <c r="B62" s="88" t="s">
        <v>43</v>
      </c>
      <c r="C62" s="141" t="s">
        <v>119</v>
      </c>
      <c r="D62" s="138" t="s">
        <v>114</v>
      </c>
      <c r="E62" s="160">
        <v>92902.628188775518</v>
      </c>
      <c r="F62" s="170">
        <v>176036.25</v>
      </c>
      <c r="G62" s="147">
        <f>(F62-E62)/E62</f>
        <v>0.89484682437938468</v>
      </c>
      <c r="H62" s="170">
        <v>176036.25</v>
      </c>
      <c r="I62" s="147">
        <f>(F62-H62)/H62</f>
        <v>0</v>
      </c>
    </row>
    <row r="63" spans="1:9" s="118" customFormat="1" ht="16.5">
      <c r="A63" s="128"/>
      <c r="B63" s="177" t="s">
        <v>56</v>
      </c>
      <c r="C63" s="142" t="s">
        <v>123</v>
      </c>
      <c r="D63" s="140" t="s">
        <v>120</v>
      </c>
      <c r="E63" s="163">
        <v>978328</v>
      </c>
      <c r="F63" s="174">
        <v>1244139</v>
      </c>
      <c r="G63" s="147">
        <f>(F63-E63)/E63</f>
        <v>0.27169926650366749</v>
      </c>
      <c r="H63" s="174">
        <v>1244139</v>
      </c>
      <c r="I63" s="147">
        <f>(F63-H63)/H63</f>
        <v>0</v>
      </c>
    </row>
    <row r="64" spans="1:9" ht="16.5" customHeight="1" thickBot="1">
      <c r="A64" s="103"/>
      <c r="B64" s="178" t="s">
        <v>55</v>
      </c>
      <c r="C64" s="143" t="s">
        <v>122</v>
      </c>
      <c r="D64" s="139" t="s">
        <v>120</v>
      </c>
      <c r="E64" s="166">
        <v>194744.00591517857</v>
      </c>
      <c r="F64" s="175">
        <v>215579</v>
      </c>
      <c r="G64" s="152">
        <f>(F64-E64)/E64</f>
        <v>0.10698657443606345</v>
      </c>
      <c r="H64" s="175">
        <v>211563.85714285713</v>
      </c>
      <c r="I64" s="152">
        <f>(F64-H64)/H64</f>
        <v>1.8978396931152896E-2</v>
      </c>
    </row>
    <row r="65" spans="1:9" ht="15.75" customHeight="1" thickBot="1">
      <c r="A65" s="216" t="s">
        <v>192</v>
      </c>
      <c r="B65" s="228"/>
      <c r="C65" s="228"/>
      <c r="D65" s="229"/>
      <c r="E65" s="92">
        <f>SUM(E56:E64)</f>
        <v>2247208.280569728</v>
      </c>
      <c r="F65" s="92">
        <f>SUM(F56:F64)</f>
        <v>2581560.5416666665</v>
      </c>
      <c r="G65" s="94">
        <f t="shared" ref="G65" si="8">(F65-E65)/E65</f>
        <v>0.14878561279249611</v>
      </c>
      <c r="H65" s="92">
        <f>SUM(H56:H64)</f>
        <v>2584250.473809524</v>
      </c>
      <c r="I65" s="131">
        <f t="shared" ref="I65" si="9">(F65-H65)/H65</f>
        <v>-1.0408945147225414E-3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59</v>
      </c>
      <c r="C67" s="142" t="s">
        <v>128</v>
      </c>
      <c r="D67" s="146" t="s">
        <v>124</v>
      </c>
      <c r="E67" s="160">
        <v>394838.53831845237</v>
      </c>
      <c r="F67" s="168">
        <v>493150.66666666669</v>
      </c>
      <c r="G67" s="147">
        <f>(F67-E67)/E67</f>
        <v>0.2489932435848545</v>
      </c>
      <c r="H67" s="168">
        <v>495343.33333333331</v>
      </c>
      <c r="I67" s="147">
        <f>(F67-H67)/H67</f>
        <v>-4.4265593561367425E-3</v>
      </c>
    </row>
    <row r="68" spans="1:9" ht="16.5">
      <c r="A68" s="35"/>
      <c r="B68" s="155" t="s">
        <v>63</v>
      </c>
      <c r="C68" s="142" t="s">
        <v>132</v>
      </c>
      <c r="D68" s="140" t="s">
        <v>126</v>
      </c>
      <c r="E68" s="163">
        <v>286983.9375</v>
      </c>
      <c r="F68" s="162">
        <v>293879.625</v>
      </c>
      <c r="G68" s="147">
        <f>(F68-E68)/E68</f>
        <v>2.4028130494237156E-2</v>
      </c>
      <c r="H68" s="162">
        <v>294440.25</v>
      </c>
      <c r="I68" s="147">
        <f>(F68-H68)/H68</f>
        <v>-1.904036557501904E-3</v>
      </c>
    </row>
    <row r="69" spans="1:9" ht="16.5">
      <c r="A69" s="35"/>
      <c r="B69" s="155" t="s">
        <v>60</v>
      </c>
      <c r="C69" s="142" t="s">
        <v>129</v>
      </c>
      <c r="D69" s="140" t="s">
        <v>206</v>
      </c>
      <c r="E69" s="163">
        <v>2848722.5</v>
      </c>
      <c r="F69" s="162">
        <v>3145779</v>
      </c>
      <c r="G69" s="147">
        <f>(F69-E69)/E69</f>
        <v>0.10427709262660718</v>
      </c>
      <c r="H69" s="162">
        <v>3145779</v>
      </c>
      <c r="I69" s="147">
        <f>(F69-H69)/H69</f>
        <v>0</v>
      </c>
    </row>
    <row r="70" spans="1:9" ht="16.5">
      <c r="A70" s="35"/>
      <c r="B70" s="155" t="s">
        <v>61</v>
      </c>
      <c r="C70" s="142" t="s">
        <v>130</v>
      </c>
      <c r="D70" s="140" t="s">
        <v>207</v>
      </c>
      <c r="E70" s="163">
        <v>901513.03125</v>
      </c>
      <c r="F70" s="162">
        <v>831718.33333333337</v>
      </c>
      <c r="G70" s="147">
        <f>(F70-E70)/E70</f>
        <v>-7.7419510863744517E-2</v>
      </c>
      <c r="H70" s="162">
        <v>831718.33333333337</v>
      </c>
      <c r="I70" s="147">
        <f>(F70-H70)/H70</f>
        <v>0</v>
      </c>
    </row>
    <row r="71" spans="1:9" ht="16.5">
      <c r="A71" s="35"/>
      <c r="B71" s="155" t="s">
        <v>62</v>
      </c>
      <c r="C71" s="142" t="s">
        <v>131</v>
      </c>
      <c r="D71" s="140" t="s">
        <v>125</v>
      </c>
      <c r="E71" s="163">
        <v>597551.5</v>
      </c>
      <c r="F71" s="162">
        <v>601289</v>
      </c>
      <c r="G71" s="147">
        <f>(F71-E71)/E71</f>
        <v>6.2546910182636976E-3</v>
      </c>
      <c r="H71" s="162">
        <v>601289</v>
      </c>
      <c r="I71" s="147">
        <f>(F71-H71)/H71</f>
        <v>0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221499.49623325892</v>
      </c>
      <c r="F72" s="171">
        <v>219646.875</v>
      </c>
      <c r="G72" s="153">
        <f>(F72-E72)/E72</f>
        <v>-8.3639975023146029E-3</v>
      </c>
      <c r="H72" s="171">
        <v>219646.875</v>
      </c>
      <c r="I72" s="153">
        <f>(F72-H72)/H72</f>
        <v>0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5251109.0033017118</v>
      </c>
      <c r="F73" s="77">
        <f>SUM(F67:F72)</f>
        <v>5585463.5</v>
      </c>
      <c r="G73" s="96">
        <f t="shared" ref="G73" si="10">(F73-E73)/E73</f>
        <v>6.3673120570922823E-2</v>
      </c>
      <c r="H73" s="77">
        <f>SUM(H67:H72)</f>
        <v>5588216.791666666</v>
      </c>
      <c r="I73" s="97">
        <f t="shared" ref="I73" si="11">(F73-H73)/H73</f>
        <v>-4.9269592954443808E-4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71</v>
      </c>
      <c r="C75" s="144" t="s">
        <v>200</v>
      </c>
      <c r="D75" s="146" t="s">
        <v>134</v>
      </c>
      <c r="E75" s="160">
        <v>121047.94692460317</v>
      </c>
      <c r="F75" s="160">
        <v>134816.79999999999</v>
      </c>
      <c r="G75" s="147">
        <f>(F75-E75)/E75</f>
        <v>0.11374710125379486</v>
      </c>
      <c r="H75" s="160">
        <v>136072.6</v>
      </c>
      <c r="I75" s="147">
        <f>(F75-H75)/H75</f>
        <v>-9.2288969270816999E-3</v>
      </c>
    </row>
    <row r="76" spans="1:9" ht="16.5">
      <c r="A76" s="35"/>
      <c r="B76" s="155" t="s">
        <v>68</v>
      </c>
      <c r="C76" s="142" t="s">
        <v>138</v>
      </c>
      <c r="D76" s="140" t="s">
        <v>134</v>
      </c>
      <c r="E76" s="163">
        <v>301952.625</v>
      </c>
      <c r="F76" s="163">
        <v>313052.7</v>
      </c>
      <c r="G76" s="147">
        <f>(F76-E76)/E76</f>
        <v>3.6760981958676504E-2</v>
      </c>
      <c r="H76" s="163">
        <v>313052.7</v>
      </c>
      <c r="I76" s="147">
        <f>(F76-H76)/H76</f>
        <v>0</v>
      </c>
    </row>
    <row r="77" spans="1:9" ht="16.5">
      <c r="A77" s="35"/>
      <c r="B77" s="155" t="s">
        <v>67</v>
      </c>
      <c r="C77" s="142" t="s">
        <v>139</v>
      </c>
      <c r="D77" s="140" t="s">
        <v>135</v>
      </c>
      <c r="E77" s="163">
        <v>197982.85985331633</v>
      </c>
      <c r="F77" s="163">
        <v>205541.14285714287</v>
      </c>
      <c r="G77" s="147">
        <f>(F77-E77)/E77</f>
        <v>3.8176451281825105E-2</v>
      </c>
      <c r="H77" s="163">
        <v>205541.14285714287</v>
      </c>
      <c r="I77" s="147">
        <f>(F77-H77)/H77</f>
        <v>0</v>
      </c>
    </row>
    <row r="78" spans="1:9" ht="16.5">
      <c r="A78" s="35"/>
      <c r="B78" s="155" t="s">
        <v>69</v>
      </c>
      <c r="C78" s="142" t="s">
        <v>140</v>
      </c>
      <c r="D78" s="140" t="s">
        <v>136</v>
      </c>
      <c r="E78" s="163">
        <v>80183.535435267855</v>
      </c>
      <c r="F78" s="163">
        <v>98109.375</v>
      </c>
      <c r="G78" s="147">
        <f>(F78-E78)/E78</f>
        <v>0.22356010454544836</v>
      </c>
      <c r="H78" s="163">
        <v>98109.375</v>
      </c>
      <c r="I78" s="147">
        <f>(F78-H78)/H78</f>
        <v>0</v>
      </c>
    </row>
    <row r="79" spans="1:9" ht="16.5" customHeight="1" thickBot="1">
      <c r="A79" s="36"/>
      <c r="B79" s="155" t="s">
        <v>70</v>
      </c>
      <c r="C79" s="142" t="s">
        <v>141</v>
      </c>
      <c r="D79" s="139" t="s">
        <v>137</v>
      </c>
      <c r="E79" s="166">
        <v>130422.55</v>
      </c>
      <c r="F79" s="166">
        <v>145912</v>
      </c>
      <c r="G79" s="147">
        <f>(F79-E79)/E79</f>
        <v>0.11876358804516547</v>
      </c>
      <c r="H79" s="166">
        <v>145912</v>
      </c>
      <c r="I79" s="147">
        <f>(F79-H79)/H79</f>
        <v>0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831589.51721318741</v>
      </c>
      <c r="F80" s="77">
        <f>SUM(F75:F79)</f>
        <v>897432.01785714284</v>
      </c>
      <c r="G80" s="96">
        <f t="shared" ref="G80" si="12">(F80-E80)/E80</f>
        <v>7.9176684266783454E-2</v>
      </c>
      <c r="H80" s="77">
        <f>SUM(H75:H79)</f>
        <v>898687.81785714289</v>
      </c>
      <c r="I80" s="97">
        <f t="shared" ref="I80" si="13">(F80-H80)/H80</f>
        <v>-1.397370672047622E-3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78</v>
      </c>
      <c r="C82" s="142" t="s">
        <v>149</v>
      </c>
      <c r="D82" s="146" t="s">
        <v>147</v>
      </c>
      <c r="E82" s="160">
        <v>131035.02591765873</v>
      </c>
      <c r="F82" s="160">
        <v>144417</v>
      </c>
      <c r="G82" s="148">
        <f>(F82-E82)/E82</f>
        <v>0.10212516835575236</v>
      </c>
      <c r="H82" s="160">
        <v>145613</v>
      </c>
      <c r="I82" s="148">
        <f>(F82-H82)/H82</f>
        <v>-8.2135523613963042E-3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108985.5</v>
      </c>
      <c r="F83" s="154">
        <v>91718.25</v>
      </c>
      <c r="G83" s="147">
        <f>(F83-E83)/E83</f>
        <v>-0.15843621399176955</v>
      </c>
      <c r="H83" s="154">
        <v>91718.25</v>
      </c>
      <c r="I83" s="147">
        <f>(F83-H83)/H83</f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49073.375</v>
      </c>
      <c r="F84" s="163">
        <v>57023.571428571428</v>
      </c>
      <c r="G84" s="147">
        <f>(F84-E84)/E84</f>
        <v>0.16200631052116199</v>
      </c>
      <c r="H84" s="163">
        <v>57023.571428571428</v>
      </c>
      <c r="I84" s="147">
        <f>(F84-H84)/H84</f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93623.680555555562</v>
      </c>
      <c r="F85" s="163">
        <v>91830.375</v>
      </c>
      <c r="G85" s="147">
        <f>(F85-E85)/E85</f>
        <v>-1.9154401374889642E-2</v>
      </c>
      <c r="H85" s="163">
        <v>91830.375</v>
      </c>
      <c r="I85" s="147">
        <f>(F85-H85)/H85</f>
        <v>0</v>
      </c>
    </row>
    <row r="86" spans="1:11" ht="16.5">
      <c r="A86" s="35"/>
      <c r="B86" s="155" t="s">
        <v>79</v>
      </c>
      <c r="C86" s="142" t="s">
        <v>155</v>
      </c>
      <c r="D86" s="151" t="s">
        <v>156</v>
      </c>
      <c r="E86" s="172">
        <v>578565</v>
      </c>
      <c r="F86" s="172">
        <v>577967</v>
      </c>
      <c r="G86" s="147">
        <f>(F86-E86)/E86</f>
        <v>-1.0335917312661498E-3</v>
      </c>
      <c r="H86" s="172">
        <v>577967</v>
      </c>
      <c r="I86" s="147">
        <f>(F86-H86)/H86</f>
        <v>0</v>
      </c>
    </row>
    <row r="87" spans="1:11" ht="16.5">
      <c r="A87" s="35"/>
      <c r="B87" s="155" t="s">
        <v>74</v>
      </c>
      <c r="C87" s="142" t="s">
        <v>144</v>
      </c>
      <c r="D87" s="151" t="s">
        <v>142</v>
      </c>
      <c r="E87" s="172">
        <v>71631.857142857145</v>
      </c>
      <c r="F87" s="172">
        <v>70350.428571428565</v>
      </c>
      <c r="G87" s="147">
        <f>(F87-E87)/E87</f>
        <v>-1.7889087656529634E-2</v>
      </c>
      <c r="H87" s="172">
        <v>70094.142857142855</v>
      </c>
      <c r="I87" s="147">
        <f>(F87-H87)/H87</f>
        <v>3.6563071297988441E-3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177064.0625</v>
      </c>
      <c r="F88" s="166">
        <v>298402</v>
      </c>
      <c r="G88" s="149">
        <f>(F88-E88)/E88</f>
        <v>0.68527704485488128</v>
      </c>
      <c r="H88" s="166">
        <v>294315.66666666669</v>
      </c>
      <c r="I88" s="149">
        <f>(F88-H88)/H88</f>
        <v>1.3884185573992482E-2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1209978.5011160714</v>
      </c>
      <c r="F89" s="77">
        <f>SUM(F82:F88)</f>
        <v>1331708.625</v>
      </c>
      <c r="G89" s="104">
        <f t="shared" ref="G89:G90" si="14">(F89-E89)/E89</f>
        <v>0.1006051956887218</v>
      </c>
      <c r="H89" s="77">
        <f>SUM(H82:H88)</f>
        <v>1328562.0059523808</v>
      </c>
      <c r="I89" s="97">
        <f t="shared" ref="I89:I90" si="15">(F89-H89)/H89</f>
        <v>2.368439736738906E-3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20926596.075094689</v>
      </c>
      <c r="F90" s="92">
        <f>SUM(F31,F38,F46,F54,F65,F73,F80,F89)</f>
        <v>22759665.061111107</v>
      </c>
      <c r="G90" s="94">
        <f t="shared" si="14"/>
        <v>8.7595181721790108E-2</v>
      </c>
      <c r="H90" s="92">
        <f>SUM(H31,H38,H46,H54,H65,H73,H80,H89)</f>
        <v>22561937.481349204</v>
      </c>
      <c r="I90" s="105">
        <f t="shared" si="15"/>
        <v>8.7637677360534738E-3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194" bestFit="1" customWidth="1"/>
    <col min="12" max="12" width="9.140625" style="19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193"/>
      <c r="F9" s="193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5"/>
    </row>
    <row r="16" spans="1:12" ht="18">
      <c r="A16" s="81"/>
      <c r="B16" s="184" t="s">
        <v>4</v>
      </c>
      <c r="C16" s="141" t="s">
        <v>163</v>
      </c>
      <c r="D16" s="196">
        <v>75000</v>
      </c>
      <c r="E16" s="196">
        <v>70000</v>
      </c>
      <c r="F16" s="196">
        <v>77500</v>
      </c>
      <c r="G16" s="134">
        <v>75000</v>
      </c>
      <c r="H16" s="134">
        <v>100000</v>
      </c>
      <c r="I16" s="134">
        <f>AVERAGE(D16:H16)</f>
        <v>79500</v>
      </c>
      <c r="K16" s="195"/>
      <c r="L16" s="197"/>
    </row>
    <row r="17" spans="1:16" ht="18">
      <c r="A17" s="82"/>
      <c r="B17" s="185" t="s">
        <v>5</v>
      </c>
      <c r="C17" s="142" t="s">
        <v>164</v>
      </c>
      <c r="D17" s="180">
        <v>125000</v>
      </c>
      <c r="E17" s="180">
        <v>80000</v>
      </c>
      <c r="F17" s="180">
        <v>132500</v>
      </c>
      <c r="G17" s="198">
        <v>122500</v>
      </c>
      <c r="H17" s="198">
        <v>100000</v>
      </c>
      <c r="I17" s="134">
        <f t="shared" ref="I17:I40" si="0">AVERAGE(D17:H17)</f>
        <v>112000</v>
      </c>
      <c r="K17" s="195"/>
      <c r="L17" s="197"/>
    </row>
    <row r="18" spans="1:16" ht="18">
      <c r="A18" s="82"/>
      <c r="B18" s="185" t="s">
        <v>6</v>
      </c>
      <c r="C18" s="142" t="s">
        <v>165</v>
      </c>
      <c r="D18" s="180">
        <v>140000</v>
      </c>
      <c r="E18" s="180">
        <v>120000</v>
      </c>
      <c r="F18" s="180">
        <v>105000</v>
      </c>
      <c r="G18" s="198">
        <v>135000</v>
      </c>
      <c r="H18" s="198">
        <v>150000</v>
      </c>
      <c r="I18" s="134">
        <f t="shared" si="0"/>
        <v>130000</v>
      </c>
      <c r="K18" s="195"/>
      <c r="L18" s="197"/>
    </row>
    <row r="19" spans="1:16" ht="18">
      <c r="A19" s="82"/>
      <c r="B19" s="185" t="s">
        <v>7</v>
      </c>
      <c r="C19" s="142" t="s">
        <v>166</v>
      </c>
      <c r="D19" s="180">
        <v>40000</v>
      </c>
      <c r="E19" s="180">
        <v>35000</v>
      </c>
      <c r="F19" s="180">
        <v>30000</v>
      </c>
      <c r="G19" s="198">
        <v>30000</v>
      </c>
      <c r="H19" s="198">
        <v>50000</v>
      </c>
      <c r="I19" s="134">
        <f t="shared" si="0"/>
        <v>37000</v>
      </c>
      <c r="K19" s="195"/>
      <c r="L19" s="197"/>
      <c r="P19" s="194"/>
    </row>
    <row r="20" spans="1:16" ht="18">
      <c r="A20" s="82"/>
      <c r="B20" s="185" t="s">
        <v>8</v>
      </c>
      <c r="C20" s="142" t="s">
        <v>167</v>
      </c>
      <c r="D20" s="180">
        <v>250000</v>
      </c>
      <c r="E20" s="180">
        <v>450000</v>
      </c>
      <c r="F20" s="180">
        <v>250000</v>
      </c>
      <c r="G20" s="198">
        <v>375000</v>
      </c>
      <c r="H20" s="198">
        <v>275000</v>
      </c>
      <c r="I20" s="134">
        <f t="shared" si="0"/>
        <v>320000</v>
      </c>
      <c r="K20" s="195"/>
      <c r="L20" s="197"/>
    </row>
    <row r="21" spans="1:16" ht="18.75" customHeight="1">
      <c r="A21" s="82"/>
      <c r="B21" s="185" t="s">
        <v>9</v>
      </c>
      <c r="C21" s="142" t="s">
        <v>168</v>
      </c>
      <c r="D21" s="180">
        <v>150000</v>
      </c>
      <c r="E21" s="180">
        <v>125000</v>
      </c>
      <c r="F21" s="180">
        <v>120000</v>
      </c>
      <c r="G21" s="198">
        <v>162500</v>
      </c>
      <c r="H21" s="198">
        <v>200000</v>
      </c>
      <c r="I21" s="134">
        <f t="shared" si="0"/>
        <v>151500</v>
      </c>
      <c r="K21" s="195"/>
      <c r="L21" s="197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70000</v>
      </c>
      <c r="F22" s="180">
        <v>40000</v>
      </c>
      <c r="G22" s="198">
        <v>80000</v>
      </c>
      <c r="H22" s="198">
        <v>83333</v>
      </c>
      <c r="I22" s="134">
        <f t="shared" si="0"/>
        <v>64666.6</v>
      </c>
      <c r="K22" s="195"/>
      <c r="L22" s="197"/>
    </row>
    <row r="23" spans="1:16" ht="18">
      <c r="A23" s="82"/>
      <c r="B23" s="185" t="s">
        <v>11</v>
      </c>
      <c r="C23" s="142" t="s">
        <v>170</v>
      </c>
      <c r="D23" s="180">
        <v>40000</v>
      </c>
      <c r="E23" s="180">
        <v>25000</v>
      </c>
      <c r="F23" s="180">
        <v>30000</v>
      </c>
      <c r="G23" s="198">
        <v>17500</v>
      </c>
      <c r="H23" s="198">
        <v>30000</v>
      </c>
      <c r="I23" s="134">
        <f t="shared" si="0"/>
        <v>28500</v>
      </c>
      <c r="K23" s="195"/>
      <c r="L23" s="197"/>
    </row>
    <row r="24" spans="1:16" ht="18">
      <c r="A24" s="82"/>
      <c r="B24" s="185" t="s">
        <v>12</v>
      </c>
      <c r="C24" s="142" t="s">
        <v>171</v>
      </c>
      <c r="D24" s="180">
        <v>40000</v>
      </c>
      <c r="E24" s="180">
        <v>25000</v>
      </c>
      <c r="F24" s="180">
        <v>42500</v>
      </c>
      <c r="G24" s="198">
        <v>50000</v>
      </c>
      <c r="H24" s="198">
        <v>36666</v>
      </c>
      <c r="I24" s="134">
        <f t="shared" si="0"/>
        <v>38833.199999999997</v>
      </c>
      <c r="K24" s="195"/>
      <c r="L24" s="197"/>
    </row>
    <row r="25" spans="1:16" ht="18">
      <c r="A25" s="82"/>
      <c r="B25" s="185" t="s">
        <v>13</v>
      </c>
      <c r="C25" s="142" t="s">
        <v>172</v>
      </c>
      <c r="D25" s="180">
        <v>70000</v>
      </c>
      <c r="E25" s="180">
        <v>25000</v>
      </c>
      <c r="F25" s="180">
        <v>42500</v>
      </c>
      <c r="G25" s="198">
        <v>70000</v>
      </c>
      <c r="H25" s="198">
        <v>36666</v>
      </c>
      <c r="I25" s="134">
        <f t="shared" si="0"/>
        <v>48833.2</v>
      </c>
      <c r="K25" s="195"/>
      <c r="L25" s="197"/>
    </row>
    <row r="26" spans="1:16" ht="18">
      <c r="A26" s="82"/>
      <c r="B26" s="185" t="s">
        <v>14</v>
      </c>
      <c r="C26" s="142" t="s">
        <v>173</v>
      </c>
      <c r="D26" s="180">
        <v>40000</v>
      </c>
      <c r="E26" s="180">
        <v>25000</v>
      </c>
      <c r="F26" s="180">
        <v>40000</v>
      </c>
      <c r="G26" s="198">
        <v>30000</v>
      </c>
      <c r="H26" s="198">
        <v>40000</v>
      </c>
      <c r="I26" s="134">
        <f t="shared" si="0"/>
        <v>35000</v>
      </c>
      <c r="K26" s="195"/>
      <c r="L26" s="197"/>
    </row>
    <row r="27" spans="1:16" ht="18">
      <c r="A27" s="82"/>
      <c r="B27" s="185" t="s">
        <v>15</v>
      </c>
      <c r="C27" s="142" t="s">
        <v>174</v>
      </c>
      <c r="D27" s="180">
        <v>50000</v>
      </c>
      <c r="E27" s="180">
        <v>65000</v>
      </c>
      <c r="F27" s="180">
        <v>50000</v>
      </c>
      <c r="G27" s="198">
        <v>87500</v>
      </c>
      <c r="H27" s="198">
        <v>100000</v>
      </c>
      <c r="I27" s="134">
        <f t="shared" si="0"/>
        <v>70500</v>
      </c>
      <c r="K27" s="195"/>
      <c r="L27" s="197"/>
    </row>
    <row r="28" spans="1:16" ht="18">
      <c r="A28" s="82"/>
      <c r="B28" s="185" t="s">
        <v>16</v>
      </c>
      <c r="C28" s="142" t="s">
        <v>175</v>
      </c>
      <c r="D28" s="180">
        <v>40000</v>
      </c>
      <c r="E28" s="180">
        <v>25000</v>
      </c>
      <c r="F28" s="180">
        <v>30000</v>
      </c>
      <c r="G28" s="198">
        <v>65000</v>
      </c>
      <c r="H28" s="198">
        <v>66666</v>
      </c>
      <c r="I28" s="134">
        <f t="shared" si="0"/>
        <v>45333.2</v>
      </c>
      <c r="K28" s="195"/>
      <c r="L28" s="197"/>
    </row>
    <row r="29" spans="1:16" ht="18">
      <c r="A29" s="82"/>
      <c r="B29" s="185" t="s">
        <v>17</v>
      </c>
      <c r="C29" s="142" t="s">
        <v>176</v>
      </c>
      <c r="D29" s="180">
        <v>60000</v>
      </c>
      <c r="E29" s="180">
        <v>80000</v>
      </c>
      <c r="F29" s="180">
        <v>50000</v>
      </c>
      <c r="G29" s="198">
        <v>57500</v>
      </c>
      <c r="H29" s="198">
        <v>70000</v>
      </c>
      <c r="I29" s="134">
        <f t="shared" si="0"/>
        <v>63500</v>
      </c>
      <c r="K29" s="195"/>
      <c r="L29" s="197"/>
    </row>
    <row r="30" spans="1:16" ht="18">
      <c r="A30" s="82"/>
      <c r="B30" s="185" t="s">
        <v>18</v>
      </c>
      <c r="C30" s="142" t="s">
        <v>177</v>
      </c>
      <c r="D30" s="180">
        <v>75000</v>
      </c>
      <c r="E30" s="180">
        <v>135000</v>
      </c>
      <c r="F30" s="180">
        <v>100000</v>
      </c>
      <c r="G30" s="198">
        <v>50000</v>
      </c>
      <c r="H30" s="198">
        <v>53333</v>
      </c>
      <c r="I30" s="134">
        <f t="shared" si="0"/>
        <v>82666.600000000006</v>
      </c>
      <c r="K30" s="195"/>
      <c r="L30" s="197"/>
    </row>
    <row r="31" spans="1:16" ht="16.5" customHeight="1" thickBot="1">
      <c r="A31" s="83"/>
      <c r="B31" s="186" t="s">
        <v>19</v>
      </c>
      <c r="C31" s="143" t="s">
        <v>178</v>
      </c>
      <c r="D31" s="181">
        <v>60000</v>
      </c>
      <c r="E31" s="181">
        <v>60000</v>
      </c>
      <c r="F31" s="181">
        <v>50000</v>
      </c>
      <c r="G31" s="136">
        <v>67500</v>
      </c>
      <c r="H31" s="136">
        <v>68333</v>
      </c>
      <c r="I31" s="134">
        <f t="shared" si="0"/>
        <v>61166.6</v>
      </c>
      <c r="K31" s="195"/>
      <c r="L31" s="197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9"/>
      <c r="L32" s="200"/>
    </row>
    <row r="33" spans="1:12" ht="18">
      <c r="A33" s="81"/>
      <c r="B33" s="184" t="s">
        <v>26</v>
      </c>
      <c r="C33" s="144" t="s">
        <v>179</v>
      </c>
      <c r="D33" s="196">
        <v>100000</v>
      </c>
      <c r="E33" s="196">
        <v>125000</v>
      </c>
      <c r="F33" s="196">
        <v>122500</v>
      </c>
      <c r="G33" s="134">
        <v>137500</v>
      </c>
      <c r="H33" s="134">
        <v>150000</v>
      </c>
      <c r="I33" s="134">
        <f t="shared" si="0"/>
        <v>127000</v>
      </c>
      <c r="K33" s="201"/>
      <c r="L33" s="197"/>
    </row>
    <row r="34" spans="1:12" ht="18">
      <c r="A34" s="82"/>
      <c r="B34" s="185" t="s">
        <v>27</v>
      </c>
      <c r="C34" s="142" t="s">
        <v>180</v>
      </c>
      <c r="D34" s="180">
        <v>75000</v>
      </c>
      <c r="E34" s="180">
        <v>125000</v>
      </c>
      <c r="F34" s="180">
        <v>80000</v>
      </c>
      <c r="G34" s="198">
        <v>137500</v>
      </c>
      <c r="H34" s="198">
        <v>150000</v>
      </c>
      <c r="I34" s="134">
        <f t="shared" si="0"/>
        <v>113500</v>
      </c>
      <c r="K34" s="201"/>
      <c r="L34" s="197"/>
    </row>
    <row r="35" spans="1:12" ht="18">
      <c r="A35" s="82"/>
      <c r="B35" s="184" t="s">
        <v>28</v>
      </c>
      <c r="C35" s="142" t="s">
        <v>181</v>
      </c>
      <c r="D35" s="180">
        <v>75000</v>
      </c>
      <c r="E35" s="180">
        <v>85000</v>
      </c>
      <c r="F35" s="180">
        <v>80000</v>
      </c>
      <c r="G35" s="198">
        <v>77500</v>
      </c>
      <c r="H35" s="198">
        <v>80000</v>
      </c>
      <c r="I35" s="134">
        <f t="shared" si="0"/>
        <v>79500</v>
      </c>
      <c r="K35" s="201"/>
      <c r="L35" s="197"/>
    </row>
    <row r="36" spans="1:12" ht="18">
      <c r="A36" s="82"/>
      <c r="B36" s="185" t="s">
        <v>29</v>
      </c>
      <c r="C36" s="142" t="s">
        <v>182</v>
      </c>
      <c r="D36" s="180">
        <v>100000</v>
      </c>
      <c r="E36" s="180">
        <v>100000</v>
      </c>
      <c r="F36" s="180">
        <v>100000</v>
      </c>
      <c r="G36" s="198">
        <v>87500</v>
      </c>
      <c r="H36" s="198">
        <v>85000</v>
      </c>
      <c r="I36" s="134">
        <f t="shared" si="0"/>
        <v>94500</v>
      </c>
      <c r="K36" s="201"/>
      <c r="L36" s="197"/>
    </row>
    <row r="37" spans="1:12" ht="16.5" customHeight="1" thickBot="1">
      <c r="A37" s="83"/>
      <c r="B37" s="184" t="s">
        <v>30</v>
      </c>
      <c r="C37" s="142" t="s">
        <v>183</v>
      </c>
      <c r="D37" s="180">
        <v>50000</v>
      </c>
      <c r="E37" s="180">
        <v>35000</v>
      </c>
      <c r="F37" s="180">
        <v>50000</v>
      </c>
      <c r="G37" s="198">
        <v>50000</v>
      </c>
      <c r="H37" s="198">
        <v>41666</v>
      </c>
      <c r="I37" s="134">
        <f t="shared" si="0"/>
        <v>45333.2</v>
      </c>
      <c r="K37" s="201"/>
      <c r="L37" s="197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9"/>
      <c r="L38" s="200"/>
    </row>
    <row r="39" spans="1:12" ht="18">
      <c r="A39" s="81"/>
      <c r="B39" s="187" t="s">
        <v>31</v>
      </c>
      <c r="C39" s="145" t="s">
        <v>217</v>
      </c>
      <c r="D39" s="159">
        <v>1524900</v>
      </c>
      <c r="E39" s="159">
        <v>2100000</v>
      </c>
      <c r="F39" s="159">
        <v>1435200</v>
      </c>
      <c r="G39" s="159">
        <v>1480050</v>
      </c>
      <c r="H39" s="159">
        <v>1600000</v>
      </c>
      <c r="I39" s="159">
        <f t="shared" si="0"/>
        <v>1628030</v>
      </c>
      <c r="K39" s="201"/>
      <c r="L39" s="197"/>
    </row>
    <row r="40" spans="1:12" ht="18.75" thickBot="1">
      <c r="A40" s="83"/>
      <c r="B40" s="186" t="s">
        <v>32</v>
      </c>
      <c r="C40" s="143" t="s">
        <v>185</v>
      </c>
      <c r="D40" s="181">
        <v>1210950</v>
      </c>
      <c r="E40" s="181">
        <v>1170000</v>
      </c>
      <c r="F40" s="181">
        <v>897000</v>
      </c>
      <c r="G40" s="136">
        <v>1076400</v>
      </c>
      <c r="H40" s="136">
        <v>1266000</v>
      </c>
      <c r="I40" s="136">
        <f t="shared" si="0"/>
        <v>1124070</v>
      </c>
      <c r="K40" s="201"/>
      <c r="L40" s="197"/>
    </row>
    <row r="41" spans="1:12" ht="15.75" thickBot="1">
      <c r="C41" s="202" t="s">
        <v>230</v>
      </c>
      <c r="D41" s="202">
        <f>SUM(D16:D40)</f>
        <v>4440850</v>
      </c>
      <c r="E41" s="202">
        <f t="shared" ref="E41:H41" si="1">SUM(E16:E40)</f>
        <v>5155000</v>
      </c>
      <c r="F41" s="202">
        <f t="shared" si="1"/>
        <v>3954700</v>
      </c>
      <c r="G41" s="202">
        <f t="shared" si="1"/>
        <v>4521450</v>
      </c>
      <c r="H41" s="202">
        <f t="shared" si="1"/>
        <v>4832663</v>
      </c>
      <c r="I41" s="84"/>
    </row>
    <row r="49" spans="11:12" s="118" customFormat="1">
      <c r="K49" s="194"/>
      <c r="L49" s="194"/>
    </row>
    <row r="50" spans="11:12" s="118" customFormat="1">
      <c r="K50" s="194"/>
      <c r="L50" s="194"/>
    </row>
    <row r="51" spans="11:12" s="118" customFormat="1">
      <c r="K51" s="194"/>
      <c r="L51" s="194"/>
    </row>
    <row r="52" spans="11:12" s="118" customFormat="1">
      <c r="K52" s="194"/>
      <c r="L52" s="194"/>
    </row>
    <row r="53" spans="11:12" s="118" customFormat="1">
      <c r="K53" s="194"/>
      <c r="L53" s="194"/>
    </row>
    <row r="54" spans="11:12" s="118" customFormat="1">
      <c r="K54" s="194"/>
      <c r="L54" s="194"/>
    </row>
    <row r="55" spans="11:12" s="118" customFormat="1">
      <c r="K55" s="194"/>
      <c r="L55" s="194"/>
    </row>
    <row r="56" spans="11:12" s="118" customFormat="1">
      <c r="K56" s="194"/>
      <c r="L56" s="194"/>
    </row>
    <row r="57" spans="11:12" s="118" customFormat="1">
      <c r="K57" s="194"/>
      <c r="L57" s="194"/>
    </row>
    <row r="58" spans="11:12" s="118" customFormat="1">
      <c r="K58" s="194"/>
      <c r="L58" s="194"/>
    </row>
    <row r="59" spans="11:12" s="118" customFormat="1">
      <c r="K59" s="194"/>
      <c r="L59" s="194"/>
    </row>
    <row r="60" spans="11:12" s="118" customFormat="1">
      <c r="K60" s="194"/>
      <c r="L60" s="194"/>
    </row>
    <row r="61" spans="11:12" s="118" customFormat="1">
      <c r="K61" s="194"/>
      <c r="L61" s="194"/>
    </row>
    <row r="62" spans="11:12" s="118" customFormat="1">
      <c r="K62" s="194"/>
      <c r="L62" s="194"/>
    </row>
    <row r="63" spans="11:12" s="118" customFormat="1">
      <c r="K63" s="194"/>
      <c r="L63" s="194"/>
    </row>
    <row r="64" spans="11:12" s="118" customFormat="1">
      <c r="K64" s="194"/>
      <c r="L64" s="194"/>
    </row>
    <row r="65" spans="11:12" s="118" customFormat="1">
      <c r="K65" s="194"/>
      <c r="L65" s="194"/>
    </row>
    <row r="66" spans="11:12" s="118" customFormat="1">
      <c r="K66" s="194"/>
      <c r="L66" s="194"/>
    </row>
    <row r="67" spans="11:12" s="118" customFormat="1">
      <c r="K67" s="194"/>
      <c r="L67" s="194"/>
    </row>
    <row r="68" spans="11:12" s="118" customFormat="1">
      <c r="K68" s="194"/>
      <c r="L68" s="194"/>
    </row>
    <row r="69" spans="11:12" s="118" customFormat="1">
      <c r="K69" s="194"/>
      <c r="L69" s="194"/>
    </row>
    <row r="70" spans="11:12" s="118" customFormat="1">
      <c r="K70" s="194"/>
      <c r="L70" s="194"/>
    </row>
    <row r="71" spans="11:12" s="118" customFormat="1">
      <c r="K71" s="194"/>
      <c r="L71" s="194"/>
    </row>
    <row r="72" spans="11:12" s="118" customFormat="1">
      <c r="K72" s="194"/>
      <c r="L72" s="194"/>
    </row>
    <row r="73" spans="11:12" s="118" customFormat="1">
      <c r="K73" s="194"/>
      <c r="L73" s="194"/>
    </row>
    <row r="74" spans="11:12" s="118" customFormat="1">
      <c r="K74" s="194"/>
      <c r="L74" s="194"/>
    </row>
    <row r="75" spans="11:12" s="118" customFormat="1">
      <c r="K75" s="194"/>
      <c r="L75" s="194"/>
    </row>
    <row r="76" spans="11:12" s="118" customFormat="1">
      <c r="K76" s="194"/>
      <c r="L76" s="194"/>
    </row>
    <row r="77" spans="11:12" s="118" customFormat="1">
      <c r="K77" s="194"/>
      <c r="L77" s="194"/>
    </row>
    <row r="78" spans="11:12" s="118" customFormat="1">
      <c r="K78" s="194"/>
      <c r="L78" s="194"/>
    </row>
    <row r="79" spans="11:12" s="118" customFormat="1">
      <c r="K79" s="194"/>
      <c r="L79" s="194"/>
    </row>
    <row r="80" spans="11:12" s="118" customFormat="1">
      <c r="K80" s="194"/>
      <c r="L80" s="194"/>
    </row>
    <row r="81" spans="11:12" s="118" customFormat="1">
      <c r="K81" s="194"/>
      <c r="L81" s="194"/>
    </row>
    <row r="82" spans="11:12" s="118" customFormat="1">
      <c r="K82" s="194"/>
      <c r="L82" s="194"/>
    </row>
    <row r="83" spans="11:12" s="118" customFormat="1">
      <c r="K83" s="194"/>
      <c r="L83" s="194"/>
    </row>
    <row r="84" spans="11:12" s="118" customFormat="1">
      <c r="K84" s="194"/>
      <c r="L84" s="194"/>
    </row>
    <row r="85" spans="11:12" s="118" customFormat="1">
      <c r="K85" s="194"/>
      <c r="L85" s="194"/>
    </row>
    <row r="86" spans="11:12" s="118" customFormat="1">
      <c r="K86" s="194"/>
      <c r="L86" s="194"/>
    </row>
    <row r="87" spans="11:12" s="118" customFormat="1">
      <c r="K87" s="194"/>
      <c r="L87" s="194"/>
    </row>
    <row r="88" spans="11:12" s="118" customFormat="1">
      <c r="K88" s="194"/>
      <c r="L88" s="194"/>
    </row>
    <row r="89" spans="11:12" s="118" customFormat="1">
      <c r="K89" s="194"/>
      <c r="L89" s="194"/>
    </row>
    <row r="90" spans="11:12" s="118" customFormat="1">
      <c r="K90" s="194"/>
      <c r="L90" s="194"/>
    </row>
    <row r="91" spans="11:12" s="118" customFormat="1">
      <c r="K91" s="194"/>
      <c r="L91" s="194"/>
    </row>
    <row r="92" spans="11:12" s="118" customFormat="1">
      <c r="K92" s="194"/>
      <c r="L92" s="19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03-03-2025</vt:lpstr>
      <vt:lpstr>By Order</vt:lpstr>
      <vt:lpstr>All Stores</vt:lpstr>
      <vt:lpstr>'03-03-2025'!Print_Titles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2024-11-25T08:21:01Z</cp:lastPrinted>
  <dcterms:created xsi:type="dcterms:W3CDTF">2010-10-20T06:23:14Z</dcterms:created>
  <dcterms:modified xsi:type="dcterms:W3CDTF">2025-03-06T10:49:35Z</dcterms:modified>
</cp:coreProperties>
</file>