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4-02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'24-02-2025'!$12:$14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5" i="11"/>
  <c r="G85" i="11"/>
  <c r="I87" i="11"/>
  <c r="G87" i="11"/>
  <c r="I84" i="11"/>
  <c r="G84" i="11"/>
  <c r="I83" i="11"/>
  <c r="G83" i="11"/>
  <c r="I82" i="11"/>
  <c r="G82" i="11"/>
  <c r="I86" i="11"/>
  <c r="G86" i="11"/>
  <c r="I79" i="11"/>
  <c r="G79" i="11"/>
  <c r="I78" i="11"/>
  <c r="G78" i="11"/>
  <c r="I77" i="11"/>
  <c r="G77" i="11"/>
  <c r="I76" i="11"/>
  <c r="G76" i="11"/>
  <c r="I75" i="11"/>
  <c r="G75" i="11"/>
  <c r="I71" i="11"/>
  <c r="G71" i="11"/>
  <c r="I70" i="11"/>
  <c r="G70" i="11"/>
  <c r="I69" i="11"/>
  <c r="G69" i="11"/>
  <c r="I68" i="11"/>
  <c r="G68" i="11"/>
  <c r="I67" i="11"/>
  <c r="G67" i="11"/>
  <c r="I72" i="11"/>
  <c r="G72" i="11"/>
  <c r="I63" i="11"/>
  <c r="G63" i="11"/>
  <c r="I62" i="11"/>
  <c r="G62" i="11"/>
  <c r="I61" i="11"/>
  <c r="G61" i="11"/>
  <c r="I64" i="11"/>
  <c r="G64" i="11"/>
  <c r="I60" i="11"/>
  <c r="G60" i="11"/>
  <c r="I59" i="11"/>
  <c r="G59" i="11"/>
  <c r="I58" i="11"/>
  <c r="G58" i="11"/>
  <c r="I57" i="11"/>
  <c r="G57" i="11"/>
  <c r="I56" i="11"/>
  <c r="G56" i="11"/>
  <c r="I51" i="11"/>
  <c r="G51" i="11"/>
  <c r="I50" i="11"/>
  <c r="G50" i="11"/>
  <c r="I53" i="11"/>
  <c r="G53" i="11"/>
  <c r="I49" i="11"/>
  <c r="G49" i="11"/>
  <c r="I48" i="11"/>
  <c r="G48" i="11"/>
  <c r="I52" i="11"/>
  <c r="G52" i="11"/>
  <c r="I43" i="11"/>
  <c r="G43" i="11"/>
  <c r="I45" i="11"/>
  <c r="G45" i="11"/>
  <c r="I44" i="11"/>
  <c r="G44" i="11"/>
  <c r="I40" i="11"/>
  <c r="G40" i="11"/>
  <c r="I42" i="11"/>
  <c r="G42" i="11"/>
  <c r="I41" i="11"/>
  <c r="G41" i="11"/>
  <c r="I35" i="11"/>
  <c r="G35" i="11"/>
  <c r="I36" i="11"/>
  <c r="G36" i="11"/>
  <c r="I33" i="11"/>
  <c r="G33" i="11"/>
  <c r="I37" i="11"/>
  <c r="G37" i="11"/>
  <c r="I34" i="11"/>
  <c r="G34" i="11"/>
  <c r="I20" i="11"/>
  <c r="G20" i="11"/>
  <c r="I24" i="11"/>
  <c r="G24" i="11"/>
  <c r="I23" i="11"/>
  <c r="G23" i="11"/>
  <c r="I25" i="11"/>
  <c r="G25" i="11"/>
  <c r="I30" i="11"/>
  <c r="G30" i="11"/>
  <c r="I29" i="11"/>
  <c r="G29" i="11"/>
  <c r="I26" i="11"/>
  <c r="G26" i="11"/>
  <c r="I22" i="11"/>
  <c r="G22" i="11"/>
  <c r="I21" i="11"/>
  <c r="G21" i="11"/>
  <c r="I19" i="11"/>
  <c r="G19" i="11"/>
  <c r="I16" i="11"/>
  <c r="G16" i="11"/>
  <c r="I15" i="11"/>
  <c r="G15" i="11"/>
  <c r="I18" i="11"/>
  <c r="G18" i="11"/>
  <c r="I27" i="11"/>
  <c r="G27" i="11"/>
  <c r="I17" i="11"/>
  <c r="G17" i="11"/>
  <c r="I28" i="11"/>
  <c r="G28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<sst xmlns="http://schemas.openxmlformats.org/spreadsheetml/2006/main" count="852" uniqueCount="233">
  <si>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</si>
  <si>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</si>
  <si>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</si>
  <si>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</si>
  <si>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</si>
  <si>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</si>
  <si>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</si>
  <si>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</si>
  <si>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</si>
  <si>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</si>
  <si>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</si>
  <si>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</si>
  <si>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</si>
  <si>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</si>
  <si>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</si>
  <si>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</si>
  <si>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</si>
  <si>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</si>
  <si>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</si>
  <si>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</si>
  <si>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</si>
  <si>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</si>
  <si>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</si>
  <si>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</si>
  <si>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</si>
  <si>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</si>
  <si>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</si>
  <si>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</si>
  <si>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</si>
  <si>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</si>
  <si>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</si>
  <si>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</si>
  <si>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</si>
  <si>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</si>
  <si>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</si>
  <si>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</si>
  <si>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</si>
  <si>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</si>
  <si>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</si>
  <si>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</si>
  <si>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</si>
  <si>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</si>
  <si>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</si>
  <si>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</si>
  <si>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</si>
  <si>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</si>
  <si>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</si>
  <si>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</si>
  <si>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</si>
  <si>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</si>
  <si>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</si>
  <si>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</si>
  <si>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</si>
  <si>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</si>
  <si>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</si>
  <si>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</si>
  <si>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</si>
  <si>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</si>
  <si>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</si>
  <si>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</si>
  <si>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</si>
  <si>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</si>
  <si>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</si>
  <si>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</si>
  <si>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</si>
  <si>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</si>
  <si>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</si>
  <si>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</si>
  <si>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</si>
  <si>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</si>
  <si>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</si>
  <si>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</si>
  <si>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</si>
  <si>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</si>
  <si>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</si>
  <si>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</si>
  <si>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</si>
  <si>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</si>
  <si>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</si>
  <si>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</si>
  <si>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</si>
  <si>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</si>
  <si>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</si>
  <si>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</si>
  <si>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</si>
  <si>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</si>
  <si>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</si>
  <si>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</si>
  <si>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</si>
  <si>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</si>
  <si>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</si>
  <si>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</si>
  <si>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</si>
  <si>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</si>
  <si>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</si>
  <si>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</si>
  <si>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</si>
  <si>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</si>
  <si>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</si>
  <si>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</si>
  <si>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</si>
  <si>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</si>
  <si>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</si>
  <si>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</si>
  <si>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</si>
  <si>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</si>
  <si>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</si>
  <si>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</si>
  <si>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</si>
  <si>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</si>
  <si>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</si>
  <si>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</si>
  <si>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</si>
  <si>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</si>
  <si>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</si>
  <si>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</si>
  <si>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</si>
  <si>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</si>
  <si>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</si>
  <si>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</si>
  <si>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</si>
  <si>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</si>
  <si>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</si>
  <si>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</si>
  <si>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</si>
  <si>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</si>
  <si>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</si>
  <si>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</si>
  <si>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</si>
  <si>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</si>
  <si>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</si>
  <si>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</si>
  <si>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</si>
  <si>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</si>
  <si>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</si>
  <si>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</si>
  <si>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</si>
  <si>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</si>
  <si>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</si>
  <si>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</si>
  <si>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</si>
  <si>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</si>
  <si>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</si>
  <si>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</si>
  <si>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</si>
  <si>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</si>
  <si>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</si>
  <si>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</si>
  <si>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</si>
  <si>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</si>
  <si>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</si>
  <si>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</si>
  <si>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</si>
  <si>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</si>
  <si>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</si>
  <si>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</si>
  <si>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</si>
  <si>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</si>
  <si>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</si>
  <si>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</si>
  <si>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</si>
  <si>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</si>
  <si>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</si>
  <si>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</si>
  <si>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</si>
  <si>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</si>
  <si>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</si>
  <si>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</si>
  <si>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</si>
  <si>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</si>
  <si>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</si>
  <si>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</si>
  <si>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</si>
  <si>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</si>
  <si>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</si>
  <si>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</si>
  <si>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</si>
  <si>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</si>
  <si>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</si>
  <si>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</si>
  <si>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</si>
  <si>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</si>
  <si>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</si>
  <si>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</si>
  <si>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</si>
  <si>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</si>
  <si>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</si>
  <si>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</si>
  <si>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</si>
  <si>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</si>
  <si>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</si>
  <si>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</si>
  <si>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</si>
  <si>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</si>
  <si>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</si>
  <si>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</si>
  <si>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</si>
  <si>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</si>
  <si>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</si>
  <si>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</si>
  <si>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</si>
  <si>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</si>
  <si>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</si>
  <si>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</si>
  <si>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</si>
  <si>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</si>
  <si>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</si>
  <si>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</si>
  <si>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</si>
  <si>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</si>
  <si>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</si>
  <si>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</si>
  <si>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</si>
  <si>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</si>
  <si>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</si>
  <si>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</si>
  <si>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</si>
  <si>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</si>
  <si>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</si>
  <si>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شباط 2024 (ل.ل.)</t>
  </si>
  <si>
    <t>المجموع</t>
  </si>
  <si>
    <t>معدل أسعار  السوبرماركات في 17-02-2025(ل.ل.)</t>
  </si>
  <si>
    <t>معدل أسعار المحلات والملاحم في 17-02-2025 (ل.ل.)</t>
  </si>
  <si>
    <t>المعدل العام للأسعار في17-02-2025  (ل.ل.)</t>
  </si>
  <si>
    <t>المعدل العام للأسعار في 17-02-2025  (ل.ل.)</t>
  </si>
  <si>
    <t xml:space="preserve"> التاريخ 24 شباط 2025 </t>
  </si>
  <si>
    <t xml:space="preserve"> التاريخ 24 شباط 2025</t>
  </si>
  <si>
    <t>معدل أسعار  السوبرماركات في 24-02-2025(ل.ل.)</t>
  </si>
  <si>
    <t>معدل أسعار المحلات والملاحم في 24-02-2025 (ل.ل.)</t>
  </si>
  <si>
    <t>معدل أسعار  السوبرماركات في 24-02-2025 (ل.ل.)</t>
  </si>
  <si>
    <t>المعدل العام للأسعار في 24-02-2025 (ل.ل.)</t>
  </si>
  <si>
    <t>المعدل العام للأسعار في24-02-2025  (ل.ل.)</t>
  </si>
  <si>
    <t>المعدل العام للأسعار في 24-02-2025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</si>
</sst>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227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77953.524999999994</v>
      </c>
      <c r="F15" s="168">
        <v>85998.8</v>
      </c>
      <c r="G15" s="43">
        <f t="shared" ref="G15:G30" si="0">(F15-E15)/E15</f>
        <v>0.10320604488379466</v>
      </c>
      <c r="H15" s="168">
        <v>83098.8</v>
      </c>
      <c r="I15" s="43">
        <f t="shared" ref="I15:I30" si="1">(F15-H15)/H15</f>
        <v>3.4898217543454298E-2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109307.76388888888</v>
      </c>
      <c r="F16" s="162">
        <v>119443.11111111111</v>
      </c>
      <c r="G16" s="46">
        <f t="shared" si="0"/>
        <v>9.2723031389836078E-2</v>
      </c>
      <c r="H16" s="162">
        <v>126665.33333333333</v>
      </c>
      <c r="I16" s="42">
        <f t="shared" si="1"/>
        <v>-5.7018144050639104E-2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107104.24444444444</v>
      </c>
      <c r="F17" s="162">
        <v>149498.79999999999</v>
      </c>
      <c r="G17" s="46">
        <f t="shared" si="0"/>
        <v>0.39582516804500534</v>
      </c>
      <c r="H17" s="162">
        <v>130998.8</v>
      </c>
      <c r="I17" s="42">
        <f t="shared" si="1"/>
        <v>0.14122266768855887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40434.550000000003</v>
      </c>
      <c r="F18" s="162">
        <v>43798.8</v>
      </c>
      <c r="G18" s="46">
        <f t="shared" si="0"/>
        <v>8.3202360357664415E-2</v>
      </c>
      <c r="H18" s="162">
        <v>44298.8</v>
      </c>
      <c r="I18" s="42">
        <f t="shared" si="1"/>
        <v>-1.1286987457899536E-2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329848.8</v>
      </c>
      <c r="F19" s="162">
        <v>317498.5</v>
      </c>
      <c r="G19" s="46">
        <f t="shared" si="0"/>
        <v>-3.7442306899403574E-2</v>
      </c>
      <c r="H19" s="162">
        <v>357498.5</v>
      </c>
      <c r="I19" s="42">
        <f t="shared" si="1"/>
        <v>-0.11188858135069098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97707.700000000012</v>
      </c>
      <c r="F20" s="162">
        <v>144498.79999999999</v>
      </c>
      <c r="G20" s="46">
        <f t="shared" si="0"/>
        <v>0.47888856251861389</v>
      </c>
      <c r="H20" s="162">
        <v>155498.79999999999</v>
      </c>
      <c r="I20" s="42">
        <f t="shared" si="1"/>
        <v>-7.0740095743504136E-2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68947.649999999994</v>
      </c>
      <c r="F21" s="162">
        <v>97998.8</v>
      </c>
      <c r="G21" s="46">
        <f t="shared" si="0"/>
        <v>0.42135083646795812</v>
      </c>
      <c r="H21" s="162">
        <v>99998.8</v>
      </c>
      <c r="I21" s="42">
        <f t="shared" si="1"/>
        <v>-2.0000240002880035E-2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34367.936111111107</v>
      </c>
      <c r="F22" s="162">
        <v>29898.799999999999</v>
      </c>
      <c r="G22" s="46">
        <f t="shared" si="0"/>
        <v>-0.13003795446611768</v>
      </c>
      <c r="H22" s="162">
        <v>28698.799999999999</v>
      </c>
      <c r="I22" s="42">
        <f t="shared" si="1"/>
        <v>4.1813594993518895E-2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38895.288888888885</v>
      </c>
      <c r="F23" s="162">
        <v>44332</v>
      </c>
      <c r="G23" s="46">
        <f t="shared" si="0"/>
        <v>0.13977813936906397</v>
      </c>
      <c r="H23" s="162">
        <v>43220.888888888891</v>
      </c>
      <c r="I23" s="42">
        <f t="shared" si="1"/>
        <v>2.5707733914670853E-2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42456.677777777775</v>
      </c>
      <c r="F24" s="162">
        <v>46749.75</v>
      </c>
      <c r="G24" s="46">
        <f t="shared" si="0"/>
        <v>0.10111653683061511</v>
      </c>
      <c r="H24" s="162">
        <v>43220.888888888891</v>
      </c>
      <c r="I24" s="42">
        <f t="shared" si="1"/>
        <v>8.1647120219646832E-2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40097.791666666664</v>
      </c>
      <c r="F25" s="162">
        <v>44398.8</v>
      </c>
      <c r="G25" s="46">
        <f t="shared" si="0"/>
        <v>0.10726297271150649</v>
      </c>
      <c r="H25" s="162">
        <v>41398.800000000003</v>
      </c>
      <c r="I25" s="42">
        <f t="shared" si="1"/>
        <v>7.2465868575900746E-2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85153.313888888893</v>
      </c>
      <c r="F26" s="162">
        <v>109998.8</v>
      </c>
      <c r="G26" s="46">
        <f t="shared" si="0"/>
        <v>0.29177356671673865</v>
      </c>
      <c r="H26" s="162">
        <v>95498.8</v>
      </c>
      <c r="I26" s="42">
        <f t="shared" si="1"/>
        <v>0.151834368599396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39742.21666666666</v>
      </c>
      <c r="F27" s="162">
        <v>45443.111111111109</v>
      </c>
      <c r="G27" s="46">
        <f t="shared" si="0"/>
        <v>0.14344681607118334</v>
      </c>
      <c r="H27" s="162">
        <v>42109.777777777781</v>
      </c>
      <c r="I27" s="42">
        <f t="shared" si="1"/>
        <v>7.915817915079093E-2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82948.911111111112</v>
      </c>
      <c r="F28" s="162">
        <v>75444.222222222219</v>
      </c>
      <c r="G28" s="46">
        <f t="shared" si="0"/>
        <v>-9.0473627542093565E-2</v>
      </c>
      <c r="H28" s="162">
        <v>69110.888888888891</v>
      </c>
      <c r="I28" s="42">
        <f t="shared" si="1"/>
        <v>9.164016604554992E-2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109179.75357142856</v>
      </c>
      <c r="F29" s="162">
        <v>130071</v>
      </c>
      <c r="G29" s="46">
        <f t="shared" si="0"/>
        <v>0.19134725757467275</v>
      </c>
      <c r="H29" s="162">
        <v>127571</v>
      </c>
      <c r="I29" s="42">
        <f t="shared" si="1"/>
        <v>1.959693033683204E-2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54378.925000000003</v>
      </c>
      <c r="F30" s="165">
        <v>74999.777777777781</v>
      </c>
      <c r="G30" s="48">
        <f t="shared" si="0"/>
        <v>0.37920670145240598</v>
      </c>
      <c r="H30" s="165">
        <v>75999.777777777781</v>
      </c>
      <c r="I30" s="53">
        <f t="shared" si="1"/>
        <v>-1.3157933210331024E-2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143291.95624999999</v>
      </c>
      <c r="F32" s="168">
        <v>217498.8</v>
      </c>
      <c r="G32" s="43">
        <f>(F32-E32)/E32</f>
        <v>0.51787166350448932</v>
      </c>
      <c r="H32" s="168">
        <v>209498.8</v>
      </c>
      <c r="I32" s="42">
        <f>(F32-H32)/H32</f>
        <v>3.818637624654652E-2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140680.4</v>
      </c>
      <c r="F33" s="162">
        <v>216998.8</v>
      </c>
      <c r="G33" s="46">
        <f>(F33-E33)/E33</f>
        <v>0.54249490334119033</v>
      </c>
      <c r="H33" s="162">
        <v>186498.8</v>
      </c>
      <c r="I33" s="42">
        <f>(F33-H33)/H33</f>
        <v>0.16353992626226013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46284.193750000006</v>
      </c>
      <c r="F34" s="162">
        <v>91873.75</v>
      </c>
      <c r="G34" s="46">
        <f>(F34-E34)/E34</f>
        <v>0.98499190665927905</v>
      </c>
      <c r="H34" s="162">
        <v>91873.75</v>
      </c>
      <c r="I34" s="42">
        <f>(F34-H34)/H34</f>
        <v>0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69818.233928571426</v>
      </c>
      <c r="F35" s="162">
        <v>99998.571428571435</v>
      </c>
      <c r="G35" s="46">
        <f>(F35-E35)/E35</f>
        <v>0.432270136349717</v>
      </c>
      <c r="H35" s="162">
        <v>96427.142857142855</v>
      </c>
      <c r="I35" s="42">
        <f>(F35-H35)/H35</f>
        <v>3.7037585742011082E-2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42641.15</v>
      </c>
      <c r="F36" s="162">
        <v>68888.666666666672</v>
      </c>
      <c r="G36" s="48">
        <f>(F36-E36)/E36</f>
        <v>0.61554429621777718</v>
      </c>
      <c r="H36" s="162">
        <v>68498.8</v>
      </c>
      <c r="I36" s="53">
        <f>(F36-H36)/H36</f>
        <v>5.6915838914939907E-3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1592287.1916666667</v>
      </c>
      <c r="F38" s="162">
        <v>1882055.5</v>
      </c>
      <c r="G38" s="43">
        <f t="shared" ref="G38:G43" si="2">(F38-E38)/E38</f>
        <v>0.18198244000821817</v>
      </c>
      <c r="H38" s="162">
        <v>1882055.5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988234.50590277778</v>
      </c>
      <c r="F39" s="162">
        <v>1036732.6666666666</v>
      </c>
      <c r="G39" s="46">
        <f t="shared" si="2"/>
        <v>4.9075558963188125E-2</v>
      </c>
      <c r="H39" s="162">
        <v>1034739.3333333334</v>
      </c>
      <c r="I39" s="42">
        <f t="shared" si="3"/>
        <v>1.9264110961278386E-3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598187.3125</v>
      </c>
      <c r="F40" s="162">
        <v>767293.8</v>
      </c>
      <c r="G40" s="46">
        <f t="shared" si="2"/>
        <v>0.28269821837787651</v>
      </c>
      <c r="H40" s="162">
        <v>784426.5</v>
      </c>
      <c r="I40" s="42">
        <f t="shared" si="3"/>
        <v>-2.1841052029731217E-2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275048.53571428568</v>
      </c>
      <c r="F41" s="162">
        <v>345703.8</v>
      </c>
      <c r="G41" s="46">
        <f t="shared" si="2"/>
        <v>0.25688289560323063</v>
      </c>
      <c r="H41" s="162">
        <v>325252.2</v>
      </c>
      <c r="I41" s="42">
        <f t="shared" si="3"/>
        <v>6.2879205736348517E-2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202745.16666666666</v>
      </c>
      <c r="F42" s="162">
        <v>251159.99999999997</v>
      </c>
      <c r="G42" s="46">
        <f t="shared" si="2"/>
        <v>0.23879648590060915</v>
      </c>
      <c r="H42" s="162">
        <v>197340.00000000003</v>
      </c>
      <c r="I42" s="42">
        <f t="shared" si="3"/>
        <v>0.27272727272727237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759551.5</v>
      </c>
      <c r="F43" s="162">
        <v>987238.2</v>
      </c>
      <c r="G43" s="48">
        <f t="shared" si="2"/>
        <v>0.29976466375222738</v>
      </c>
      <c r="H43" s="162">
        <v>987238.2</v>
      </c>
      <c r="I43" s="55">
        <f t="shared" si="3"/>
        <v>0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384458.52777777775</v>
      </c>
      <c r="F45" s="162">
        <v>357604</v>
      </c>
      <c r="G45" s="43">
        <f t="shared" ref="G45:G50" si="4">(F45-E45)/E45</f>
        <v>-6.9850259098167361E-2</v>
      </c>
      <c r="H45" s="162">
        <v>356607.33333333331</v>
      </c>
      <c r="I45" s="42">
        <f t="shared" ref="I45:I50" si="5">(F45-H45)/H45</f>
        <v>2.7948574622694788E-3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314400.10013935337</v>
      </c>
      <c r="F46" s="162">
        <v>314667.59999999998</v>
      </c>
      <c r="G46" s="46">
        <f t="shared" si="4"/>
        <v>8.5082625777805135E-4</v>
      </c>
      <c r="H46" s="162">
        <v>316461.59999999998</v>
      </c>
      <c r="I46" s="78">
        <f t="shared" si="5"/>
        <v>-5.6689342403628126E-3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993726.21428571432</v>
      </c>
      <c r="F47" s="162">
        <v>996695.14285714284</v>
      </c>
      <c r="G47" s="46">
        <f t="shared" si="4"/>
        <v>2.9876725890365823E-3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1293506.5728124999</v>
      </c>
      <c r="F48" s="162">
        <v>1326919.2857142857</v>
      </c>
      <c r="G48" s="46">
        <f t="shared" si="4"/>
        <v>2.5831111804198826E-2</v>
      </c>
      <c r="H48" s="162">
        <v>1308082.2857142857</v>
      </c>
      <c r="I48" s="78">
        <f t="shared" si="5"/>
        <v>1.4400470219435737E-2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140782.00215997771</v>
      </c>
      <c r="F49" s="162">
        <v>161235.75</v>
      </c>
      <c r="G49" s="46">
        <f t="shared" si="4"/>
        <v>0.1452866668054604</v>
      </c>
      <c r="H49" s="162">
        <v>161235.75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1767720.375</v>
      </c>
      <c r="F50" s="162">
        <v>1759465.5</v>
      </c>
      <c r="G50" s="53">
        <f t="shared" si="4"/>
        <v>-4.669785514012645E-3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143438.66773504272</v>
      </c>
      <c r="F52" s="159">
        <v>147256.66666666666</v>
      </c>
      <c r="G52" s="161">
        <f t="shared" ref="G52:G60" si="6">(F52-E52)/E52</f>
        <v>2.6617640779238654E-2</v>
      </c>
      <c r="H52" s="159">
        <v>147256.66666666666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192812.74679487181</v>
      </c>
      <c r="F53" s="162">
        <v>212131.5</v>
      </c>
      <c r="G53" s="164">
        <f t="shared" si="6"/>
        <v>0.10019437784204631</v>
      </c>
      <c r="H53" s="162">
        <v>212131.5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139026.48333333334</v>
      </c>
      <c r="F54" s="162">
        <v>139035</v>
      </c>
      <c r="G54" s="164">
        <f t="shared" si="6"/>
        <v>6.1259311625131276E-5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191815.55</v>
      </c>
      <c r="F55" s="162">
        <v>158769</v>
      </c>
      <c r="G55" s="164">
        <f t="shared" si="6"/>
        <v>-0.17228295620454123</v>
      </c>
      <c r="H55" s="162">
        <v>158769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101305.19293975951</v>
      </c>
      <c r="F56" s="162">
        <v>107308</v>
      </c>
      <c r="G56" s="169">
        <f t="shared" si="6"/>
        <v>5.9254682667748561E-2</v>
      </c>
      <c r="H56" s="162">
        <v>107308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102747.51484312788</v>
      </c>
      <c r="F57" s="165">
        <v>176036.25</v>
      </c>
      <c r="G57" s="167">
        <f t="shared" si="6"/>
        <v>0.71328961356162601</v>
      </c>
      <c r="H57" s="165">
        <v>165945</v>
      </c>
      <c r="I57" s="110">
        <f t="shared" si="7"/>
        <v>6.0810810810810814E-2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199546.24305555556</v>
      </c>
      <c r="F58" s="168">
        <v>188011.2</v>
      </c>
      <c r="G58" s="42">
        <f t="shared" si="6"/>
        <v>-5.7806365476618299E-2</v>
      </c>
      <c r="H58" s="168">
        <v>188011.2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192666.72499999998</v>
      </c>
      <c r="F59" s="162">
        <v>211563.85714285713</v>
      </c>
      <c r="G59" s="46">
        <f t="shared" si="6"/>
        <v>9.8081971045374625E-2</v>
      </c>
      <c r="H59" s="162">
        <v>211563.85714285713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948485.16666666663</v>
      </c>
      <c r="F60" s="162">
        <v>1244139</v>
      </c>
      <c r="G60" s="48">
        <f t="shared" si="6"/>
        <v>0.31171160469738507</v>
      </c>
      <c r="H60" s="162">
        <v>1244139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394645.22222222225</v>
      </c>
      <c r="F62" s="162">
        <v>495343.33333333331</v>
      </c>
      <c r="G62" s="43">
        <f t="shared" ref="G62:G67" si="8">(F62-E62)/E62</f>
        <v>0.25516110531906705</v>
      </c>
      <c r="H62" s="162">
        <v>492851.66666666669</v>
      </c>
      <c r="I62" s="42">
        <f t="shared" ref="I62:I67" si="9">(F62-H62)/H62</f>
        <v>5.0556117290191322E-3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2829844.0833333335</v>
      </c>
      <c r="F63" s="162">
        <v>3145779</v>
      </c>
      <c r="G63" s="46">
        <f t="shared" si="8"/>
        <v>0.11164393067709938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932686.96527777775</v>
      </c>
      <c r="F64" s="162">
        <v>831718.33333333337</v>
      </c>
      <c r="G64" s="46">
        <f t="shared" si="8"/>
        <v>-0.10825564814704296</v>
      </c>
      <c r="H64" s="162">
        <v>831718.33333333337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599454.28333333344</v>
      </c>
      <c r="F65" s="162">
        <v>601289</v>
      </c>
      <c r="G65" s="46">
        <f t="shared" si="8"/>
        <v>3.0606448526223021E-3</v>
      </c>
      <c r="H65" s="162">
        <v>601289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298429.75446428568</v>
      </c>
      <c r="F66" s="162">
        <v>294440.25</v>
      </c>
      <c r="G66" s="46">
        <f t="shared" si="8"/>
        <v>-1.3368320030444959E-2</v>
      </c>
      <c r="H66" s="162">
        <v>294440.25</v>
      </c>
      <c r="I66" s="78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225724.50007963052</v>
      </c>
      <c r="F67" s="162">
        <v>219646.875</v>
      </c>
      <c r="G67" s="48">
        <f t="shared" si="8"/>
        <v>-2.6924968612119977E-2</v>
      </c>
      <c r="H67" s="162">
        <v>219646.875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301868.46875</v>
      </c>
      <c r="F69" s="168">
        <v>313052.7</v>
      </c>
      <c r="G69" s="43">
        <f>(F69-E69)/E69</f>
        <v>3.7050014850217812E-2</v>
      </c>
      <c r="H69" s="168">
        <v>313052.7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197924.39317566488</v>
      </c>
      <c r="F70" s="162">
        <v>205541.14285714287</v>
      </c>
      <c r="G70" s="46">
        <f>(F70-E70)/E70</f>
        <v>3.848312761892797E-2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80141.407817725762</v>
      </c>
      <c r="F71" s="162">
        <v>98109.375</v>
      </c>
      <c r="G71" s="46">
        <f>(F71-E71)/E71</f>
        <v>0.22420328855640673</v>
      </c>
      <c r="H71" s="162">
        <v>98109.375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130382.45139353401</v>
      </c>
      <c r="F72" s="162">
        <v>145912</v>
      </c>
      <c r="G72" s="46">
        <f>(F72-E72)/E72</f>
        <v>0.1191076593551158</v>
      </c>
      <c r="H72" s="162">
        <v>145912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121212.5549362071</v>
      </c>
      <c r="F73" s="171">
        <v>136072.6</v>
      </c>
      <c r="G73" s="46">
        <f>(F73-E73)/E73</f>
        <v>0.12259493310419525</v>
      </c>
      <c r="H73" s="171">
        <v>135045.77777777778</v>
      </c>
      <c r="I73" s="55">
        <f>(F73-H73)/H73</f>
        <v>7.6035122246612859E-3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71611.892857142855</v>
      </c>
      <c r="F75" s="159">
        <v>70094.142857142855</v>
      </c>
      <c r="G75" s="42">
        <f t="shared" ref="G75:G81" si="10">(F75-E75)/E75</f>
        <v>-2.1194105328673957E-2</v>
      </c>
      <c r="H75" s="159">
        <v>69816.5</v>
      </c>
      <c r="I75" s="43">
        <f t="shared" ref="I75:I81" si="11">(F75-H75)/H75</f>
        <v>3.9767513000917411E-3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114495.71428571428</v>
      </c>
      <c r="F76" s="162">
        <v>91718.25</v>
      </c>
      <c r="G76" s="46">
        <f t="shared" si="10"/>
        <v>-0.19893726527505701</v>
      </c>
      <c r="H76" s="162">
        <v>92169.875</v>
      </c>
      <c r="I76" s="42">
        <f t="shared" si="11"/>
        <v>-4.8999198490830113E-3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48760.791666666664</v>
      </c>
      <c r="F77" s="162">
        <v>57023.571428571428</v>
      </c>
      <c r="G77" s="46">
        <f t="shared" si="10"/>
        <v>0.16945540626965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94106.139663074457</v>
      </c>
      <c r="F78" s="162">
        <v>91830.375</v>
      </c>
      <c r="G78" s="46">
        <f t="shared" si="10"/>
        <v>-2.4182956300431751E-2</v>
      </c>
      <c r="H78" s="162">
        <v>91830.375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131658.68650793651</v>
      </c>
      <c r="F79" s="162">
        <v>145613</v>
      </c>
      <c r="G79" s="46">
        <f t="shared" si="10"/>
        <v>0.10598855162680293</v>
      </c>
      <c r="H79" s="162">
        <v>144417</v>
      </c>
      <c r="I79" s="42">
        <f t="shared" si="11"/>
        <v>8.2815734989648039E-3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578403.75</v>
      </c>
      <c r="F80" s="162">
        <v>577967</v>
      </c>
      <c r="G80" s="46">
        <f t="shared" si="10"/>
        <v>-7.5509538103789959E-4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173969.41666666666</v>
      </c>
      <c r="F81" s="165">
        <v>294315.66666666669</v>
      </c>
      <c r="G81" s="48">
        <f t="shared" si="10"/>
        <v>0.69176670420519337</v>
      </c>
      <c r="H81" s="165">
        <v>288734.33333333331</v>
      </c>
      <c r="I81" s="53">
        <f t="shared" si="11"/>
        <v>1.9330341732827199E-2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228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77953.524999999994</v>
      </c>
      <c r="F15" s="168">
        <v>78833.2</v>
      </c>
      <c r="G15" s="42">
        <f>(F15-E15)/E15</f>
        <v>1.1284608361199868E-2</v>
      </c>
      <c r="H15" s="168">
        <v>68833.2</v>
      </c>
      <c r="I15" s="111">
        <f>(F15-H15)/H15</f>
        <v>0.14527873177478309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109307.76388888888</v>
      </c>
      <c r="F16" s="162">
        <v>104666.6</v>
      </c>
      <c r="G16" s="46">
        <f t="shared" ref="G16:G39" si="0">(F16-E16)/E16</f>
        <v>-4.2459599609105572E-2</v>
      </c>
      <c r="H16" s="162">
        <v>102500</v>
      </c>
      <c r="I16" s="46">
        <f>(F16-H16)/H16</f>
        <v>2.1137560975609811E-2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107104.24444444444</v>
      </c>
      <c r="F17" s="162">
        <v>118500</v>
      </c>
      <c r="G17" s="46">
        <f t="shared" si="0"/>
        <v>0.10639872971109562</v>
      </c>
      <c r="H17" s="162">
        <v>119000</v>
      </c>
      <c r="I17" s="46">
        <f t="shared" ref="I17:I29" si="1">(F17-H17)/H17</f>
        <v>-4.2016806722689074E-3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40434.550000000003</v>
      </c>
      <c r="F18" s="162">
        <v>35500</v>
      </c>
      <c r="G18" s="46">
        <f t="shared" si="0"/>
        <v>-0.12203796011084586</v>
      </c>
      <c r="H18" s="162">
        <v>36333.199999999997</v>
      </c>
      <c r="I18" s="46">
        <f t="shared" si="1"/>
        <v>-2.2932194246584311E-2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329848.8</v>
      </c>
      <c r="F19" s="162">
        <v>333000</v>
      </c>
      <c r="G19" s="46">
        <f t="shared" si="0"/>
        <v>9.5534681344907474E-3</v>
      </c>
      <c r="H19" s="162">
        <v>315000</v>
      </c>
      <c r="I19" s="46">
        <f t="shared" si="1"/>
        <v>5.7142857142857141E-2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97707.700000000012</v>
      </c>
      <c r="F20" s="162">
        <v>127500</v>
      </c>
      <c r="G20" s="46">
        <f t="shared" si="0"/>
        <v>0.30491250945421888</v>
      </c>
      <c r="H20" s="162">
        <v>124166.6</v>
      </c>
      <c r="I20" s="46">
        <f t="shared" si="1"/>
        <v>2.6846188910705407E-2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68947.649999999994</v>
      </c>
      <c r="F21" s="162">
        <v>58500</v>
      </c>
      <c r="G21" s="46">
        <f t="shared" si="0"/>
        <v>-0.1515301826820783</v>
      </c>
      <c r="H21" s="162">
        <v>55333.2</v>
      </c>
      <c r="I21" s="46">
        <f t="shared" si="1"/>
        <v>5.7231463208345136E-2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34367.936111111107</v>
      </c>
      <c r="F22" s="162">
        <v>19666.599999999999</v>
      </c>
      <c r="G22" s="46">
        <f t="shared" si="0"/>
        <v>-0.427763135487155</v>
      </c>
      <c r="H22" s="162">
        <v>19333.2</v>
      </c>
      <c r="I22" s="46">
        <f t="shared" si="1"/>
        <v>1.7244946516872417E-2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38895.288888888885</v>
      </c>
      <c r="F23" s="162">
        <v>25833.200000000001</v>
      </c>
      <c r="G23" s="46">
        <f t="shared" si="0"/>
        <v>-0.33582701818215049</v>
      </c>
      <c r="H23" s="162">
        <v>23500</v>
      </c>
      <c r="I23" s="46">
        <f t="shared" si="1"/>
        <v>9.9285106382978758E-2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42456.677777777775</v>
      </c>
      <c r="F24" s="162">
        <v>29333.200000000001</v>
      </c>
      <c r="G24" s="46">
        <f t="shared" si="0"/>
        <v>-0.30910279524147616</v>
      </c>
      <c r="H24" s="162">
        <v>27833.200000000001</v>
      </c>
      <c r="I24" s="46">
        <f t="shared" si="1"/>
        <v>5.3892473736401131E-2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40097.791666666664</v>
      </c>
      <c r="F25" s="162">
        <v>29500</v>
      </c>
      <c r="G25" s="46">
        <f t="shared" si="0"/>
        <v>-0.26429863656248731</v>
      </c>
      <c r="H25" s="162">
        <v>26333.200000000001</v>
      </c>
      <c r="I25" s="46">
        <f t="shared" si="1"/>
        <v>0.12025883675360378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85153.313888888893</v>
      </c>
      <c r="F26" s="162">
        <v>76000</v>
      </c>
      <c r="G26" s="46">
        <f t="shared" si="0"/>
        <v>-0.10749216291021235</v>
      </c>
      <c r="H26" s="162">
        <v>65000</v>
      </c>
      <c r="I26" s="46">
        <f t="shared" si="1"/>
        <v>0.16923076923076924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39742.21666666666</v>
      </c>
      <c r="F27" s="162">
        <v>31333.200000000001</v>
      </c>
      <c r="G27" s="46">
        <f t="shared" si="0"/>
        <v>-0.21158901973677849</v>
      </c>
      <c r="H27" s="162">
        <v>30166.6</v>
      </c>
      <c r="I27" s="46">
        <f t="shared" si="1"/>
        <v>3.8671908667201549E-2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82948.911111111112</v>
      </c>
      <c r="F28" s="162">
        <v>63500</v>
      </c>
      <c r="G28" s="46">
        <f t="shared" si="0"/>
        <v>-0.2344685523967765</v>
      </c>
      <c r="H28" s="162">
        <v>63000</v>
      </c>
      <c r="I28" s="46">
        <f t="shared" si="1"/>
        <v>7.9365079365079361E-3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109179.75357142856</v>
      </c>
      <c r="F29" s="162">
        <v>98533.2</v>
      </c>
      <c r="G29" s="46">
        <f t="shared" si="0"/>
        <v>-9.7513991588772733E-2</v>
      </c>
      <c r="H29" s="162">
        <v>89000</v>
      </c>
      <c r="I29" s="46">
        <f t="shared" si="1"/>
        <v>0.107114606741573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54378.925000000003</v>
      </c>
      <c r="F30" s="165">
        <v>66333.2</v>
      </c>
      <c r="G30" s="48">
        <f t="shared" si="0"/>
        <v>0.21983286723670969</v>
      </c>
      <c r="H30" s="165">
        <v>63333.2</v>
      </c>
      <c r="I30" s="48">
        <f>(F30-H30)/H30</f>
        <v>4.7368520775833214E-2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143291.95624999999</v>
      </c>
      <c r="F32" s="168">
        <v>145500</v>
      </c>
      <c r="G32" s="42">
        <f t="shared" si="0"/>
        <v>1.540940474109838E-2</v>
      </c>
      <c r="H32" s="168">
        <v>151500</v>
      </c>
      <c r="I32" s="43">
        <f>(F32-H32)/H32</f>
        <v>-3.9603960396039604E-2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140680.4</v>
      </c>
      <c r="F33" s="162">
        <v>145500</v>
      </c>
      <c r="G33" s="46">
        <f t="shared" si="0"/>
        <v>3.4259214503228635E-2</v>
      </c>
      <c r="H33" s="162">
        <v>152500</v>
      </c>
      <c r="I33" s="46">
        <f>(F33-H33)/H33</f>
        <v>-4.5901639344262293E-2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46284.193750000006</v>
      </c>
      <c r="F34" s="162">
        <v>78666.600000000006</v>
      </c>
      <c r="G34" s="46">
        <f>(F34-E34)/E34</f>
        <v>0.69964287214142074</v>
      </c>
      <c r="H34" s="162">
        <v>83000</v>
      </c>
      <c r="I34" s="46">
        <f>(F34-H34)/H34</f>
        <v>-5.22096385542168E-2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69818.233928571426</v>
      </c>
      <c r="F35" s="162">
        <v>70500</v>
      </c>
      <c r="G35" s="46">
        <f t="shared" si="0"/>
        <v>9.7648713389981295E-3</v>
      </c>
      <c r="H35" s="162">
        <v>63833.2</v>
      </c>
      <c r="I35" s="46">
        <f>(F35-H35)/H35</f>
        <v>0.10444094922391488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42641.15</v>
      </c>
      <c r="F36" s="162">
        <v>48333.2</v>
      </c>
      <c r="G36" s="52">
        <f t="shared" si="0"/>
        <v>0.13348725350981377</v>
      </c>
      <c r="H36" s="162">
        <v>44666.6</v>
      </c>
      <c r="I36" s="46">
        <f>(F36-H36)/H36</f>
        <v>8.2088182221167469E-2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1592287.1916666667</v>
      </c>
      <c r="F38" s="189">
        <v>1729483.8</v>
      </c>
      <c r="G38" s="161">
        <f t="shared" si="0"/>
        <v>8.6163230509772551E-2</v>
      </c>
      <c r="H38" s="189">
        <v>1805370</v>
      </c>
      <c r="I38" s="161">
        <f>(F38-H38)/H38</f>
        <v>-4.2033599760713844E-2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988234.50590277778</v>
      </c>
      <c r="F39" s="135">
        <v>1099840</v>
      </c>
      <c r="G39" s="167">
        <f t="shared" si="0"/>
        <v>0.11293422100786464</v>
      </c>
      <c r="H39" s="135">
        <v>1105233.2</v>
      </c>
      <c r="I39" s="167">
        <f>(F39-H39)/H39</f>
        <v>-4.8796941677104466E-3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229</v>
      </c>
      <c r="E12" s="214" t="s">
        <v>228</v>
      </c>
      <c r="F12" s="221" t="s">
        <v>186</v>
      </c>
      <c r="G12" s="206" t="s">
        <v>219</v>
      </c>
      <c r="H12" s="223" t="s">
        <v>230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85998.8</v>
      </c>
      <c r="E15" s="190">
        <v>78833.2</v>
      </c>
      <c r="F15" s="62">
        <f t="shared" ref="F15:F30" si="0">D15-E15</f>
        <v>7165.6000000000058</v>
      </c>
      <c r="G15" s="159">
        <v>77953.524999999994</v>
      </c>
      <c r="H15" s="124">
        <f>AVERAGE(D15:E15)</f>
        <v>82416</v>
      </c>
      <c r="I15" s="64">
        <f t="shared" ref="I15:I30" si="1">(H15-G15)/G15</f>
        <v>5.7245326622497268E-2</v>
      </c>
    </row>
    <row r="16" spans="1:9" ht="16.5" customHeight="1">
      <c r="A16" s="122"/>
      <c r="B16" s="155" t="s">
        <v>5</v>
      </c>
      <c r="C16" s="142" t="s">
        <v>164</v>
      </c>
      <c r="D16" s="134">
        <v>119443.11111111111</v>
      </c>
      <c r="E16" s="134">
        <v>104666.6</v>
      </c>
      <c r="F16" s="65">
        <f t="shared" si="0"/>
        <v>14776.511111111104</v>
      </c>
      <c r="G16" s="162">
        <v>109307.76388888888</v>
      </c>
      <c r="H16" s="173">
        <f t="shared" ref="H16:H30" si="2">AVERAGE(D16:E16)</f>
        <v>112054.85555555555</v>
      </c>
      <c r="I16" s="66">
        <f t="shared" si="1"/>
        <v>2.5131715890365187E-2</v>
      </c>
    </row>
    <row r="17" spans="1:9" ht="16.5">
      <c r="A17" s="122"/>
      <c r="B17" s="155" t="s">
        <v>6</v>
      </c>
      <c r="C17" s="142" t="s">
        <v>165</v>
      </c>
      <c r="D17" s="134">
        <v>149498.79999999999</v>
      </c>
      <c r="E17" s="134">
        <v>118500</v>
      </c>
      <c r="F17" s="65">
        <f t="shared" si="0"/>
        <v>30998.799999999988</v>
      </c>
      <c r="G17" s="162">
        <v>107104.24444444444</v>
      </c>
      <c r="H17" s="173">
        <f t="shared" si="2"/>
        <v>133999.4</v>
      </c>
      <c r="I17" s="66">
        <f t="shared" si="1"/>
        <v>0.25111194887805049</v>
      </c>
    </row>
    <row r="18" spans="1:9" ht="16.5">
      <c r="A18" s="122"/>
      <c r="B18" s="155" t="s">
        <v>7</v>
      </c>
      <c r="C18" s="142" t="s">
        <v>166</v>
      </c>
      <c r="D18" s="134">
        <v>43798.8</v>
      </c>
      <c r="E18" s="134">
        <v>35500</v>
      </c>
      <c r="F18" s="65">
        <f t="shared" si="0"/>
        <v>8298.8000000000029</v>
      </c>
      <c r="G18" s="162">
        <v>40434.550000000003</v>
      </c>
      <c r="H18" s="173">
        <f t="shared" si="2"/>
        <v>39649.4</v>
      </c>
      <c r="I18" s="66">
        <f t="shared" si="1"/>
        <v>-1.9417799876590723E-2</v>
      </c>
    </row>
    <row r="19" spans="1:9" ht="16.5">
      <c r="A19" s="122"/>
      <c r="B19" s="155" t="s">
        <v>8</v>
      </c>
      <c r="C19" s="142" t="s">
        <v>167</v>
      </c>
      <c r="D19" s="134">
        <v>317498.5</v>
      </c>
      <c r="E19" s="134">
        <v>333000</v>
      </c>
      <c r="F19" s="65">
        <f t="shared" si="0"/>
        <v>-15501.5</v>
      </c>
      <c r="G19" s="162">
        <v>329848.8</v>
      </c>
      <c r="H19" s="173">
        <f t="shared" si="2"/>
        <v>325249.25</v>
      </c>
      <c r="I19" s="66">
        <f t="shared" si="1"/>
        <v>-1.3944419382456412E-2</v>
      </c>
    </row>
    <row r="20" spans="1:9" ht="16.5">
      <c r="A20" s="122"/>
      <c r="B20" s="155" t="s">
        <v>9</v>
      </c>
      <c r="C20" s="142" t="s">
        <v>168</v>
      </c>
      <c r="D20" s="134">
        <v>144498.79999999999</v>
      </c>
      <c r="E20" s="134">
        <v>127500</v>
      </c>
      <c r="F20" s="65">
        <f t="shared" si="0"/>
        <v>16998.799999999988</v>
      </c>
      <c r="G20" s="162">
        <v>97707.700000000012</v>
      </c>
      <c r="H20" s="173">
        <f t="shared" si="2"/>
        <v>135999.4</v>
      </c>
      <c r="I20" s="66">
        <f t="shared" si="1"/>
        <v>0.39190053598641639</v>
      </c>
    </row>
    <row r="21" spans="1:9" ht="16.5">
      <c r="A21" s="122"/>
      <c r="B21" s="155" t="s">
        <v>10</v>
      </c>
      <c r="C21" s="142" t="s">
        <v>169</v>
      </c>
      <c r="D21" s="134">
        <v>97998.8</v>
      </c>
      <c r="E21" s="134">
        <v>58500</v>
      </c>
      <c r="F21" s="65">
        <f t="shared" si="0"/>
        <v>39498.800000000003</v>
      </c>
      <c r="G21" s="162">
        <v>68947.649999999994</v>
      </c>
      <c r="H21" s="173">
        <f t="shared" si="2"/>
        <v>78249.399999999994</v>
      </c>
      <c r="I21" s="66">
        <f t="shared" si="1"/>
        <v>0.1349103268929398</v>
      </c>
    </row>
    <row r="22" spans="1:9" ht="16.5">
      <c r="A22" s="122"/>
      <c r="B22" s="155" t="s">
        <v>11</v>
      </c>
      <c r="C22" s="142" t="s">
        <v>170</v>
      </c>
      <c r="D22" s="134">
        <v>29898.799999999999</v>
      </c>
      <c r="E22" s="134">
        <v>19666.599999999999</v>
      </c>
      <c r="F22" s="65">
        <f t="shared" si="0"/>
        <v>10232.200000000001</v>
      </c>
      <c r="G22" s="162">
        <v>34367.936111111107</v>
      </c>
      <c r="H22" s="173">
        <f t="shared" si="2"/>
        <v>24782.699999999997</v>
      </c>
      <c r="I22" s="66">
        <f t="shared" si="1"/>
        <v>-0.27890054497663641</v>
      </c>
    </row>
    <row r="23" spans="1:9" ht="16.5">
      <c r="A23" s="122"/>
      <c r="B23" s="155" t="s">
        <v>12</v>
      </c>
      <c r="C23" s="142" t="s">
        <v>171</v>
      </c>
      <c r="D23" s="134">
        <v>44332</v>
      </c>
      <c r="E23" s="134">
        <v>25833.200000000001</v>
      </c>
      <c r="F23" s="65">
        <f t="shared" si="0"/>
        <v>18498.8</v>
      </c>
      <c r="G23" s="162">
        <v>38895.288888888885</v>
      </c>
      <c r="H23" s="173">
        <f t="shared" si="2"/>
        <v>35082.6</v>
      </c>
      <c r="I23" s="66">
        <f t="shared" si="1"/>
        <v>-9.8024439406543318E-2</v>
      </c>
    </row>
    <row r="24" spans="1:9" ht="16.5">
      <c r="A24" s="122"/>
      <c r="B24" s="155" t="s">
        <v>13</v>
      </c>
      <c r="C24" s="142" t="s">
        <v>172</v>
      </c>
      <c r="D24" s="134">
        <v>46749.75</v>
      </c>
      <c r="E24" s="134">
        <v>29333.200000000001</v>
      </c>
      <c r="F24" s="65">
        <f t="shared" si="0"/>
        <v>17416.55</v>
      </c>
      <c r="G24" s="162">
        <v>42456.677777777775</v>
      </c>
      <c r="H24" s="173">
        <f t="shared" si="2"/>
        <v>38041.474999999999</v>
      </c>
      <c r="I24" s="66">
        <f t="shared" si="1"/>
        <v>-0.10399312920543057</v>
      </c>
    </row>
    <row r="25" spans="1:9" ht="16.5">
      <c r="A25" s="122"/>
      <c r="B25" s="155" t="s">
        <v>14</v>
      </c>
      <c r="C25" s="142" t="s">
        <v>173</v>
      </c>
      <c r="D25" s="134">
        <v>44398.8</v>
      </c>
      <c r="E25" s="134">
        <v>29500</v>
      </c>
      <c r="F25" s="65">
        <f t="shared" si="0"/>
        <v>14898.800000000003</v>
      </c>
      <c r="G25" s="162">
        <v>40097.791666666664</v>
      </c>
      <c r="H25" s="173">
        <f t="shared" si="2"/>
        <v>36949.4</v>
      </c>
      <c r="I25" s="66">
        <f t="shared" si="1"/>
        <v>-7.8517831925490403E-2</v>
      </c>
    </row>
    <row r="26" spans="1:9" ht="16.5">
      <c r="A26" s="122"/>
      <c r="B26" s="155" t="s">
        <v>15</v>
      </c>
      <c r="C26" s="142" t="s">
        <v>174</v>
      </c>
      <c r="D26" s="134">
        <v>109998.8</v>
      </c>
      <c r="E26" s="134">
        <v>76000</v>
      </c>
      <c r="F26" s="65">
        <f t="shared" si="0"/>
        <v>33998.800000000003</v>
      </c>
      <c r="G26" s="162">
        <v>85153.313888888893</v>
      </c>
      <c r="H26" s="173">
        <f t="shared" si="2"/>
        <v>92999.4</v>
      </c>
      <c r="I26" s="66">
        <f t="shared" si="1"/>
        <v>9.2140701903263053E-2</v>
      </c>
    </row>
    <row r="27" spans="1:9" ht="16.5">
      <c r="A27" s="122"/>
      <c r="B27" s="155" t="s">
        <v>16</v>
      </c>
      <c r="C27" s="142" t="s">
        <v>175</v>
      </c>
      <c r="D27" s="134">
        <v>45443.111111111109</v>
      </c>
      <c r="E27" s="134">
        <v>31333.200000000001</v>
      </c>
      <c r="F27" s="65">
        <f t="shared" si="0"/>
        <v>14109.911111111109</v>
      </c>
      <c r="G27" s="162">
        <v>39742.21666666666</v>
      </c>
      <c r="H27" s="173">
        <f t="shared" si="2"/>
        <v>38388.155555555553</v>
      </c>
      <c r="I27" s="66">
        <f t="shared" si="1"/>
        <v>-3.4071101832797622E-2</v>
      </c>
    </row>
    <row r="28" spans="1:9" ht="16.5">
      <c r="A28" s="122"/>
      <c r="B28" s="155" t="s">
        <v>17</v>
      </c>
      <c r="C28" s="142" t="s">
        <v>176</v>
      </c>
      <c r="D28" s="134">
        <v>75444.222222222219</v>
      </c>
      <c r="E28" s="134">
        <v>63500</v>
      </c>
      <c r="F28" s="65">
        <f t="shared" si="0"/>
        <v>11944.222222222219</v>
      </c>
      <c r="G28" s="162">
        <v>82948.911111111112</v>
      </c>
      <c r="H28" s="173">
        <f t="shared" si="2"/>
        <v>69472.111111111109</v>
      </c>
      <c r="I28" s="66">
        <f t="shared" si="1"/>
        <v>-0.16247108996943505</v>
      </c>
    </row>
    <row r="29" spans="1:9" ht="16.5">
      <c r="A29" s="122"/>
      <c r="B29" s="155" t="s">
        <v>18</v>
      </c>
      <c r="C29" s="142" t="s">
        <v>177</v>
      </c>
      <c r="D29" s="134">
        <v>130071</v>
      </c>
      <c r="E29" s="134">
        <v>98533.2</v>
      </c>
      <c r="F29" s="65">
        <f t="shared" si="0"/>
        <v>31537.800000000003</v>
      </c>
      <c r="G29" s="162">
        <v>109179.75357142856</v>
      </c>
      <c r="H29" s="173">
        <f t="shared" si="2"/>
        <v>114302.1</v>
      </c>
      <c r="I29" s="66">
        <f t="shared" si="1"/>
        <v>4.6916632992950069E-2</v>
      </c>
    </row>
    <row r="30" spans="1:9" ht="17.25" thickBot="1">
      <c r="A30" s="36"/>
      <c r="B30" s="156" t="s">
        <v>19</v>
      </c>
      <c r="C30" s="143" t="s">
        <v>178</v>
      </c>
      <c r="D30" s="191">
        <v>74999.777777777781</v>
      </c>
      <c r="E30" s="136">
        <v>66333.2</v>
      </c>
      <c r="F30" s="68">
        <f t="shared" si="0"/>
        <v>8666.5777777777839</v>
      </c>
      <c r="G30" s="165">
        <v>54378.925000000003</v>
      </c>
      <c r="H30" s="93">
        <f t="shared" si="2"/>
        <v>70666.488888888882</v>
      </c>
      <c r="I30" s="69">
        <f t="shared" si="1"/>
        <v>0.29951978434455773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217498.8</v>
      </c>
      <c r="E32" s="125">
        <v>145500</v>
      </c>
      <c r="F32" s="62">
        <f>D32-E32</f>
        <v>71998.799999999988</v>
      </c>
      <c r="G32" s="168">
        <v>143291.95624999999</v>
      </c>
      <c r="H32" s="63">
        <f>AVERAGE(D32:E32)</f>
        <v>181499.4</v>
      </c>
      <c r="I32" s="72">
        <f>(H32-G32)/G32</f>
        <v>0.26664053412279387</v>
      </c>
    </row>
    <row r="33" spans="1:9" ht="16.5">
      <c r="A33" s="35"/>
      <c r="B33" s="32" t="s">
        <v>27</v>
      </c>
      <c r="C33" s="15" t="s">
        <v>180</v>
      </c>
      <c r="D33" s="45">
        <v>216998.8</v>
      </c>
      <c r="E33" s="125">
        <v>145500</v>
      </c>
      <c r="F33" s="73">
        <f>D33-E33</f>
        <v>71498.799999999988</v>
      </c>
      <c r="G33" s="162">
        <v>140680.4</v>
      </c>
      <c r="H33" s="63">
        <f>AVERAGE(D33:E33)</f>
        <v>181249.4</v>
      </c>
      <c r="I33" s="66">
        <f>(H33-G33)/G33</f>
        <v>0.28837705892220949</v>
      </c>
    </row>
    <row r="34" spans="1:9" ht="16.5">
      <c r="A34" s="35"/>
      <c r="B34" s="37" t="s">
        <v>28</v>
      </c>
      <c r="C34" s="15" t="s">
        <v>181</v>
      </c>
      <c r="D34" s="45">
        <v>91873.75</v>
      </c>
      <c r="E34" s="125">
        <v>78666.600000000006</v>
      </c>
      <c r="F34" s="65">
        <f>D34-E34</f>
        <v>13207.149999999994</v>
      </c>
      <c r="G34" s="162">
        <v>46284.193750000006</v>
      </c>
      <c r="H34" s="63">
        <f>AVERAGE(D34:E34)</f>
        <v>85270.175000000003</v>
      </c>
      <c r="I34" s="66">
        <f>(H34-G34)/G34</f>
        <v>0.84231738940034995</v>
      </c>
    </row>
    <row r="35" spans="1:9" ht="16.5">
      <c r="A35" s="35"/>
      <c r="B35" s="32" t="s">
        <v>29</v>
      </c>
      <c r="C35" s="15" t="s">
        <v>182</v>
      </c>
      <c r="D35" s="45">
        <v>99998.571428571435</v>
      </c>
      <c r="E35" s="125">
        <v>70500</v>
      </c>
      <c r="F35" s="73">
        <f>D35-E35</f>
        <v>29498.571428571435</v>
      </c>
      <c r="G35" s="162">
        <v>69818.233928571426</v>
      </c>
      <c r="H35" s="63">
        <f>AVERAGE(D35:E35)</f>
        <v>85249.28571428571</v>
      </c>
      <c r="I35" s="66">
        <f>(H35-G35)/G35</f>
        <v>0.22101750384435748</v>
      </c>
    </row>
    <row r="36" spans="1:9" ht="17.25" thickBot="1">
      <c r="A36" s="36"/>
      <c r="B36" s="37" t="s">
        <v>30</v>
      </c>
      <c r="C36" s="15" t="s">
        <v>183</v>
      </c>
      <c r="D36" s="47">
        <v>68888.666666666672</v>
      </c>
      <c r="E36" s="125">
        <v>48333.2</v>
      </c>
      <c r="F36" s="65">
        <f>D36-E36</f>
        <v>20555.466666666674</v>
      </c>
      <c r="G36" s="165">
        <v>42641.15</v>
      </c>
      <c r="H36" s="63">
        <f>AVERAGE(D36:E36)</f>
        <v>58610.933333333334</v>
      </c>
      <c r="I36" s="74">
        <f>(H36-G36)/G36</f>
        <v>0.37451577486379545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1882055.5</v>
      </c>
      <c r="E38" s="126">
        <v>1729483.8</v>
      </c>
      <c r="F38" s="62">
        <f>D38-E38</f>
        <v>152571.69999999995</v>
      </c>
      <c r="G38" s="162">
        <v>1592287.1916666667</v>
      </c>
      <c r="H38" s="62">
        <f>AVERAGE(D38:E38)</f>
        <v>1805769.65</v>
      </c>
      <c r="I38" s="72">
        <f>(H38-G38)/G38</f>
        <v>0.1340728352589953</v>
      </c>
    </row>
    <row r="39" spans="1:9" ht="17.25" thickBot="1">
      <c r="A39" s="36"/>
      <c r="B39" s="34" t="s">
        <v>32</v>
      </c>
      <c r="C39" s="16" t="s">
        <v>185</v>
      </c>
      <c r="D39" s="54">
        <v>1036732.6666666666</v>
      </c>
      <c r="E39" s="127">
        <v>1099840</v>
      </c>
      <c r="F39" s="68">
        <f>D39-E39</f>
        <v>-63107.333333333372</v>
      </c>
      <c r="G39" s="162">
        <v>988234.50590277778</v>
      </c>
      <c r="H39" s="75">
        <f>AVERAGE(D39:E39)</f>
        <v>1068286.3333333333</v>
      </c>
      <c r="I39" s="69">
        <f>(H39-G39)/G39</f>
        <v>8.1004889985526324E-2</v>
      </c>
    </row>
    <row r="40" spans="1:9" ht="15.75" customHeight="1" thickBot="1">
      <c r="A40" s="216"/>
      <c r="B40" s="217"/>
      <c r="C40" s="218"/>
      <c r="D40" s="77">
        <f>SUM(D15:D39)</f>
        <v>5174118.6269841269</v>
      </c>
      <c r="E40" s="77">
        <f>SUM(E15:E39)</f>
        <v>4614356</v>
      </c>
      <c r="F40" s="77">
        <f>SUM(F15:F39)</f>
        <v>559762.62698412698</v>
      </c>
      <c r="G40" s="77">
        <f>SUM(G15:G39)</f>
        <v>4381762.6795138884</v>
      </c>
      <c r="H40" s="77">
        <f>AVERAGE(D40:E40)</f>
        <v>4894237.3134920634</v>
      </c>
      <c r="I40" s="69">
        <f>(H40-G40)/G40</f>
        <v>0.11695627341347223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231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77953.524999999994</v>
      </c>
      <c r="F16" s="40">
        <v>82416</v>
      </c>
      <c r="G16" s="21">
        <f t="shared" ref="G16:G31" si="0">(F16-E16)/E16</f>
        <v>5.7245326622497268E-2</v>
      </c>
      <c r="H16" s="159">
        <v>75966</v>
      </c>
      <c r="I16" s="21">
        <f t="shared" ref="I16:I31" si="1">(F16-H16)/H16</f>
        <v>8.4906405497196108E-2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109307.76388888888</v>
      </c>
      <c r="F17" s="44">
        <v>112054.85555555555</v>
      </c>
      <c r="G17" s="21">
        <f t="shared" si="0"/>
        <v>2.5131715890365187E-2</v>
      </c>
      <c r="H17" s="162">
        <v>114582.66666666666</v>
      </c>
      <c r="I17" s="21">
        <f t="shared" si="1"/>
        <v>-2.2061025324753368E-2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107104.24444444444</v>
      </c>
      <c r="F18" s="44">
        <v>133999.4</v>
      </c>
      <c r="G18" s="21">
        <f t="shared" si="0"/>
        <v>0.25111194887805049</v>
      </c>
      <c r="H18" s="162">
        <v>124999.4</v>
      </c>
      <c r="I18" s="21">
        <f t="shared" si="1"/>
        <v>7.2000345601658897E-2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40434.550000000003</v>
      </c>
      <c r="F19" s="44">
        <v>39649.4</v>
      </c>
      <c r="G19" s="21">
        <f t="shared" si="0"/>
        <v>-1.9417799876590723E-2</v>
      </c>
      <c r="H19" s="162">
        <v>40316</v>
      </c>
      <c r="I19" s="21">
        <f t="shared" si="1"/>
        <v>-1.6534378410556567E-2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329848.8</v>
      </c>
      <c r="F20" s="44">
        <v>325249.25</v>
      </c>
      <c r="G20" s="21">
        <f t="shared" si="0"/>
        <v>-1.3944419382456412E-2</v>
      </c>
      <c r="H20" s="162">
        <v>336249.25</v>
      </c>
      <c r="I20" s="21">
        <f t="shared" si="1"/>
        <v>-3.2713827614485387E-2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97707.700000000012</v>
      </c>
      <c r="F21" s="44">
        <v>135999.4</v>
      </c>
      <c r="G21" s="21">
        <f t="shared" si="0"/>
        <v>0.39190053598641639</v>
      </c>
      <c r="H21" s="162">
        <v>139832.70000000001</v>
      </c>
      <c r="I21" s="21">
        <f t="shared" si="1"/>
        <v>-2.7413473386411171E-2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68947.649999999994</v>
      </c>
      <c r="F22" s="44">
        <v>78249.399999999994</v>
      </c>
      <c r="G22" s="21">
        <f t="shared" si="0"/>
        <v>0.1349103268929398</v>
      </c>
      <c r="H22" s="162">
        <v>77666</v>
      </c>
      <c r="I22" s="21">
        <f t="shared" si="1"/>
        <v>7.5116524605360674E-3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34367.936111111107</v>
      </c>
      <c r="F23" s="162">
        <v>24782.699999999997</v>
      </c>
      <c r="G23" s="21">
        <f t="shared" si="0"/>
        <v>-0.27890054497663641</v>
      </c>
      <c r="H23" s="162">
        <v>24016</v>
      </c>
      <c r="I23" s="21">
        <f t="shared" si="1"/>
        <v>3.1924550299800014E-2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38895.288888888885</v>
      </c>
      <c r="F24" s="162">
        <v>35082.6</v>
      </c>
      <c r="G24" s="21">
        <f t="shared" si="0"/>
        <v>-9.8024439406543318E-2</v>
      </c>
      <c r="H24" s="162">
        <v>33360.444444444445</v>
      </c>
      <c r="I24" s="21">
        <f t="shared" si="1"/>
        <v>5.1622680220087591E-2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42456.677777777775</v>
      </c>
      <c r="F25" s="44">
        <v>38041.474999999999</v>
      </c>
      <c r="G25" s="21">
        <f t="shared" si="0"/>
        <v>-0.10399312920543057</v>
      </c>
      <c r="H25" s="162">
        <v>35527.044444444444</v>
      </c>
      <c r="I25" s="21">
        <f t="shared" si="1"/>
        <v>7.0775112168069754E-2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40097.791666666664</v>
      </c>
      <c r="F26" s="162">
        <v>36949.4</v>
      </c>
      <c r="G26" s="21">
        <f t="shared" si="0"/>
        <v>-7.8517831925490403E-2</v>
      </c>
      <c r="H26" s="162">
        <v>33866</v>
      </c>
      <c r="I26" s="21">
        <f t="shared" si="1"/>
        <v>9.1047067855666491E-2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85153.313888888893</v>
      </c>
      <c r="F27" s="44">
        <v>92999.4</v>
      </c>
      <c r="G27" s="21">
        <f t="shared" si="0"/>
        <v>9.2140701903263053E-2</v>
      </c>
      <c r="H27" s="162">
        <v>80249.399999999994</v>
      </c>
      <c r="I27" s="21">
        <f t="shared" si="1"/>
        <v>0.15887969255844905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39742.21666666666</v>
      </c>
      <c r="F28" s="162">
        <v>38388.155555555553</v>
      </c>
      <c r="G28" s="21">
        <f t="shared" si="0"/>
        <v>-3.4071101832797622E-2</v>
      </c>
      <c r="H28" s="162">
        <v>36138.188888888893</v>
      </c>
      <c r="I28" s="21">
        <f t="shared" si="1"/>
        <v>6.2260083746433631E-2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82948.911111111112</v>
      </c>
      <c r="F29" s="44">
        <v>69472.111111111109</v>
      </c>
      <c r="G29" s="21">
        <f t="shared" si="0"/>
        <v>-0.16247108996943505</v>
      </c>
      <c r="H29" s="162">
        <v>66055.444444444438</v>
      </c>
      <c r="I29" s="21">
        <f t="shared" si="1"/>
        <v>5.1724224935618138E-2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109179.75357142856</v>
      </c>
      <c r="F30" s="44">
        <v>114302.1</v>
      </c>
      <c r="G30" s="21">
        <f t="shared" si="0"/>
        <v>4.6916632992950069E-2</v>
      </c>
      <c r="H30" s="162">
        <v>108285.5</v>
      </c>
      <c r="I30" s="21">
        <f t="shared" si="1"/>
        <v>5.5562379081225147E-2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54378.925000000003</v>
      </c>
      <c r="F31" s="165">
        <v>70666.488888888882</v>
      </c>
      <c r="G31" s="149">
        <f t="shared" si="0"/>
        <v>0.29951978434455773</v>
      </c>
      <c r="H31" s="165">
        <v>69666.488888888882</v>
      </c>
      <c r="I31" s="149">
        <f t="shared" si="1"/>
        <v>1.4354103614937455E-2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143291.95624999999</v>
      </c>
      <c r="F33" s="51">
        <v>181499.4</v>
      </c>
      <c r="G33" s="21">
        <f>(F33-E33)/E33</f>
        <v>0.26664053412279387</v>
      </c>
      <c r="H33" s="168">
        <v>180499.4</v>
      </c>
      <c r="I33" s="21">
        <f>(F33-H33)/H33</f>
        <v>5.5401846211123144E-3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140680.4</v>
      </c>
      <c r="F34" s="44">
        <v>181249.4</v>
      </c>
      <c r="G34" s="21">
        <f>(F34-E34)/E34</f>
        <v>0.28837705892220949</v>
      </c>
      <c r="H34" s="162">
        <v>169499.4</v>
      </c>
      <c r="I34" s="21">
        <f>(F34-H34)/H34</f>
        <v>6.9321779310133252E-2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46284.193750000006</v>
      </c>
      <c r="F35" s="44">
        <v>85270.175000000003</v>
      </c>
      <c r="G35" s="21">
        <f>(F35-E35)/E35</f>
        <v>0.84231738940034995</v>
      </c>
      <c r="H35" s="162">
        <v>87436.875</v>
      </c>
      <c r="I35" s="21">
        <f>(F35-H35)/H35</f>
        <v>-2.4780162831757165E-2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69818.233928571426</v>
      </c>
      <c r="F36" s="44">
        <v>85249.28571428571</v>
      </c>
      <c r="G36" s="21">
        <f>(F36-E36)/E36</f>
        <v>0.22101750384435748</v>
      </c>
      <c r="H36" s="162">
        <v>80130.171428571426</v>
      </c>
      <c r="I36" s="21">
        <f>(F36-H36)/H36</f>
        <v>6.38849785848455E-2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42641.15</v>
      </c>
      <c r="F37" s="165">
        <v>58610.933333333334</v>
      </c>
      <c r="G37" s="149">
        <f>(F37-E37)/E37</f>
        <v>0.37451577486379545</v>
      </c>
      <c r="H37" s="165">
        <v>56582.7</v>
      </c>
      <c r="I37" s="149">
        <f>(F37-H37)/H37</f>
        <v>3.5845467489768731E-2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1592287.1916666667</v>
      </c>
      <c r="F39" s="44">
        <v>1805769.65</v>
      </c>
      <c r="G39" s="21">
        <f t="shared" ref="G39:G44" si="2">(F39-E39)/E39</f>
        <v>0.1340728352589953</v>
      </c>
      <c r="H39" s="162">
        <v>1843712.75</v>
      </c>
      <c r="I39" s="21">
        <f t="shared" ref="I39:I44" si="3">(F39-H39)/H39</f>
        <v>-2.0579724254768044E-2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988234.50590277778</v>
      </c>
      <c r="F40" s="44">
        <v>1068286.3333333333</v>
      </c>
      <c r="G40" s="21">
        <f t="shared" si="2"/>
        <v>8.1004889985526324E-2</v>
      </c>
      <c r="H40" s="162">
        <v>1069986.2666666666</v>
      </c>
      <c r="I40" s="21">
        <f t="shared" si="3"/>
        <v>-1.5887431327779181E-3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598187.3125</v>
      </c>
      <c r="F41" s="170">
        <v>767293.8</v>
      </c>
      <c r="G41" s="21">
        <f t="shared" si="2"/>
        <v>0.28269821837787651</v>
      </c>
      <c r="H41" s="170">
        <v>784426.5</v>
      </c>
      <c r="I41" s="21">
        <f t="shared" si="3"/>
        <v>-2.1841052029731217E-2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275048.53571428568</v>
      </c>
      <c r="F42" s="163">
        <v>345703.8</v>
      </c>
      <c r="G42" s="21">
        <f t="shared" si="2"/>
        <v>0.25688289560323063</v>
      </c>
      <c r="H42" s="163">
        <v>325252.2</v>
      </c>
      <c r="I42" s="21">
        <f t="shared" si="3"/>
        <v>6.2879205736348517E-2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202745.16666666666</v>
      </c>
      <c r="F43" s="163">
        <v>251159.99999999997</v>
      </c>
      <c r="G43" s="21">
        <f t="shared" si="2"/>
        <v>0.23879648590060915</v>
      </c>
      <c r="H43" s="163">
        <v>197340.00000000003</v>
      </c>
      <c r="I43" s="21">
        <f t="shared" si="3"/>
        <v>0.27272727272727237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759551.5</v>
      </c>
      <c r="F44" s="166">
        <v>987238.2</v>
      </c>
      <c r="G44" s="153">
        <f t="shared" si="2"/>
        <v>0.29976466375222738</v>
      </c>
      <c r="H44" s="166">
        <v>987238.2</v>
      </c>
      <c r="I44" s="153">
        <f t="shared" si="3"/>
        <v>0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384458.52777777775</v>
      </c>
      <c r="F46" s="41">
        <v>357604</v>
      </c>
      <c r="G46" s="21">
        <f t="shared" ref="G46:G51" si="4">(F46-E46)/E46</f>
        <v>-6.9850259098167361E-2</v>
      </c>
      <c r="H46" s="160">
        <v>356607.33333333331</v>
      </c>
      <c r="I46" s="21">
        <f t="shared" ref="I46:I51" si="5">(F46-H46)/H46</f>
        <v>2.7948574622694788E-3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314400.10013935337</v>
      </c>
      <c r="F47" s="45">
        <v>314667.59999999998</v>
      </c>
      <c r="G47" s="21">
        <f t="shared" si="4"/>
        <v>8.5082625777805135E-4</v>
      </c>
      <c r="H47" s="163">
        <v>316461.59999999998</v>
      </c>
      <c r="I47" s="21">
        <f t="shared" si="5"/>
        <v>-5.6689342403628126E-3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993726.21428571432</v>
      </c>
      <c r="F48" s="45">
        <v>996695.14285714284</v>
      </c>
      <c r="G48" s="21">
        <f t="shared" si="4"/>
        <v>2.9876725890365823E-3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1293506.5728124999</v>
      </c>
      <c r="F49" s="163">
        <v>1326919.2857142857</v>
      </c>
      <c r="G49" s="21">
        <f t="shared" si="4"/>
        <v>2.5831111804198826E-2</v>
      </c>
      <c r="H49" s="163">
        <v>1308082.2857142857</v>
      </c>
      <c r="I49" s="21">
        <f t="shared" si="5"/>
        <v>1.4400470219435737E-2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140782.00215997771</v>
      </c>
      <c r="F50" s="45">
        <v>161235.75</v>
      </c>
      <c r="G50" s="21">
        <f t="shared" si="4"/>
        <v>0.1452866668054604</v>
      </c>
      <c r="H50" s="163">
        <v>161235.75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1767720.375</v>
      </c>
      <c r="F51" s="166">
        <v>1759465.5</v>
      </c>
      <c r="G51" s="153">
        <f t="shared" si="4"/>
        <v>-4.669785514012645E-3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143438.66773504272</v>
      </c>
      <c r="F53" s="124">
        <v>147256.66666666666</v>
      </c>
      <c r="G53" s="22">
        <f t="shared" ref="G53:G61" si="6">(F53-E53)/E53</f>
        <v>2.6617640779238654E-2</v>
      </c>
      <c r="H53" s="124">
        <v>147256.66666666666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192812.74679487181</v>
      </c>
      <c r="F54" s="174">
        <v>212131.5</v>
      </c>
      <c r="G54" s="147">
        <f t="shared" si="6"/>
        <v>0.10019437784204631</v>
      </c>
      <c r="H54" s="174">
        <v>212131.5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139026.48333333334</v>
      </c>
      <c r="F55" s="174">
        <v>139035</v>
      </c>
      <c r="G55" s="147">
        <f t="shared" si="6"/>
        <v>6.1259311625131276E-5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191815.55</v>
      </c>
      <c r="F56" s="174">
        <v>158769</v>
      </c>
      <c r="G56" s="147">
        <f t="shared" si="6"/>
        <v>-0.17228295620454123</v>
      </c>
      <c r="H56" s="174">
        <v>158769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101305.19293975951</v>
      </c>
      <c r="F57" s="179">
        <v>107308</v>
      </c>
      <c r="G57" s="147">
        <f t="shared" si="6"/>
        <v>5.9254682667748561E-2</v>
      </c>
      <c r="H57" s="179">
        <v>107308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102747.51484312788</v>
      </c>
      <c r="F58" s="166">
        <v>176036.25</v>
      </c>
      <c r="G58" s="152">
        <f t="shared" si="6"/>
        <v>0.71328961356162601</v>
      </c>
      <c r="H58" s="166">
        <v>165945</v>
      </c>
      <c r="I58" s="152">
        <f t="shared" si="7"/>
        <v>6.0810810810810814E-2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199546.24305555556</v>
      </c>
      <c r="F59" s="173">
        <v>188011.2</v>
      </c>
      <c r="G59" s="147">
        <f t="shared" si="6"/>
        <v>-5.7806365476618299E-2</v>
      </c>
      <c r="H59" s="173">
        <v>188011.2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192666.72499999998</v>
      </c>
      <c r="F60" s="174">
        <v>211563.85714285713</v>
      </c>
      <c r="G60" s="147">
        <f t="shared" si="6"/>
        <v>9.8081971045374625E-2</v>
      </c>
      <c r="H60" s="174">
        <v>211563.85714285713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948485.16666666663</v>
      </c>
      <c r="F61" s="67">
        <v>1244139</v>
      </c>
      <c r="G61" s="28">
        <f t="shared" si="6"/>
        <v>0.31171160469738507</v>
      </c>
      <c r="H61" s="175">
        <v>1244139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394645.22222222225</v>
      </c>
      <c r="F63" s="51">
        <v>495343.33333333331</v>
      </c>
      <c r="G63" s="21">
        <f t="shared" ref="G63:G68" si="8">(F63-E63)/E63</f>
        <v>0.25516110531906705</v>
      </c>
      <c r="H63" s="168">
        <v>492851.66666666669</v>
      </c>
      <c r="I63" s="21">
        <f t="shared" ref="I63:I68" si="9">(F63-H63)/H63</f>
        <v>5.0556117290191322E-3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2829844.0833333335</v>
      </c>
      <c r="F64" s="44">
        <v>3145779</v>
      </c>
      <c r="G64" s="21">
        <f t="shared" si="8"/>
        <v>0.11164393067709938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932686.96527777775</v>
      </c>
      <c r="F65" s="44">
        <v>831718.33333333337</v>
      </c>
      <c r="G65" s="21">
        <f t="shared" si="8"/>
        <v>-0.10825564814704296</v>
      </c>
      <c r="H65" s="162">
        <v>831718.33333333337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599454.28333333344</v>
      </c>
      <c r="F66" s="44">
        <v>601289</v>
      </c>
      <c r="G66" s="21">
        <f t="shared" si="8"/>
        <v>3.0606448526223021E-3</v>
      </c>
      <c r="H66" s="162">
        <v>601289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298429.75446428568</v>
      </c>
      <c r="F67" s="44">
        <v>294440.25</v>
      </c>
      <c r="G67" s="21">
        <f t="shared" si="8"/>
        <v>-1.3368320030444959E-2</v>
      </c>
      <c r="H67" s="162">
        <v>294440.25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225724.50007963052</v>
      </c>
      <c r="F68" s="171">
        <v>219646.875</v>
      </c>
      <c r="G68" s="153">
        <f t="shared" si="8"/>
        <v>-2.6924968612119977E-2</v>
      </c>
      <c r="H68" s="171">
        <v>219646.875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301868.46875</v>
      </c>
      <c r="F70" s="41">
        <v>313052.7</v>
      </c>
      <c r="G70" s="21">
        <f>(F70-E70)/E70</f>
        <v>3.7050014850217812E-2</v>
      </c>
      <c r="H70" s="160">
        <v>313052.7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197924.39317566488</v>
      </c>
      <c r="F71" s="163">
        <v>205541.14285714287</v>
      </c>
      <c r="G71" s="21">
        <f>(F71-E71)/E71</f>
        <v>3.848312761892797E-2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80141.407817725762</v>
      </c>
      <c r="F72" s="163">
        <v>98109.375</v>
      </c>
      <c r="G72" s="21">
        <f>(F72-E72)/E72</f>
        <v>0.22420328855640673</v>
      </c>
      <c r="H72" s="163">
        <v>98109.375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130382.45139353401</v>
      </c>
      <c r="F73" s="45">
        <v>145912</v>
      </c>
      <c r="G73" s="21">
        <f>(F73-E73)/E73</f>
        <v>0.1191076593551158</v>
      </c>
      <c r="H73" s="163">
        <v>145912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121212.5549362071</v>
      </c>
      <c r="F74" s="47">
        <v>136072.6</v>
      </c>
      <c r="G74" s="21">
        <f>(F74-E74)/E74</f>
        <v>0.12259493310419525</v>
      </c>
      <c r="H74" s="166">
        <v>135045.77777777778</v>
      </c>
      <c r="I74" s="21">
        <f>(F74-H74)/H74</f>
        <v>7.6035122246612859E-3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71611.892857142855</v>
      </c>
      <c r="F76" s="41">
        <v>70094.142857142855</v>
      </c>
      <c r="G76" s="22">
        <f t="shared" ref="G76:G82" si="10">(F76-E76)/E76</f>
        <v>-2.1194105328673957E-2</v>
      </c>
      <c r="H76" s="160">
        <v>69816.5</v>
      </c>
      <c r="I76" s="22">
        <f t="shared" ref="I76:I82" si="11">(F76-H76)/H76</f>
        <v>3.9767513000917411E-3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114495.71428571428</v>
      </c>
      <c r="F77" s="30">
        <v>91718.25</v>
      </c>
      <c r="G77" s="21">
        <f t="shared" si="10"/>
        <v>-0.19893726527505701</v>
      </c>
      <c r="H77" s="154">
        <v>92169.875</v>
      </c>
      <c r="I77" s="21">
        <f t="shared" si="11"/>
        <v>-4.8999198490830113E-3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48760.791666666664</v>
      </c>
      <c r="F78" s="45">
        <v>57023.571428571428</v>
      </c>
      <c r="G78" s="21">
        <f t="shared" si="10"/>
        <v>0.16945540626965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94106.139663074457</v>
      </c>
      <c r="F79" s="45">
        <v>91830.375</v>
      </c>
      <c r="G79" s="21">
        <f t="shared" si="10"/>
        <v>-2.4182956300431751E-2</v>
      </c>
      <c r="H79" s="163">
        <v>91830.375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131658.68650793651</v>
      </c>
      <c r="F80" s="57">
        <v>145613</v>
      </c>
      <c r="G80" s="21">
        <f t="shared" si="10"/>
        <v>0.10598855162680293</v>
      </c>
      <c r="H80" s="172">
        <v>144417</v>
      </c>
      <c r="I80" s="21">
        <f t="shared" si="11"/>
        <v>8.2815734989648039E-3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578403.75</v>
      </c>
      <c r="F81" s="57">
        <v>577967</v>
      </c>
      <c r="G81" s="21">
        <f t="shared" si="10"/>
        <v>-7.5509538103789959E-4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173969.41666666666</v>
      </c>
      <c r="F82" s="166">
        <v>294315.66666666669</v>
      </c>
      <c r="G82" s="149">
        <f t="shared" si="10"/>
        <v>0.69176670420519337</v>
      </c>
      <c r="H82" s="166">
        <v>288734.33333333331</v>
      </c>
      <c r="I82" s="149">
        <f t="shared" si="11"/>
        <v>1.9330341732827199E-2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232</v>
      </c>
      <c r="G12" s="206" t="s">
        <v>197</v>
      </c>
      <c r="H12" s="223" t="s">
        <v>224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329848.8</v>
      </c>
      <c r="F15" s="159">
        <v>325249.25</v>
      </c>
      <c r="G15" s="147">
        <f>(F15-E15)/E15</f>
        <v>-1.3944419382456412E-2</v>
      </c>
      <c r="H15" s="159">
        <v>336249.25</v>
      </c>
      <c r="I15" s="147">
        <f>(F15-H15)/H15</f>
        <v>-3.2713827614485387E-2</v>
      </c>
    </row>
    <row r="16" spans="1:9" ht="16.5">
      <c r="A16" s="122"/>
      <c r="B16" s="155" t="s">
        <v>9</v>
      </c>
      <c r="C16" s="142" t="s">
        <v>88</v>
      </c>
      <c r="D16" s="138" t="s">
        <v>161</v>
      </c>
      <c r="E16" s="162">
        <v>97707.700000000012</v>
      </c>
      <c r="F16" s="162">
        <v>135999.4</v>
      </c>
      <c r="G16" s="147">
        <f>(F16-E16)/E16</f>
        <v>0.39190053598641639</v>
      </c>
      <c r="H16" s="162">
        <v>139832.70000000001</v>
      </c>
      <c r="I16" s="147">
        <f>(F16-H16)/H16</f>
        <v>-2.7413473386411171E-2</v>
      </c>
    </row>
    <row r="17" spans="1:9" ht="16.5">
      <c r="A17" s="122"/>
      <c r="B17" s="155" t="s">
        <v>5</v>
      </c>
      <c r="C17" s="142" t="s">
        <v>85</v>
      </c>
      <c r="D17" s="138" t="s">
        <v>161</v>
      </c>
      <c r="E17" s="162">
        <v>109307.76388888888</v>
      </c>
      <c r="F17" s="162">
        <v>112054.85555555555</v>
      </c>
      <c r="G17" s="147">
        <f>(F17-E17)/E17</f>
        <v>2.5131715890365187E-2</v>
      </c>
      <c r="H17" s="162">
        <v>114582.66666666666</v>
      </c>
      <c r="I17" s="147">
        <f>(F17-H17)/H17</f>
        <v>-2.2061025324753368E-2</v>
      </c>
    </row>
    <row r="18" spans="1:9" ht="16.5">
      <c r="A18" s="122"/>
      <c r="B18" s="155" t="s">
        <v>7</v>
      </c>
      <c r="C18" s="142" t="s">
        <v>87</v>
      </c>
      <c r="D18" s="138" t="s">
        <v>161</v>
      </c>
      <c r="E18" s="162">
        <v>40434.550000000003</v>
      </c>
      <c r="F18" s="162">
        <v>39649.4</v>
      </c>
      <c r="G18" s="147">
        <f>(F18-E18)/E18</f>
        <v>-1.9417799876590723E-2</v>
      </c>
      <c r="H18" s="162">
        <v>40316</v>
      </c>
      <c r="I18" s="147">
        <f>(F18-H18)/H18</f>
        <v>-1.6534378410556567E-2</v>
      </c>
    </row>
    <row r="19" spans="1:9" ht="16.5">
      <c r="A19" s="122"/>
      <c r="B19" s="155" t="s">
        <v>10</v>
      </c>
      <c r="C19" s="142" t="s">
        <v>90</v>
      </c>
      <c r="D19" s="138" t="s">
        <v>161</v>
      </c>
      <c r="E19" s="162">
        <v>68947.649999999994</v>
      </c>
      <c r="F19" s="162">
        <v>78249.399999999994</v>
      </c>
      <c r="G19" s="147">
        <f>(F19-E19)/E19</f>
        <v>0.1349103268929398</v>
      </c>
      <c r="H19" s="162">
        <v>77666</v>
      </c>
      <c r="I19" s="147">
        <f>(F19-H19)/H19</f>
        <v>7.5116524605360674E-3</v>
      </c>
    </row>
    <row r="20" spans="1:9" ht="16.5" customHeight="1">
      <c r="A20" s="122"/>
      <c r="B20" s="155" t="s">
        <v>19</v>
      </c>
      <c r="C20" s="142" t="s">
        <v>99</v>
      </c>
      <c r="D20" s="138" t="s">
        <v>161</v>
      </c>
      <c r="E20" s="162">
        <v>54378.925000000003</v>
      </c>
      <c r="F20" s="162">
        <v>70666.488888888882</v>
      </c>
      <c r="G20" s="147">
        <f>(F20-E20)/E20</f>
        <v>0.29951978434455773</v>
      </c>
      <c r="H20" s="162">
        <v>69666.488888888882</v>
      </c>
      <c r="I20" s="147">
        <f>(F20-H20)/H20</f>
        <v>1.4354103614937455E-2</v>
      </c>
    </row>
    <row r="21" spans="1:9" ht="16.5">
      <c r="A21" s="122"/>
      <c r="B21" s="155" t="s">
        <v>11</v>
      </c>
      <c r="C21" s="142" t="s">
        <v>91</v>
      </c>
      <c r="D21" s="138" t="s">
        <v>81</v>
      </c>
      <c r="E21" s="162">
        <v>34367.936111111107</v>
      </c>
      <c r="F21" s="162">
        <v>24782.699999999997</v>
      </c>
      <c r="G21" s="147">
        <f>(F21-E21)/E21</f>
        <v>-0.27890054497663641</v>
      </c>
      <c r="H21" s="162">
        <v>24016</v>
      </c>
      <c r="I21" s="147">
        <f>(F21-H21)/H21</f>
        <v>3.1924550299800014E-2</v>
      </c>
    </row>
    <row r="22" spans="1:9" ht="16.5">
      <c r="A22" s="122"/>
      <c r="B22" s="155" t="s">
        <v>12</v>
      </c>
      <c r="C22" s="142" t="s">
        <v>92</v>
      </c>
      <c r="D22" s="140" t="s">
        <v>81</v>
      </c>
      <c r="E22" s="162">
        <v>38895.288888888885</v>
      </c>
      <c r="F22" s="162">
        <v>35082.6</v>
      </c>
      <c r="G22" s="147">
        <f>(F22-E22)/E22</f>
        <v>-9.8024439406543318E-2</v>
      </c>
      <c r="H22" s="162">
        <v>33360.444444444445</v>
      </c>
      <c r="I22" s="147">
        <f>(F22-H22)/H22</f>
        <v>5.1622680220087591E-2</v>
      </c>
    </row>
    <row r="23" spans="1:9" ht="16.5">
      <c r="A23" s="122"/>
      <c r="B23" s="155" t="s">
        <v>17</v>
      </c>
      <c r="C23" s="142" t="s">
        <v>97</v>
      </c>
      <c r="D23" s="140" t="s">
        <v>161</v>
      </c>
      <c r="E23" s="162">
        <v>82948.911111111112</v>
      </c>
      <c r="F23" s="162">
        <v>69472.111111111109</v>
      </c>
      <c r="G23" s="147">
        <f>(F23-E23)/E23</f>
        <v>-0.16247108996943505</v>
      </c>
      <c r="H23" s="162">
        <v>66055.444444444438</v>
      </c>
      <c r="I23" s="147">
        <f>(F23-H23)/H23</f>
        <v>5.1724224935618138E-2</v>
      </c>
    </row>
    <row r="24" spans="1:9" ht="16.5">
      <c r="A24" s="122"/>
      <c r="B24" s="155" t="s">
        <v>18</v>
      </c>
      <c r="C24" s="142" t="s">
        <v>98</v>
      </c>
      <c r="D24" s="140" t="s">
        <v>83</v>
      </c>
      <c r="E24" s="162">
        <v>109179.75357142856</v>
      </c>
      <c r="F24" s="162">
        <v>114302.1</v>
      </c>
      <c r="G24" s="147">
        <f>(F24-E24)/E24</f>
        <v>4.6916632992950069E-2</v>
      </c>
      <c r="H24" s="162">
        <v>108285.5</v>
      </c>
      <c r="I24" s="147">
        <f>(F24-H24)/H24</f>
        <v>5.5562379081225147E-2</v>
      </c>
    </row>
    <row r="25" spans="1:9" ht="16.5">
      <c r="A25" s="122"/>
      <c r="B25" s="155" t="s">
        <v>16</v>
      </c>
      <c r="C25" s="142" t="s">
        <v>96</v>
      </c>
      <c r="D25" s="140" t="s">
        <v>81</v>
      </c>
      <c r="E25" s="162">
        <v>39742.21666666666</v>
      </c>
      <c r="F25" s="162">
        <v>38388.155555555553</v>
      </c>
      <c r="G25" s="147">
        <f>(F25-E25)/E25</f>
        <v>-3.4071101832797622E-2</v>
      </c>
      <c r="H25" s="162">
        <v>36138.188888888893</v>
      </c>
      <c r="I25" s="147">
        <f>(F25-H25)/H25</f>
        <v>6.2260083746433631E-2</v>
      </c>
    </row>
    <row r="26" spans="1:9" ht="16.5">
      <c r="A26" s="122"/>
      <c r="B26" s="155" t="s">
        <v>13</v>
      </c>
      <c r="C26" s="142" t="s">
        <v>93</v>
      </c>
      <c r="D26" s="140" t="s">
        <v>81</v>
      </c>
      <c r="E26" s="162">
        <v>42456.677777777775</v>
      </c>
      <c r="F26" s="162">
        <v>38041.474999999999</v>
      </c>
      <c r="G26" s="147">
        <f>(F26-E26)/E26</f>
        <v>-0.10399312920543057</v>
      </c>
      <c r="H26" s="162">
        <v>35527.044444444444</v>
      </c>
      <c r="I26" s="147">
        <f>(F26-H26)/H26</f>
        <v>7.0775112168069754E-2</v>
      </c>
    </row>
    <row r="27" spans="1:9" ht="16.5">
      <c r="A27" s="122"/>
      <c r="B27" s="155" t="s">
        <v>6</v>
      </c>
      <c r="C27" s="142" t="s">
        <v>86</v>
      </c>
      <c r="D27" s="140" t="s">
        <v>161</v>
      </c>
      <c r="E27" s="162">
        <v>107104.24444444444</v>
      </c>
      <c r="F27" s="162">
        <v>133999.4</v>
      </c>
      <c r="G27" s="147">
        <f>(F27-E27)/E27</f>
        <v>0.25111194887805049</v>
      </c>
      <c r="H27" s="162">
        <v>124999.4</v>
      </c>
      <c r="I27" s="147">
        <f>(F27-H27)/H27</f>
        <v>7.2000345601658897E-2</v>
      </c>
    </row>
    <row r="28" spans="1:9" ht="17.25" thickBot="1">
      <c r="A28" s="36"/>
      <c r="B28" s="155" t="s">
        <v>4</v>
      </c>
      <c r="C28" s="142" t="s">
        <v>84</v>
      </c>
      <c r="D28" s="140" t="s">
        <v>161</v>
      </c>
      <c r="E28" s="162">
        <v>77953.524999999994</v>
      </c>
      <c r="F28" s="162">
        <v>82416</v>
      </c>
      <c r="G28" s="147">
        <f>(F28-E28)/E28</f>
        <v>5.7245326622497268E-2</v>
      </c>
      <c r="H28" s="162">
        <v>75966</v>
      </c>
      <c r="I28" s="147">
        <f>(F28-H28)/H28</f>
        <v>8.4906405497196108E-2</v>
      </c>
    </row>
    <row r="29" spans="1:9" ht="16.5">
      <c r="A29" s="122"/>
      <c r="B29" s="155" t="s">
        <v>14</v>
      </c>
      <c r="C29" s="142" t="s">
        <v>94</v>
      </c>
      <c r="D29" s="140" t="s">
        <v>81</v>
      </c>
      <c r="E29" s="162">
        <v>40097.791666666664</v>
      </c>
      <c r="F29" s="162">
        <v>36949.4</v>
      </c>
      <c r="G29" s="147">
        <f>(F29-E29)/E29</f>
        <v>-7.8517831925490403E-2</v>
      </c>
      <c r="H29" s="162">
        <v>33866</v>
      </c>
      <c r="I29" s="147">
        <f>(F29-H29)/H29</f>
        <v>9.1047067855666491E-2</v>
      </c>
    </row>
    <row r="30" spans="1:9" ht="17.25" thickBot="1">
      <c r="A30" s="36"/>
      <c r="B30" s="156" t="s">
        <v>15</v>
      </c>
      <c r="C30" s="143" t="s">
        <v>95</v>
      </c>
      <c r="D30" s="139" t="s">
        <v>82</v>
      </c>
      <c r="E30" s="165">
        <v>85153.313888888893</v>
      </c>
      <c r="F30" s="165">
        <v>92999.4</v>
      </c>
      <c r="G30" s="149">
        <f>(F30-E30)/E30</f>
        <v>9.2140701903263053E-2</v>
      </c>
      <c r="H30" s="165">
        <v>80249.399999999994</v>
      </c>
      <c r="I30" s="149">
        <f>(F30-H30)/H30</f>
        <v>0.15887969255844905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1358525.0480158732</v>
      </c>
      <c r="F31" s="93">
        <f>SUM(F15:F30)</f>
        <v>1428302.1361111109</v>
      </c>
      <c r="G31" s="94">
        <f t="shared" ref="G31" si="0">(F31-E31)/E31</f>
        <v>5.1362386138663563E-2</v>
      </c>
      <c r="H31" s="93">
        <f>SUM(H15:H30)</f>
        <v>1396776.5277777778</v>
      </c>
      <c r="I31" s="97">
        <f t="shared" ref="I31" si="1">(F31-H31)/H31</f>
        <v>2.2570259240745759E-2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28</v>
      </c>
      <c r="C33" s="144" t="s">
        <v>102</v>
      </c>
      <c r="D33" s="146" t="s">
        <v>161</v>
      </c>
      <c r="E33" s="168">
        <v>46284.193750000006</v>
      </c>
      <c r="F33" s="168">
        <v>85270.175000000003</v>
      </c>
      <c r="G33" s="147">
        <f>(F33-E33)/E33</f>
        <v>0.84231738940034995</v>
      </c>
      <c r="H33" s="168">
        <v>87436.875</v>
      </c>
      <c r="I33" s="147">
        <f>(F33-H33)/H33</f>
        <v>-2.4780162831757165E-2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143291.95624999999</v>
      </c>
      <c r="F34" s="162">
        <v>181499.4</v>
      </c>
      <c r="G34" s="147">
        <f>(F34-E34)/E34</f>
        <v>0.26664053412279387</v>
      </c>
      <c r="H34" s="162">
        <v>180499.4</v>
      </c>
      <c r="I34" s="147">
        <f>(F34-H34)/H34</f>
        <v>5.5401846211123144E-3</v>
      </c>
    </row>
    <row r="35" spans="1:9" ht="16.5">
      <c r="A35" s="35"/>
      <c r="B35" s="157" t="s">
        <v>30</v>
      </c>
      <c r="C35" s="142" t="s">
        <v>104</v>
      </c>
      <c r="D35" s="138" t="s">
        <v>161</v>
      </c>
      <c r="E35" s="162">
        <v>42641.15</v>
      </c>
      <c r="F35" s="162">
        <v>58610.933333333334</v>
      </c>
      <c r="G35" s="147">
        <f>(F35-E35)/E35</f>
        <v>0.37451577486379545</v>
      </c>
      <c r="H35" s="162">
        <v>56582.7</v>
      </c>
      <c r="I35" s="147">
        <f>(F35-H35)/H35</f>
        <v>3.5845467489768731E-2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69818.233928571426</v>
      </c>
      <c r="F36" s="162">
        <v>85249.28571428571</v>
      </c>
      <c r="G36" s="147">
        <f>(F36-E36)/E36</f>
        <v>0.22101750384435748</v>
      </c>
      <c r="H36" s="162">
        <v>80130.171428571426</v>
      </c>
      <c r="I36" s="147">
        <f>(F36-H36)/H36</f>
        <v>6.38849785848455E-2</v>
      </c>
    </row>
    <row r="37" spans="1:9" ht="17.25" thickBot="1">
      <c r="A37" s="36"/>
      <c r="B37" s="157" t="s">
        <v>27</v>
      </c>
      <c r="C37" s="142" t="s">
        <v>101</v>
      </c>
      <c r="D37" s="150" t="s">
        <v>161</v>
      </c>
      <c r="E37" s="165">
        <v>140680.4</v>
      </c>
      <c r="F37" s="165">
        <v>181249.4</v>
      </c>
      <c r="G37" s="149">
        <f>(F37-E37)/E37</f>
        <v>0.28837705892220949</v>
      </c>
      <c r="H37" s="165">
        <v>169499.4</v>
      </c>
      <c r="I37" s="149">
        <f>(F37-H37)/H37</f>
        <v>6.9321779310133252E-2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442715.93392857141</v>
      </c>
      <c r="F38" s="95">
        <f>SUM(F33:F37)</f>
        <v>591879.19404761912</v>
      </c>
      <c r="G38" s="96">
        <f t="shared" ref="G38" si="2">(F38-E38)/E38</f>
        <v>0.33692769717006388</v>
      </c>
      <c r="H38" s="95">
        <f>SUM(H33:H37)</f>
        <v>574148.54642857146</v>
      </c>
      <c r="I38" s="97">
        <f t="shared" ref="I38" si="3">(F38-H38)/H38</f>
        <v>3.0881638087110436E-2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33</v>
      </c>
      <c r="C40" s="142" t="s">
        <v>107</v>
      </c>
      <c r="D40" s="146" t="s">
        <v>161</v>
      </c>
      <c r="E40" s="162">
        <v>598187.3125</v>
      </c>
      <c r="F40" s="162">
        <v>767293.8</v>
      </c>
      <c r="G40" s="147">
        <f>(F40-E40)/E40</f>
        <v>0.28269821837787651</v>
      </c>
      <c r="H40" s="162">
        <v>784426.5</v>
      </c>
      <c r="I40" s="147">
        <f>(F40-H40)/H40</f>
        <v>-2.1841052029731217E-2</v>
      </c>
    </row>
    <row r="41" spans="1:9" ht="16.5">
      <c r="A41" s="35"/>
      <c r="B41" s="155" t="s">
        <v>31</v>
      </c>
      <c r="C41" s="142" t="s">
        <v>105</v>
      </c>
      <c r="D41" s="138" t="s">
        <v>161</v>
      </c>
      <c r="E41" s="162">
        <v>1592287.1916666667</v>
      </c>
      <c r="F41" s="162">
        <v>1805769.65</v>
      </c>
      <c r="G41" s="147">
        <f>(F41-E41)/E41</f>
        <v>0.1340728352589953</v>
      </c>
      <c r="H41" s="162">
        <v>1843712.75</v>
      </c>
      <c r="I41" s="147">
        <f>(F41-H41)/H41</f>
        <v>-2.0579724254768044E-2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988234.50590277778</v>
      </c>
      <c r="F42" s="170">
        <v>1068286.3333333333</v>
      </c>
      <c r="G42" s="147">
        <f>(F42-E42)/E42</f>
        <v>8.1004889985526324E-2</v>
      </c>
      <c r="H42" s="170">
        <v>1069986.2666666666</v>
      </c>
      <c r="I42" s="147">
        <f>(F42-H42)/H42</f>
        <v>-1.5887431327779181E-3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759551.5</v>
      </c>
      <c r="F43" s="163">
        <v>987238.2</v>
      </c>
      <c r="G43" s="147">
        <f>(F43-E43)/E43</f>
        <v>0.29976466375222738</v>
      </c>
      <c r="H43" s="163">
        <v>987238.2</v>
      </c>
      <c r="I43" s="147">
        <f>(F43-H43)/H43</f>
        <v>0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275048.53571428568</v>
      </c>
      <c r="F44" s="163">
        <v>345703.8</v>
      </c>
      <c r="G44" s="147">
        <f>(F44-E44)/E44</f>
        <v>0.25688289560323063</v>
      </c>
      <c r="H44" s="163">
        <v>325252.2</v>
      </c>
      <c r="I44" s="147">
        <f>(F44-H44)/H44</f>
        <v>6.2879205736348517E-2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202745.16666666666</v>
      </c>
      <c r="F45" s="166">
        <v>251159.99999999997</v>
      </c>
      <c r="G45" s="153">
        <f>(F45-E45)/E45</f>
        <v>0.23879648590060915</v>
      </c>
      <c r="H45" s="166">
        <v>197340.00000000003</v>
      </c>
      <c r="I45" s="153">
        <f>(F45-H45)/H45</f>
        <v>0.27272727272727237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4416054.2124503972</v>
      </c>
      <c r="F46" s="77">
        <f>SUM(F40:F45)</f>
        <v>5225451.7833333332</v>
      </c>
      <c r="G46" s="96">
        <f t="shared" ref="G46" si="4">(F46-E46)/E46</f>
        <v>0.1832852433289795</v>
      </c>
      <c r="H46" s="95">
        <f>SUM(H40:H45)</f>
        <v>5207955.916666667</v>
      </c>
      <c r="I46" s="97">
        <f t="shared" ref="I46" si="5">(F46-H46)/H46</f>
        <v>3.3594498391730622E-3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314400.10013935337</v>
      </c>
      <c r="F48" s="160">
        <v>314667.59999999998</v>
      </c>
      <c r="G48" s="147">
        <f>(F48-E48)/E48</f>
        <v>8.5082625777805135E-4</v>
      </c>
      <c r="H48" s="160">
        <v>316461.59999999998</v>
      </c>
      <c r="I48" s="147">
        <f>(F48-H48)/H48</f>
        <v>-5.6689342403628126E-3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993726.21428571432</v>
      </c>
      <c r="F49" s="163">
        <v>996695.14285714284</v>
      </c>
      <c r="G49" s="147">
        <f>(F49-E49)/E49</f>
        <v>2.9876725890365823E-3</v>
      </c>
      <c r="H49" s="163">
        <v>996695.14285714284</v>
      </c>
      <c r="I49" s="147">
        <f>(F49-H49)/H49</f>
        <v>0</v>
      </c>
    </row>
    <row r="50" spans="1:9" ht="16.5">
      <c r="A50" s="35"/>
      <c r="B50" s="155" t="s">
        <v>49</v>
      </c>
      <c r="C50" s="142" t="s">
        <v>158</v>
      </c>
      <c r="D50" s="138" t="s">
        <v>199</v>
      </c>
      <c r="E50" s="163">
        <v>140782.00215997771</v>
      </c>
      <c r="F50" s="163">
        <v>161235.75</v>
      </c>
      <c r="G50" s="147">
        <f>(F50-E50)/E50</f>
        <v>0.1452866668054604</v>
      </c>
      <c r="H50" s="163">
        <v>161235.75</v>
      </c>
      <c r="I50" s="147">
        <f>(F50-H50)/H50</f>
        <v>0</v>
      </c>
    </row>
    <row r="51" spans="1:9" ht="16.5">
      <c r="A51" s="35"/>
      <c r="B51" s="155" t="s">
        <v>50</v>
      </c>
      <c r="C51" s="142" t="s">
        <v>159</v>
      </c>
      <c r="D51" s="138" t="s">
        <v>112</v>
      </c>
      <c r="E51" s="163">
        <v>1767720.375</v>
      </c>
      <c r="F51" s="163">
        <v>1759465.5</v>
      </c>
      <c r="G51" s="147">
        <f>(F51-E51)/E51</f>
        <v>-4.669785514012645E-3</v>
      </c>
      <c r="H51" s="163">
        <v>1759465.5</v>
      </c>
      <c r="I51" s="147">
        <f>(F51-H51)/H51</f>
        <v>0</v>
      </c>
    </row>
    <row r="52" spans="1:9" ht="16.5">
      <c r="A52" s="35"/>
      <c r="B52" s="155" t="s">
        <v>45</v>
      </c>
      <c r="C52" s="142" t="s">
        <v>109</v>
      </c>
      <c r="D52" s="140" t="s">
        <v>108</v>
      </c>
      <c r="E52" s="163">
        <v>384458.52777777775</v>
      </c>
      <c r="F52" s="163">
        <v>357604</v>
      </c>
      <c r="G52" s="147">
        <f>(F52-E52)/E52</f>
        <v>-6.9850259098167361E-2</v>
      </c>
      <c r="H52" s="163">
        <v>356607.33333333331</v>
      </c>
      <c r="I52" s="147">
        <f>(F52-H52)/H52</f>
        <v>2.7948574622694788E-3</v>
      </c>
    </row>
    <row r="53" spans="1:9" ht="16.5" customHeight="1" thickBot="1">
      <c r="A53" s="36"/>
      <c r="B53" s="155" t="s">
        <v>48</v>
      </c>
      <c r="C53" s="142" t="s">
        <v>157</v>
      </c>
      <c r="D53" s="139" t="s">
        <v>114</v>
      </c>
      <c r="E53" s="166">
        <v>1293506.5728124999</v>
      </c>
      <c r="F53" s="166">
        <v>1326919.2857142857</v>
      </c>
      <c r="G53" s="153">
        <f>(F53-E53)/E53</f>
        <v>2.5831111804198826E-2</v>
      </c>
      <c r="H53" s="166">
        <v>1308082.2857142857</v>
      </c>
      <c r="I53" s="153">
        <f>(F53-H53)/H53</f>
        <v>1.4400470219435737E-2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4894593.7921753228</v>
      </c>
      <c r="F54" s="77">
        <f>SUM(F48:F53)</f>
        <v>4916587.2785714287</v>
      </c>
      <c r="G54" s="96">
        <f t="shared" ref="G54" si="6">(F54-E54)/E54</f>
        <v>4.4934242411015912E-3</v>
      </c>
      <c r="H54" s="77">
        <f>SUM(H48:H53)</f>
        <v>4898547.6119047618</v>
      </c>
      <c r="I54" s="97">
        <f t="shared" ref="I54" si="7">(F54-H54)/H54</f>
        <v>3.6826561862593377E-3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143438.66773504272</v>
      </c>
      <c r="F56" s="124">
        <v>147256.66666666666</v>
      </c>
      <c r="G56" s="148">
        <f>(F56-E56)/E56</f>
        <v>2.6617640779238654E-2</v>
      </c>
      <c r="H56" s="124">
        <v>147256.66666666666</v>
      </c>
      <c r="I56" s="148">
        <f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192812.74679487181</v>
      </c>
      <c r="F57" s="174">
        <v>212131.5</v>
      </c>
      <c r="G57" s="147">
        <f>(F57-E57)/E57</f>
        <v>0.10019437784204631</v>
      </c>
      <c r="H57" s="174">
        <v>212131.5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139026.48333333334</v>
      </c>
      <c r="F58" s="174">
        <v>139035</v>
      </c>
      <c r="G58" s="147">
        <f>(F58-E58)/E58</f>
        <v>6.1259311625131276E-5</v>
      </c>
      <c r="H58" s="174">
        <v>139035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191815.55</v>
      </c>
      <c r="F59" s="174">
        <v>158769</v>
      </c>
      <c r="G59" s="147">
        <f>(F59-E59)/E59</f>
        <v>-0.17228295620454123</v>
      </c>
      <c r="H59" s="174">
        <v>158769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101305.19293975951</v>
      </c>
      <c r="F60" s="179">
        <v>107308</v>
      </c>
      <c r="G60" s="147">
        <f>(F60-E60)/E60</f>
        <v>5.9254682667748561E-2</v>
      </c>
      <c r="H60" s="179">
        <v>107308</v>
      </c>
      <c r="I60" s="147">
        <f>(F60-H60)/H60</f>
        <v>0</v>
      </c>
    </row>
    <row r="61" spans="1:9" s="118" customFormat="1" ht="17.25" thickBot="1">
      <c r="A61" s="128"/>
      <c r="B61" s="178" t="s">
        <v>54</v>
      </c>
      <c r="C61" s="143" t="s">
        <v>121</v>
      </c>
      <c r="D61" s="139" t="s">
        <v>120</v>
      </c>
      <c r="E61" s="166">
        <v>199546.24305555556</v>
      </c>
      <c r="F61" s="175">
        <v>188011.2</v>
      </c>
      <c r="G61" s="152">
        <f>(F61-E61)/E61</f>
        <v>-5.7806365476618299E-2</v>
      </c>
      <c r="H61" s="175">
        <v>188011.2</v>
      </c>
      <c r="I61" s="152">
        <f>(F61-H61)/H61</f>
        <v>0</v>
      </c>
    </row>
    <row r="62" spans="1:9" s="118" customFormat="1" ht="16.5">
      <c r="A62" s="128"/>
      <c r="B62" s="88" t="s">
        <v>55</v>
      </c>
      <c r="C62" s="141" t="s">
        <v>122</v>
      </c>
      <c r="D62" s="138" t="s">
        <v>120</v>
      </c>
      <c r="E62" s="160">
        <v>192666.72499999998</v>
      </c>
      <c r="F62" s="173">
        <v>211563.85714285713</v>
      </c>
      <c r="G62" s="147">
        <f>(F62-E62)/E62</f>
        <v>9.8081971045374625E-2</v>
      </c>
      <c r="H62" s="173">
        <v>211563.85714285713</v>
      </c>
      <c r="I62" s="147">
        <f>(F62-H62)/H62</f>
        <v>0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948485.16666666663</v>
      </c>
      <c r="F63" s="174">
        <v>1244139</v>
      </c>
      <c r="G63" s="147">
        <f>(F63-E63)/E63</f>
        <v>0.31171160469738507</v>
      </c>
      <c r="H63" s="174">
        <v>1244139</v>
      </c>
      <c r="I63" s="147">
        <f>(F63-H63)/H63</f>
        <v>0</v>
      </c>
    </row>
    <row r="64" spans="1:9" ht="16.5" customHeight="1" thickBot="1">
      <c r="A64" s="103"/>
      <c r="B64" s="178" t="s">
        <v>43</v>
      </c>
      <c r="C64" s="143" t="s">
        <v>119</v>
      </c>
      <c r="D64" s="139" t="s">
        <v>114</v>
      </c>
      <c r="E64" s="166">
        <v>102747.51484312788</v>
      </c>
      <c r="F64" s="166">
        <v>176036.25</v>
      </c>
      <c r="G64" s="152">
        <f>(F64-E64)/E64</f>
        <v>0.71328961356162601</v>
      </c>
      <c r="H64" s="166">
        <v>165945</v>
      </c>
      <c r="I64" s="152">
        <f>(F64-H64)/H64</f>
        <v>6.0810810810810814E-2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2211844.2903683572</v>
      </c>
      <c r="F65" s="92">
        <f>SUM(F56:F64)</f>
        <v>2584250.4738095235</v>
      </c>
      <c r="G65" s="94">
        <f t="shared" ref="G65" si="8">(F65-E65)/E65</f>
        <v>0.16836907781566593</v>
      </c>
      <c r="H65" s="92">
        <f>SUM(H56:H64)</f>
        <v>2574159.2238095235</v>
      </c>
      <c r="I65" s="131">
        <f t="shared" ref="I65" si="9">(F65-H65)/H65</f>
        <v>3.9202120469711502E-3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60</v>
      </c>
      <c r="C67" s="142" t="s">
        <v>129</v>
      </c>
      <c r="D67" s="146" t="s">
        <v>206</v>
      </c>
      <c r="E67" s="160">
        <v>2829844.0833333335</v>
      </c>
      <c r="F67" s="168">
        <v>3145779</v>
      </c>
      <c r="G67" s="147">
        <f>(F67-E67)/E67</f>
        <v>0.11164393067709938</v>
      </c>
      <c r="H67" s="168">
        <v>3145779</v>
      </c>
      <c r="I67" s="147">
        <f>(F67-H67)/H67</f>
        <v>0</v>
      </c>
    </row>
    <row r="68" spans="1:9" ht="16.5">
      <c r="A68" s="35"/>
      <c r="B68" s="155" t="s">
        <v>61</v>
      </c>
      <c r="C68" s="142" t="s">
        <v>130</v>
      </c>
      <c r="D68" s="140" t="s">
        <v>207</v>
      </c>
      <c r="E68" s="163">
        <v>932686.96527777775</v>
      </c>
      <c r="F68" s="162">
        <v>831718.33333333337</v>
      </c>
      <c r="G68" s="147">
        <f>(F68-E68)/E68</f>
        <v>-0.10825564814704296</v>
      </c>
      <c r="H68" s="162">
        <v>831718.33333333337</v>
      </c>
      <c r="I68" s="147">
        <f>(F68-H68)/H68</f>
        <v>0</v>
      </c>
    </row>
    <row r="69" spans="1:9" ht="16.5">
      <c r="A69" s="35"/>
      <c r="B69" s="155" t="s">
        <v>62</v>
      </c>
      <c r="C69" s="142" t="s">
        <v>131</v>
      </c>
      <c r="D69" s="140" t="s">
        <v>125</v>
      </c>
      <c r="E69" s="163">
        <v>599454.28333333344</v>
      </c>
      <c r="F69" s="162">
        <v>601289</v>
      </c>
      <c r="G69" s="147">
        <f>(F69-E69)/E69</f>
        <v>3.0606448526223021E-3</v>
      </c>
      <c r="H69" s="162">
        <v>601289</v>
      </c>
      <c r="I69" s="147">
        <f>(F69-H69)/H69</f>
        <v>0</v>
      </c>
    </row>
    <row r="70" spans="1:9" ht="16.5">
      <c r="A70" s="35"/>
      <c r="B70" s="155" t="s">
        <v>63</v>
      </c>
      <c r="C70" s="142" t="s">
        <v>132</v>
      </c>
      <c r="D70" s="140" t="s">
        <v>126</v>
      </c>
      <c r="E70" s="163">
        <v>298429.75446428568</v>
      </c>
      <c r="F70" s="162">
        <v>294440.25</v>
      </c>
      <c r="G70" s="147">
        <f>(F70-E70)/E70</f>
        <v>-1.3368320030444959E-2</v>
      </c>
      <c r="H70" s="162">
        <v>294440.25</v>
      </c>
      <c r="I70" s="147">
        <f>(F70-H70)/H70</f>
        <v>0</v>
      </c>
    </row>
    <row r="71" spans="1:9" ht="16.5">
      <c r="A71" s="35"/>
      <c r="B71" s="155" t="s">
        <v>64</v>
      </c>
      <c r="C71" s="142" t="s">
        <v>133</v>
      </c>
      <c r="D71" s="140" t="s">
        <v>127</v>
      </c>
      <c r="E71" s="163">
        <v>225724.50007963052</v>
      </c>
      <c r="F71" s="162">
        <v>219646.875</v>
      </c>
      <c r="G71" s="147">
        <f>(F71-E71)/E71</f>
        <v>-2.6924968612119977E-2</v>
      </c>
      <c r="H71" s="162">
        <v>219646.875</v>
      </c>
      <c r="I71" s="147">
        <f>(F71-H71)/H71</f>
        <v>0</v>
      </c>
    </row>
    <row r="72" spans="1:9" ht="16.5" customHeight="1" thickBot="1">
      <c r="A72" s="35"/>
      <c r="B72" s="155" t="s">
        <v>59</v>
      </c>
      <c r="C72" s="142" t="s">
        <v>128</v>
      </c>
      <c r="D72" s="139" t="s">
        <v>124</v>
      </c>
      <c r="E72" s="166">
        <v>394645.22222222225</v>
      </c>
      <c r="F72" s="171">
        <v>495343.33333333331</v>
      </c>
      <c r="G72" s="153">
        <f>(F72-E72)/E72</f>
        <v>0.25516110531906705</v>
      </c>
      <c r="H72" s="171">
        <v>492851.66666666669</v>
      </c>
      <c r="I72" s="153">
        <f>(F72-H72)/H72</f>
        <v>5.0556117290191322E-3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5280784.8087105826</v>
      </c>
      <c r="F73" s="77">
        <f>SUM(F67:F72)</f>
        <v>5588216.791666667</v>
      </c>
      <c r="G73" s="96">
        <f t="shared" ref="G73" si="10">(F73-E73)/E73</f>
        <v>5.8217101073495661E-2</v>
      </c>
      <c r="H73" s="77">
        <f>SUM(H67:H72)</f>
        <v>5585725.1250000009</v>
      </c>
      <c r="I73" s="97">
        <f t="shared" ref="I73" si="11">(F73-H73)/H73</f>
        <v>4.4607756574237896E-4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301868.46875</v>
      </c>
      <c r="F75" s="160">
        <v>313052.7</v>
      </c>
      <c r="G75" s="147">
        <f>(F75-E75)/E75</f>
        <v>3.7050014850217812E-2</v>
      </c>
      <c r="H75" s="160">
        <v>313052.7</v>
      </c>
      <c r="I75" s="147">
        <f>(F75-H75)/H75</f>
        <v>0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197924.39317566488</v>
      </c>
      <c r="F76" s="163">
        <v>205541.14285714287</v>
      </c>
      <c r="G76" s="147">
        <f>(F76-E76)/E76</f>
        <v>3.848312761892797E-2</v>
      </c>
      <c r="H76" s="163">
        <v>205541.14285714287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80141.407817725762</v>
      </c>
      <c r="F77" s="163">
        <v>98109.375</v>
      </c>
      <c r="G77" s="147">
        <f>(F77-E77)/E77</f>
        <v>0.22420328855640673</v>
      </c>
      <c r="H77" s="163">
        <v>98109.375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130382.45139353401</v>
      </c>
      <c r="F78" s="163">
        <v>145912</v>
      </c>
      <c r="G78" s="147">
        <f>(F78-E78)/E78</f>
        <v>0.1191076593551158</v>
      </c>
      <c r="H78" s="163">
        <v>145912</v>
      </c>
      <c r="I78" s="147">
        <f>(F78-H78)/H78</f>
        <v>0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121212.5549362071</v>
      </c>
      <c r="F79" s="166">
        <v>136072.6</v>
      </c>
      <c r="G79" s="147">
        <f>(F79-E79)/E79</f>
        <v>0.12259493310419525</v>
      </c>
      <c r="H79" s="166">
        <v>135045.77777777778</v>
      </c>
      <c r="I79" s="147">
        <f>(F79-H79)/H79</f>
        <v>7.6035122246612859E-3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831529.27607313171</v>
      </c>
      <c r="F80" s="77">
        <f>SUM(F75:F79)</f>
        <v>898687.81785714289</v>
      </c>
      <c r="G80" s="96">
        <f t="shared" ref="G80" si="12">(F80-E80)/E80</f>
        <v>8.076509597012034E-2</v>
      </c>
      <c r="H80" s="77">
        <f>SUM(H75:H79)</f>
        <v>897660.99563492066</v>
      </c>
      <c r="I80" s="97">
        <f t="shared" ref="I80" si="13">(F80-H80)/H80</f>
        <v>1.1438864195006575E-3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114495.71428571428</v>
      </c>
      <c r="F82" s="230">
        <v>91718.25</v>
      </c>
      <c r="G82" s="148">
        <f>(F82-E82)/E82</f>
        <v>-0.19893726527505701</v>
      </c>
      <c r="H82" s="230">
        <v>92169.875</v>
      </c>
      <c r="I82" s="148">
        <f>(F82-H82)/H82</f>
        <v>-4.8999198490830113E-3</v>
      </c>
    </row>
    <row r="83" spans="1:11" ht="16.5">
      <c r="A83" s="35"/>
      <c r="B83" s="155" t="s">
        <v>75</v>
      </c>
      <c r="C83" s="142" t="s">
        <v>148</v>
      </c>
      <c r="D83" s="138" t="s">
        <v>145</v>
      </c>
      <c r="E83" s="163">
        <v>48760.791666666664</v>
      </c>
      <c r="F83" s="163">
        <v>57023.571428571428</v>
      </c>
      <c r="G83" s="147">
        <f>(F83-E83)/E83</f>
        <v>0.16945540626965</v>
      </c>
      <c r="H83" s="163">
        <v>57023.571428571428</v>
      </c>
      <c r="I83" s="147">
        <f>(F83-H83)/H83</f>
        <v>0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94106.139663074457</v>
      </c>
      <c r="F84" s="163">
        <v>91830.375</v>
      </c>
      <c r="G84" s="147">
        <f>(F84-E84)/E84</f>
        <v>-2.4182956300431751E-2</v>
      </c>
      <c r="H84" s="163">
        <v>91830.375</v>
      </c>
      <c r="I84" s="147">
        <f>(F84-H84)/H84</f>
        <v>0</v>
      </c>
    </row>
    <row r="85" spans="1:11" ht="16.5">
      <c r="A85" s="35"/>
      <c r="B85" s="155" t="s">
        <v>79</v>
      </c>
      <c r="C85" s="142" t="s">
        <v>155</v>
      </c>
      <c r="D85" s="140" t="s">
        <v>156</v>
      </c>
      <c r="E85" s="163">
        <v>578403.75</v>
      </c>
      <c r="F85" s="163">
        <v>577967</v>
      </c>
      <c r="G85" s="147">
        <f>(F85-E85)/E85</f>
        <v>-7.5509538103789959E-4</v>
      </c>
      <c r="H85" s="163">
        <v>577967</v>
      </c>
      <c r="I85" s="147">
        <f>(F85-H85)/H85</f>
        <v>0</v>
      </c>
    </row>
    <row r="86" spans="1:11" ht="16.5">
      <c r="A86" s="35"/>
      <c r="B86" s="155" t="s">
        <v>74</v>
      </c>
      <c r="C86" s="142" t="s">
        <v>144</v>
      </c>
      <c r="D86" s="151" t="s">
        <v>142</v>
      </c>
      <c r="E86" s="172">
        <v>71611.892857142855</v>
      </c>
      <c r="F86" s="172">
        <v>70094.142857142855</v>
      </c>
      <c r="G86" s="147">
        <f>(F86-E86)/E86</f>
        <v>-2.1194105328673957E-2</v>
      </c>
      <c r="H86" s="172">
        <v>69816.5</v>
      </c>
      <c r="I86" s="147">
        <f>(F86-H86)/H86</f>
        <v>3.9767513000917411E-3</v>
      </c>
    </row>
    <row r="87" spans="1:11" ht="16.5">
      <c r="A87" s="35"/>
      <c r="B87" s="155" t="s">
        <v>78</v>
      </c>
      <c r="C87" s="142" t="s">
        <v>149</v>
      </c>
      <c r="D87" s="151" t="s">
        <v>147</v>
      </c>
      <c r="E87" s="172">
        <v>131658.68650793651</v>
      </c>
      <c r="F87" s="172">
        <v>145613</v>
      </c>
      <c r="G87" s="147">
        <f>(F87-E87)/E87</f>
        <v>0.10598855162680293</v>
      </c>
      <c r="H87" s="172">
        <v>144417</v>
      </c>
      <c r="I87" s="147">
        <f>(F87-H87)/H87</f>
        <v>8.2815734989648039E-3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173969.41666666666</v>
      </c>
      <c r="F88" s="166">
        <v>294315.66666666669</v>
      </c>
      <c r="G88" s="149">
        <f>(F88-E88)/E88</f>
        <v>0.69176670420519337</v>
      </c>
      <c r="H88" s="166">
        <v>288734.33333333331</v>
      </c>
      <c r="I88" s="149">
        <f>(F88-H88)/H88</f>
        <v>1.9330341732827199E-2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1213006.3916472015</v>
      </c>
      <c r="F89" s="77">
        <f>SUM(F82:F88)</f>
        <v>1328562.0059523808</v>
      </c>
      <c r="G89" s="104">
        <f t="shared" ref="G89:G90" si="14">(F89-E89)/E89</f>
        <v>9.5263813200737249E-2</v>
      </c>
      <c r="H89" s="77">
        <f>SUM(H82:H88)</f>
        <v>1321958.6547619046</v>
      </c>
      <c r="I89" s="97">
        <f t="shared" ref="I89:I90" si="15">(F89-H89)/H89</f>
        <v>4.9951268647396001E-3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20649053.753369439</v>
      </c>
      <c r="F90" s="92">
        <f>SUM(F31,F38,F46,F54,F65,F73,F80,F89)</f>
        <v>22561937.481349204</v>
      </c>
      <c r="G90" s="94">
        <f t="shared" si="14"/>
        <v>9.2637839526551025E-2</v>
      </c>
      <c r="H90" s="92">
        <f>SUM(H31,H38,H46,H54,H65,H73,H80,H89)</f>
        <v>22456932.601984128</v>
      </c>
      <c r="I90" s="105">
        <f t="shared" si="15"/>
        <v>4.6758335711350853E-3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2" zoomScaleNormal="100" workbookViewId="0">
      <selection activeCell="I30" sqref="I3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100000</v>
      </c>
      <c r="E16" s="194">
        <v>50000</v>
      </c>
      <c r="F16" s="194">
        <v>82500</v>
      </c>
      <c r="G16" s="134">
        <v>70000</v>
      </c>
      <c r="H16" s="134">
        <v>91666</v>
      </c>
      <c r="I16" s="134">
        <f>AVERAGE(D16:H16)</f>
        <v>78833.2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125000</v>
      </c>
      <c r="E17" s="180">
        <v>80000</v>
      </c>
      <c r="F17" s="180">
        <v>115000</v>
      </c>
      <c r="G17" s="196">
        <v>95000</v>
      </c>
      <c r="H17" s="196">
        <v>108333</v>
      </c>
      <c r="I17" s="134">
        <f t="shared" ref="I17:I40" si="0">AVERAGE(D17:H17)</f>
        <v>104666.6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100000</v>
      </c>
      <c r="E18" s="180">
        <v>120000</v>
      </c>
      <c r="F18" s="180">
        <v>87500</v>
      </c>
      <c r="G18" s="196">
        <v>135000</v>
      </c>
      <c r="H18" s="196">
        <v>150000</v>
      </c>
      <c r="I18" s="134">
        <f t="shared" si="0"/>
        <v>118500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35000</v>
      </c>
      <c r="E19" s="180">
        <v>30000</v>
      </c>
      <c r="F19" s="180">
        <v>35000</v>
      </c>
      <c r="G19" s="196">
        <v>27500</v>
      </c>
      <c r="H19" s="196">
        <v>50000</v>
      </c>
      <c r="I19" s="134">
        <f t="shared" si="0"/>
        <v>35500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330000</v>
      </c>
      <c r="E20" s="180">
        <v>250000</v>
      </c>
      <c r="F20" s="180">
        <v>400000</v>
      </c>
      <c r="G20" s="196">
        <v>335000</v>
      </c>
      <c r="H20" s="196">
        <v>350000</v>
      </c>
      <c r="I20" s="134">
        <f t="shared" si="0"/>
        <v>333000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110000</v>
      </c>
      <c r="E21" s="180">
        <v>120000</v>
      </c>
      <c r="F21" s="180">
        <v>155000</v>
      </c>
      <c r="G21" s="196">
        <v>102500</v>
      </c>
      <c r="H21" s="196">
        <v>150000</v>
      </c>
      <c r="I21" s="134">
        <f t="shared" si="0"/>
        <v>127500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55000</v>
      </c>
      <c r="E22" s="180">
        <v>65000</v>
      </c>
      <c r="F22" s="180">
        <v>37500</v>
      </c>
      <c r="G22" s="196">
        <v>60000</v>
      </c>
      <c r="H22" s="196">
        <v>75000</v>
      </c>
      <c r="I22" s="134">
        <f t="shared" si="0"/>
        <v>58500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20000</v>
      </c>
      <c r="F23" s="180">
        <v>22500</v>
      </c>
      <c r="G23" s="196">
        <v>17500</v>
      </c>
      <c r="H23" s="196">
        <v>23333</v>
      </c>
      <c r="I23" s="134">
        <f t="shared" si="0"/>
        <v>19666.599999999999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15000</v>
      </c>
      <c r="E24" s="180">
        <v>20000</v>
      </c>
      <c r="F24" s="180">
        <v>22500</v>
      </c>
      <c r="G24" s="196">
        <v>35000</v>
      </c>
      <c r="H24" s="196">
        <v>36666</v>
      </c>
      <c r="I24" s="134">
        <f t="shared" si="0"/>
        <v>25833.200000000001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30000</v>
      </c>
      <c r="E25" s="180">
        <v>20000</v>
      </c>
      <c r="F25" s="180">
        <v>25000</v>
      </c>
      <c r="G25" s="196">
        <v>35000</v>
      </c>
      <c r="H25" s="196">
        <v>36666</v>
      </c>
      <c r="I25" s="134">
        <f t="shared" si="0"/>
        <v>29333.200000000001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30000</v>
      </c>
      <c r="E26" s="180">
        <v>25000</v>
      </c>
      <c r="F26" s="180">
        <v>27500</v>
      </c>
      <c r="G26" s="196">
        <v>25000</v>
      </c>
      <c r="H26" s="196">
        <v>40000</v>
      </c>
      <c r="I26" s="134">
        <f t="shared" si="0"/>
        <v>29500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110000</v>
      </c>
      <c r="E27" s="180">
        <v>75000</v>
      </c>
      <c r="F27" s="180">
        <v>60000</v>
      </c>
      <c r="G27" s="196">
        <v>60000</v>
      </c>
      <c r="H27" s="196">
        <v>75000</v>
      </c>
      <c r="I27" s="134">
        <f t="shared" si="0"/>
        <v>76000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30000</v>
      </c>
      <c r="E28" s="180">
        <v>25000</v>
      </c>
      <c r="F28" s="180">
        <v>32500</v>
      </c>
      <c r="G28" s="196">
        <v>32500</v>
      </c>
      <c r="H28" s="196">
        <v>36666</v>
      </c>
      <c r="I28" s="134">
        <f t="shared" si="0"/>
        <v>31333.200000000001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70000</v>
      </c>
      <c r="E29" s="180">
        <v>55000</v>
      </c>
      <c r="F29" s="180">
        <v>62500</v>
      </c>
      <c r="G29" s="196">
        <v>55000</v>
      </c>
      <c r="H29" s="196">
        <v>75000</v>
      </c>
      <c r="I29" s="134">
        <f t="shared" si="0"/>
        <v>63500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96000</v>
      </c>
      <c r="E30" s="180">
        <v>125000</v>
      </c>
      <c r="F30" s="180">
        <v>150000</v>
      </c>
      <c r="G30" s="196">
        <v>55000</v>
      </c>
      <c r="H30" s="196">
        <v>66666</v>
      </c>
      <c r="I30" s="134">
        <f t="shared" si="0"/>
        <v>98533.2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70000</v>
      </c>
      <c r="E31" s="181">
        <v>65000</v>
      </c>
      <c r="F31" s="181">
        <v>60000</v>
      </c>
      <c r="G31" s="136">
        <v>65000</v>
      </c>
      <c r="H31" s="136">
        <v>71666</v>
      </c>
      <c r="I31" s="134">
        <f t="shared" si="0"/>
        <v>66333.2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140000</v>
      </c>
      <c r="E33" s="194">
        <v>150000</v>
      </c>
      <c r="F33" s="194">
        <v>150000</v>
      </c>
      <c r="G33" s="134">
        <v>137500</v>
      </c>
      <c r="H33" s="134">
        <v>150000</v>
      </c>
      <c r="I33" s="134">
        <f t="shared" si="0"/>
        <v>145500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140000</v>
      </c>
      <c r="E34" s="180">
        <v>150000</v>
      </c>
      <c r="F34" s="180">
        <v>150000</v>
      </c>
      <c r="G34" s="196">
        <v>137500</v>
      </c>
      <c r="H34" s="196">
        <v>150000</v>
      </c>
      <c r="I34" s="134">
        <f t="shared" si="0"/>
        <v>145500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80000</v>
      </c>
      <c r="E35" s="180">
        <v>85000</v>
      </c>
      <c r="F35" s="180">
        <v>75000</v>
      </c>
      <c r="G35" s="196">
        <v>75000</v>
      </c>
      <c r="H35" s="196">
        <v>78333</v>
      </c>
      <c r="I35" s="134">
        <f t="shared" si="0"/>
        <v>78666.600000000006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60000</v>
      </c>
      <c r="F36" s="180">
        <v>67500</v>
      </c>
      <c r="G36" s="196">
        <v>60000</v>
      </c>
      <c r="H36" s="196">
        <v>90000</v>
      </c>
      <c r="I36" s="134">
        <f t="shared" si="0"/>
        <v>70500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35000</v>
      </c>
      <c r="F37" s="180">
        <v>60000</v>
      </c>
      <c r="G37" s="196">
        <v>50000</v>
      </c>
      <c r="H37" s="196">
        <v>46666</v>
      </c>
      <c r="I37" s="134">
        <f t="shared" si="0"/>
        <v>48333.2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1600000</v>
      </c>
      <c r="E39" s="159">
        <v>2000000</v>
      </c>
      <c r="F39" s="159">
        <v>1973400</v>
      </c>
      <c r="G39" s="159">
        <v>1480050</v>
      </c>
      <c r="H39" s="159">
        <v>1593969</v>
      </c>
      <c r="I39" s="159">
        <f t="shared" si="0"/>
        <v>1729483.8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1100000</v>
      </c>
      <c r="E40" s="181">
        <v>1170000</v>
      </c>
      <c r="F40" s="181">
        <v>1076400</v>
      </c>
      <c r="G40" s="136">
        <v>941850</v>
      </c>
      <c r="H40" s="136">
        <v>1210950</v>
      </c>
      <c r="I40" s="136">
        <f t="shared" si="0"/>
        <v>1099840</v>
      </c>
      <c r="K40" s="199"/>
      <c r="L40" s="195"/>
    </row>
    <row r="41" spans="1:12" ht="15.75" thickBot="1">
      <c r="C41" s="200" t="s">
        <v>220</v>
      </c>
      <c r="D41" s="200">
        <f>SUM(D16:D40)</f>
        <v>4506000</v>
      </c>
      <c r="E41" s="200">
        <f t="shared" ref="E41:H41" si="1">SUM(E16:E40)</f>
        <v>4795000</v>
      </c>
      <c r="F41" s="200">
        <f t="shared" si="1"/>
        <v>4927300</v>
      </c>
      <c r="G41" s="200">
        <f t="shared" si="1"/>
        <v>4086900</v>
      </c>
      <c r="H41" s="200">
        <f t="shared" si="1"/>
        <v>4756580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24-02-2025</vt:lpstr>
      <vt:lpstr>By Order</vt:lpstr>
      <vt:lpstr>All Stores</vt:lpstr>
      <vt:lpstr>'24-02-2025'!Print_Titles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2025-02-20T10:51:09Z</cp:lastPrinted>
  <dcterms:created xsi:type="dcterms:W3CDTF">2010-10-20T06:23:14Z</dcterms:created>
  <dcterms:modified xsi:type="dcterms:W3CDTF">2025-02-27T10:24:02Z</dcterms:modified>
</cp:coreProperties>
</file>