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3-02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'03-02-2025'!$12:$14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7" i="11"/>
  <c r="G87" i="11"/>
  <c r="I85" i="11"/>
  <c r="G85" i="11"/>
  <c r="I84" i="11"/>
  <c r="G84" i="11"/>
  <c r="I83" i="11"/>
  <c r="G83" i="11"/>
  <c r="I82" i="11"/>
  <c r="G82" i="11"/>
  <c r="I76" i="11"/>
  <c r="G76" i="11"/>
  <c r="I75" i="11"/>
  <c r="G75" i="11"/>
  <c r="I78" i="11"/>
  <c r="G78" i="11"/>
  <c r="I79" i="11"/>
  <c r="G79" i="11"/>
  <c r="I77" i="11"/>
  <c r="G77" i="11"/>
  <c r="I67" i="11"/>
  <c r="G67" i="11"/>
  <c r="I71" i="11"/>
  <c r="G71" i="11"/>
  <c r="I70" i="11"/>
  <c r="G70" i="11"/>
  <c r="I69" i="11"/>
  <c r="G69" i="11"/>
  <c r="I68" i="11"/>
  <c r="G68" i="11"/>
  <c r="I72" i="11"/>
  <c r="G72" i="11"/>
  <c r="I61" i="11"/>
  <c r="G61" i="11"/>
  <c r="I62" i="11"/>
  <c r="G62" i="11"/>
  <c r="I60" i="11"/>
  <c r="G60" i="11"/>
  <c r="I63" i="11"/>
  <c r="G63" i="11"/>
  <c r="I59" i="11"/>
  <c r="G59" i="11"/>
  <c r="I56" i="11"/>
  <c r="G56" i="11"/>
  <c r="I58" i="11"/>
  <c r="G58" i="11"/>
  <c r="I57" i="11"/>
  <c r="G57" i="11"/>
  <c r="I64" i="11"/>
  <c r="G64" i="11"/>
  <c r="I52" i="11"/>
  <c r="G52" i="11"/>
  <c r="I51" i="11"/>
  <c r="G51" i="11"/>
  <c r="I50" i="11"/>
  <c r="G50" i="11"/>
  <c r="I53" i="11"/>
  <c r="G53" i="11"/>
  <c r="I49" i="11"/>
  <c r="G49" i="11"/>
  <c r="I48" i="11"/>
  <c r="G48" i="11"/>
  <c r="I41" i="11"/>
  <c r="G41" i="11"/>
  <c r="I45" i="11"/>
  <c r="G45" i="11"/>
  <c r="I40" i="11"/>
  <c r="G40" i="11"/>
  <c r="I44" i="11"/>
  <c r="G44" i="11"/>
  <c r="I42" i="11"/>
  <c r="G42" i="11"/>
  <c r="I43" i="11"/>
  <c r="G43" i="11"/>
  <c r="I34" i="11"/>
  <c r="G34" i="11"/>
  <c r="I37" i="11"/>
  <c r="G37" i="11"/>
  <c r="I36" i="11"/>
  <c r="G36" i="11"/>
  <c r="I35" i="11"/>
  <c r="G35" i="11"/>
  <c r="I33" i="11"/>
  <c r="G33" i="11"/>
  <c r="I17" i="11"/>
  <c r="G17" i="11"/>
  <c r="I22" i="11"/>
  <c r="G22" i="11"/>
  <c r="I27" i="11"/>
  <c r="G27" i="11"/>
  <c r="I28" i="11"/>
  <c r="G28" i="11"/>
  <c r="I25" i="11"/>
  <c r="G25" i="11"/>
  <c r="I20" i="11"/>
  <c r="G20" i="11"/>
  <c r="I23" i="11"/>
  <c r="G23" i="11"/>
  <c r="I19" i="11"/>
  <c r="G19" i="11"/>
  <c r="I16" i="11"/>
  <c r="G16" i="11"/>
  <c r="I21" i="11"/>
  <c r="G21" i="11"/>
  <c r="I30" i="11"/>
  <c r="G30" i="11"/>
  <c r="I15" i="11"/>
  <c r="G15" i="11"/>
  <c r="I24" i="11"/>
  <c r="G24" i="11"/>
  <c r="I26" i="11"/>
  <c r="G26" i="11"/>
  <c r="I29" i="11"/>
  <c r="G29" i="11"/>
  <c r="I18" i="11"/>
  <c r="G18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<sst xmlns="http://schemas.openxmlformats.org/spreadsheetml/2006/main" count="852" uniqueCount="231">
  <si>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</si>
  <si>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</si>
  <si>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</si>
  <si>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</si>
  <si>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</si>
  <si>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</si>
  <si>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</si>
  <si>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</si>
  <si>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</si>
  <si>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</si>
  <si>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</si>
  <si>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</si>
  <si>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</si>
  <si>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</si>
  <si>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</si>
  <si>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</si>
  <si>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</si>
  <si>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</si>
  <si>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</si>
  <si>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</si>
  <si>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</si>
  <si>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</si>
  <si>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</si>
  <si>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</si>
  <si>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</si>
  <si>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</si>
  <si>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</si>
  <si>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</si>
  <si>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</si>
  <si>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</si>
  <si>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</si>
  <si>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</si>
  <si>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</si>
  <si>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</si>
  <si>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</si>
  <si>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</si>
  <si>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</si>
  <si>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</si>
  <si>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</si>
  <si>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</si>
  <si>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</si>
  <si>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</si>
  <si>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</si>
  <si>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</si>
  <si>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</si>
  <si>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</si>
  <si>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</si>
  <si>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</si>
  <si>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</si>
  <si>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</si>
  <si>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</si>
  <si>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</si>
  <si>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</si>
  <si>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</si>
  <si>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</si>
  <si>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</si>
  <si>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</si>
  <si>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</si>
  <si>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</si>
  <si>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</si>
  <si>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</si>
  <si>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</si>
  <si>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</si>
  <si>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</si>
  <si>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</si>
  <si>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</si>
  <si>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</si>
  <si>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</si>
  <si>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</si>
  <si>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</si>
  <si>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</si>
  <si>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</si>
  <si>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</si>
  <si>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</si>
  <si>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</si>
  <si>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</si>
  <si>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</si>
  <si>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</si>
  <si>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</si>
  <si>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</si>
  <si>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</si>
  <si>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</si>
  <si>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</si>
  <si>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</si>
  <si>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</si>
  <si>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</si>
  <si>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</si>
  <si>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</si>
  <si>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</si>
  <si>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</si>
  <si>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</si>
  <si>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</si>
  <si>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</si>
  <si>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</si>
  <si>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</si>
  <si>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</si>
  <si>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</si>
  <si>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</si>
  <si>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</si>
  <si>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</si>
  <si>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</si>
  <si>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</si>
  <si>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</si>
  <si>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</si>
  <si>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</si>
  <si>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</si>
  <si>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</si>
  <si>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</si>
  <si>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</si>
  <si>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</si>
  <si>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</si>
  <si>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</si>
  <si>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</si>
  <si>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</si>
  <si>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</si>
  <si>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</si>
  <si>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</si>
  <si>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</si>
  <si>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</si>
  <si>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</si>
  <si>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</si>
  <si>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</si>
  <si>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</si>
  <si>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</si>
  <si>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</si>
  <si>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</si>
  <si>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</si>
  <si>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</si>
  <si>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</si>
  <si>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</si>
  <si>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</si>
  <si>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</si>
  <si>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</si>
  <si>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</si>
  <si>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</si>
  <si>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</si>
  <si>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</si>
  <si>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</si>
  <si>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</si>
  <si>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</si>
  <si>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</si>
  <si>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</si>
  <si>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</si>
  <si>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</si>
  <si>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</si>
  <si>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</si>
  <si>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</si>
  <si>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</si>
  <si>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</si>
  <si>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</si>
  <si>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</si>
  <si>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</si>
  <si>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</si>
  <si>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</si>
  <si>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</si>
  <si>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</si>
  <si>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</si>
  <si>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</si>
  <si>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</si>
  <si>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</si>
  <si>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</si>
  <si>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</si>
  <si>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</si>
  <si>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</si>
  <si>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</si>
  <si>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</si>
  <si>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</si>
  <si>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</si>
  <si>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</si>
  <si>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</si>
  <si>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</si>
  <si>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</si>
  <si>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</si>
  <si>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</si>
  <si>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</si>
  <si>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</si>
  <si>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</si>
  <si>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</si>
  <si>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</si>
  <si>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</si>
  <si>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</si>
  <si>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</si>
  <si>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</si>
  <si>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</si>
  <si>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</si>
  <si>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</si>
  <si>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</si>
  <si>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</si>
  <si>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</si>
  <si>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</si>
  <si>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</si>
  <si>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</si>
  <si>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</si>
  <si>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</si>
  <si>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</si>
  <si>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</si>
  <si>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</si>
  <si>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</si>
  <si>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</si>
  <si>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</si>
  <si>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</si>
  <si>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</si>
  <si>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</si>
  <si>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</si>
  <si>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</si>
  <si>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</si>
  <si>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</si>
  <si>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</si>
  <si>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</si>
  <si>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</si>
  <si>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</si>
  <si>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</si>
  <si>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</si>
  <si>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</si>
  <si>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</si>
  <si>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</si>
  <si>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</si>
  <si>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</si>
  <si>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</si>
  <si>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27-01-2025(ل.ل.)</t>
  </si>
  <si>
    <t>معدل أسعار المحلات والملاحم في 27-01-2025 (ل.ل.)</t>
  </si>
  <si>
    <t>المعدل العام للأسعار في 27-01-2025  (ل.ل.)</t>
  </si>
  <si>
    <t xml:space="preserve"> التاريخ 3 شباط 2025</t>
  </si>
  <si>
    <t>معدل أسعار  السوبرماركات في 03-02-2025(ل.ل.)</t>
  </si>
  <si>
    <t>معدل الأسعار في شباط 2024 (ل.ل.)</t>
  </si>
  <si>
    <t>معدل أسعار المحلات والملاحم في 03-02-2025 (ل.ل.)</t>
  </si>
  <si>
    <t>معدل أسعار  السوبرماركات في 03-02-2025 (ل.ل.)</t>
  </si>
  <si>
    <t>المعدل العام للأسعار في 03-02-2025 (ل.ل.)</t>
  </si>
  <si>
    <t>المعدل العام للأسعار في 03-02-2025  (ل.ل.)</t>
  </si>
  <si>
    <t xml:space="preserve"> التاريخ 03 شباط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</si>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</sst>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224</v>
      </c>
      <c r="F12" s="206" t="s">
        <v>223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77953.524999999994</v>
      </c>
      <c r="F15" s="168">
        <v>75098.8</v>
      </c>
      <c r="G15" s="43">
        <f t="shared" ref="G15:G30" si="0">(F15-E15)/E15</f>
        <v>-3.6620858389662191E-2</v>
      </c>
      <c r="H15" s="168">
        <v>74798.8</v>
      </c>
      <c r="I15" s="43">
        <f t="shared" ref="I15:I30" si="1">(F15-H15)/H15</f>
        <v>4.0107595309015649E-3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109307.76388888888</v>
      </c>
      <c r="F16" s="162">
        <v>106665.33333333333</v>
      </c>
      <c r="G16" s="46">
        <f t="shared" si="0"/>
        <v>-2.4174225704969802E-2</v>
      </c>
      <c r="H16" s="162">
        <v>108887.55555555556</v>
      </c>
      <c r="I16" s="42">
        <f t="shared" si="1"/>
        <v>-2.0408413164242929E-2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107104.24444444444</v>
      </c>
      <c r="F17" s="162">
        <v>118332</v>
      </c>
      <c r="G17" s="46">
        <f t="shared" si="0"/>
        <v>0.10483016442340394</v>
      </c>
      <c r="H17" s="162">
        <v>122998.8</v>
      </c>
      <c r="I17" s="42">
        <f t="shared" si="1"/>
        <v>-3.7941833578864208E-2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40434.550000000003</v>
      </c>
      <c r="F18" s="162">
        <v>41898.800000000003</v>
      </c>
      <c r="G18" s="46">
        <f t="shared" si="0"/>
        <v>3.6212842729794192E-2</v>
      </c>
      <c r="H18" s="162">
        <v>42777.555555555555</v>
      </c>
      <c r="I18" s="42">
        <f t="shared" si="1"/>
        <v>-2.0542444376334335E-2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329848.8</v>
      </c>
      <c r="F19" s="162">
        <v>301426.85714285716</v>
      </c>
      <c r="G19" s="46">
        <f t="shared" si="0"/>
        <v>-8.6166579527173756E-2</v>
      </c>
      <c r="H19" s="162">
        <v>333123.5</v>
      </c>
      <c r="I19" s="42">
        <f t="shared" si="1"/>
        <v>-9.5149825386509332E-2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97707.700000000012</v>
      </c>
      <c r="F20" s="162">
        <v>115498.8</v>
      </c>
      <c r="G20" s="46">
        <f t="shared" si="0"/>
        <v>0.1820849329172623</v>
      </c>
      <c r="H20" s="162">
        <v>90498.8</v>
      </c>
      <c r="I20" s="42">
        <f t="shared" si="1"/>
        <v>0.27624675686307443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68947.649999999994</v>
      </c>
      <c r="F21" s="162">
        <v>91398.8</v>
      </c>
      <c r="G21" s="46">
        <f t="shared" si="0"/>
        <v>0.32562603656542333</v>
      </c>
      <c r="H21" s="162">
        <v>90398.8</v>
      </c>
      <c r="I21" s="42">
        <f t="shared" si="1"/>
        <v>1.1062093744607229E-2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34367.936111111107</v>
      </c>
      <c r="F22" s="162">
        <v>28198.799999999999</v>
      </c>
      <c r="G22" s="46">
        <f t="shared" si="0"/>
        <v>-0.179502664668788</v>
      </c>
      <c r="H22" s="162">
        <v>29198.799999999999</v>
      </c>
      <c r="I22" s="42">
        <f t="shared" si="1"/>
        <v>-3.4247982793813442E-2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38895.288888888885</v>
      </c>
      <c r="F23" s="162">
        <v>40443.111111111109</v>
      </c>
      <c r="G23" s="46">
        <f t="shared" si="0"/>
        <v>3.9794593803991182E-2</v>
      </c>
      <c r="H23" s="162">
        <v>42665.333333333336</v>
      </c>
      <c r="I23" s="42">
        <f t="shared" si="1"/>
        <v>-5.2084960988364314E-2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42456.677777777775</v>
      </c>
      <c r="F24" s="162">
        <v>40998.666666666664</v>
      </c>
      <c r="G24" s="46">
        <f t="shared" si="0"/>
        <v>-3.4341149317958355E-2</v>
      </c>
      <c r="H24" s="162">
        <v>42665.333333333336</v>
      </c>
      <c r="I24" s="42">
        <f t="shared" si="1"/>
        <v>-3.9063720741273275E-2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40097.791666666664</v>
      </c>
      <c r="F25" s="162">
        <v>40398.800000000003</v>
      </c>
      <c r="G25" s="46">
        <f t="shared" si="0"/>
        <v>7.5068556352335782E-3</v>
      </c>
      <c r="H25" s="162">
        <v>41398.800000000003</v>
      </c>
      <c r="I25" s="42">
        <f t="shared" si="1"/>
        <v>-2.4155289525300248E-2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85153.313888888893</v>
      </c>
      <c r="F26" s="162">
        <v>90998.8</v>
      </c>
      <c r="G26" s="46">
        <f t="shared" si="0"/>
        <v>6.8646607444291713E-2</v>
      </c>
      <c r="H26" s="162">
        <v>88998.8</v>
      </c>
      <c r="I26" s="42">
        <f t="shared" si="1"/>
        <v>2.2472213108491349E-2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39742.21666666666</v>
      </c>
      <c r="F27" s="162">
        <v>41554.222222222219</v>
      </c>
      <c r="G27" s="46">
        <f t="shared" si="0"/>
        <v>4.5593973047692596E-2</v>
      </c>
      <c r="H27" s="162">
        <v>42665.333333333336</v>
      </c>
      <c r="I27" s="42">
        <f t="shared" si="1"/>
        <v>-2.604248049418224E-2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82948.911111111112</v>
      </c>
      <c r="F28" s="162">
        <v>74333.111111111109</v>
      </c>
      <c r="G28" s="46">
        <f t="shared" si="0"/>
        <v>-0.10386875348440718</v>
      </c>
      <c r="H28" s="162">
        <v>72110.888888888891</v>
      </c>
      <c r="I28" s="42">
        <f t="shared" si="1"/>
        <v>3.0816735952961288E-2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109179.75357142856</v>
      </c>
      <c r="F29" s="162">
        <v>127571</v>
      </c>
      <c r="G29" s="46">
        <f t="shared" si="0"/>
        <v>0.16844923923133195</v>
      </c>
      <c r="H29" s="162">
        <v>128642.42857142857</v>
      </c>
      <c r="I29" s="42">
        <f t="shared" si="1"/>
        <v>-8.3287340213237318E-3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54378.925000000003</v>
      </c>
      <c r="F30" s="165">
        <v>73198.8</v>
      </c>
      <c r="G30" s="48">
        <f t="shared" si="0"/>
        <v>0.34608766171821159</v>
      </c>
      <c r="H30" s="165">
        <v>75898.8</v>
      </c>
      <c r="I30" s="53">
        <f t="shared" si="1"/>
        <v>-3.5573684959445996E-2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143291.95624999999</v>
      </c>
      <c r="F32" s="168">
        <v>184498.8</v>
      </c>
      <c r="G32" s="43">
        <f>(F32-E32)/E32</f>
        <v>0.2875726232539309</v>
      </c>
      <c r="H32" s="168">
        <v>180498.8</v>
      </c>
      <c r="I32" s="42">
        <f>(F32-H32)/H32</f>
        <v>2.2160812149443654E-2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140680.4</v>
      </c>
      <c r="F33" s="162">
        <v>185998.8</v>
      </c>
      <c r="G33" s="46">
        <f>(F33-E33)/E33</f>
        <v>0.32213727001060555</v>
      </c>
      <c r="H33" s="162">
        <v>176498.8</v>
      </c>
      <c r="I33" s="42">
        <f>(F33-H33)/H33</f>
        <v>5.3824728553395269E-2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46284.193750000006</v>
      </c>
      <c r="F34" s="162">
        <v>76748.75</v>
      </c>
      <c r="G34" s="46">
        <f>(F34-E34)/E34</f>
        <v>0.65820648004698123</v>
      </c>
      <c r="H34" s="162">
        <v>74873.75</v>
      </c>
      <c r="I34" s="42">
        <f>(F34-H34)/H34</f>
        <v>2.5042154293059983E-2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69818.233928571426</v>
      </c>
      <c r="F35" s="162">
        <v>92141.428571428565</v>
      </c>
      <c r="G35" s="46">
        <f>(F35-E35)/E35</f>
        <v>0.31973301796340498</v>
      </c>
      <c r="H35" s="162">
        <v>88333.333333333328</v>
      </c>
      <c r="I35" s="42">
        <f>(F35-H35)/H35</f>
        <v>4.3110512129380038E-2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42641.15</v>
      </c>
      <c r="F36" s="162">
        <v>63398.8</v>
      </c>
      <c r="G36" s="48">
        <f>(F36-E36)/E36</f>
        <v>0.48679855022671764</v>
      </c>
      <c r="H36" s="162">
        <v>66398.8</v>
      </c>
      <c r="I36" s="53">
        <f>(F36-H36)/H36</f>
        <v>-4.5181539425411303E-2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1592287.1916666667</v>
      </c>
      <c r="F38" s="162">
        <v>1882055.5</v>
      </c>
      <c r="G38" s="43">
        <f t="shared" ref="G38:G43" si="2">(F38-E38)/E38</f>
        <v>0.18198244000821817</v>
      </c>
      <c r="H38" s="162">
        <v>1882055.5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988234.50590277778</v>
      </c>
      <c r="F39" s="162">
        <v>1011317.6666666666</v>
      </c>
      <c r="G39" s="46">
        <f t="shared" si="2"/>
        <v>2.3357978927078436E-2</v>
      </c>
      <c r="H39" s="162">
        <v>1013806.7777777778</v>
      </c>
      <c r="I39" s="42">
        <f t="shared" si="3"/>
        <v>-2.4552125372126156E-3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598187.3125</v>
      </c>
      <c r="F40" s="162">
        <v>690331.2</v>
      </c>
      <c r="G40" s="46">
        <f t="shared" si="2"/>
        <v>0.15403851866216228</v>
      </c>
      <c r="H40" s="162">
        <v>672391.2</v>
      </c>
      <c r="I40" s="42">
        <f t="shared" si="3"/>
        <v>2.6680896478121666E-2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275048.53571428568</v>
      </c>
      <c r="F41" s="162">
        <v>311079.59999999998</v>
      </c>
      <c r="G41" s="46">
        <f t="shared" si="2"/>
        <v>0.13099893148728692</v>
      </c>
      <c r="H41" s="162">
        <v>331890</v>
      </c>
      <c r="I41" s="42">
        <f t="shared" si="3"/>
        <v>-6.270270270270277E-2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202745.16666666666</v>
      </c>
      <c r="F42" s="162">
        <v>206309.99999999997</v>
      </c>
      <c r="G42" s="46">
        <f t="shared" si="2"/>
        <v>1.7582827704071765E-2</v>
      </c>
      <c r="H42" s="162">
        <v>192855</v>
      </c>
      <c r="I42" s="42">
        <f t="shared" si="3"/>
        <v>6.9767441860464963E-2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759551.5</v>
      </c>
      <c r="F43" s="162">
        <v>926242.2</v>
      </c>
      <c r="G43" s="48">
        <f t="shared" si="2"/>
        <v>0.21945937833050155</v>
      </c>
      <c r="H43" s="162">
        <v>936109.2</v>
      </c>
      <c r="I43" s="55">
        <f t="shared" si="3"/>
        <v>-1.0540436949022614E-2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384458.52777777775</v>
      </c>
      <c r="F45" s="162">
        <v>360295</v>
      </c>
      <c r="G45" s="43">
        <f t="shared" ref="G45:G50" si="4">(F45-E45)/E45</f>
        <v>-6.2850804526163609E-2</v>
      </c>
      <c r="H45" s="162">
        <v>370760</v>
      </c>
      <c r="I45" s="42">
        <f t="shared" ref="I45:I50" si="5">(F45-H45)/H45</f>
        <v>-2.8225806451612902E-2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314400.10013935337</v>
      </c>
      <c r="F46" s="162">
        <v>314667.59999999998</v>
      </c>
      <c r="G46" s="46">
        <f t="shared" si="4"/>
        <v>8.5082625777805135E-4</v>
      </c>
      <c r="H46" s="162">
        <v>316461.59999999998</v>
      </c>
      <c r="I46" s="78">
        <f t="shared" si="5"/>
        <v>-5.6689342403628126E-3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993726.21428571432</v>
      </c>
      <c r="F47" s="162">
        <v>996695.14285714284</v>
      </c>
      <c r="G47" s="46">
        <f t="shared" si="4"/>
        <v>2.9876725890365823E-3</v>
      </c>
      <c r="H47" s="162">
        <v>990544.28571428568</v>
      </c>
      <c r="I47" s="78">
        <f t="shared" si="5"/>
        <v>6.2095730918499525E-3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1293506.5728124999</v>
      </c>
      <c r="F48" s="162">
        <v>1287579.4285714286</v>
      </c>
      <c r="G48" s="46">
        <f t="shared" si="4"/>
        <v>-4.5822297046266922E-3</v>
      </c>
      <c r="H48" s="162">
        <v>1287579.4285714286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140782.00215997771</v>
      </c>
      <c r="F49" s="162">
        <v>158544.75</v>
      </c>
      <c r="G49" s="46">
        <f t="shared" si="4"/>
        <v>0.12617200755418709</v>
      </c>
      <c r="H49" s="162">
        <v>158544.75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1767720.375</v>
      </c>
      <c r="F50" s="162">
        <v>1759465.5</v>
      </c>
      <c r="G50" s="53">
        <f t="shared" si="4"/>
        <v>-4.669785514012645E-3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143438.66773504272</v>
      </c>
      <c r="F52" s="159">
        <v>157646.5</v>
      </c>
      <c r="G52" s="161">
        <f t="shared" ref="G52:G60" si="6">(F52-E52)/E52</f>
        <v>9.9051618990227436E-2</v>
      </c>
      <c r="H52" s="159">
        <v>148676.5</v>
      </c>
      <c r="I52" s="109">
        <f t="shared" ref="I52:I60" si="7">(F52-H52)/H52</f>
        <v>6.0332332278470367E-2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192812.74679487181</v>
      </c>
      <c r="F53" s="162">
        <v>199720</v>
      </c>
      <c r="G53" s="164">
        <f t="shared" si="6"/>
        <v>3.5823633654659903E-2</v>
      </c>
      <c r="H53" s="162">
        <v>199720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139026.48333333334</v>
      </c>
      <c r="F54" s="162">
        <v>139035</v>
      </c>
      <c r="G54" s="164">
        <f t="shared" si="6"/>
        <v>6.1259311625131276E-5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191815.55</v>
      </c>
      <c r="F55" s="162">
        <v>157423.5</v>
      </c>
      <c r="G55" s="164">
        <f t="shared" si="6"/>
        <v>-0.17929750742314682</v>
      </c>
      <c r="H55" s="162">
        <v>176529.6</v>
      </c>
      <c r="I55" s="78">
        <f t="shared" si="7"/>
        <v>-0.1082317073170732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101305.19293975951</v>
      </c>
      <c r="F56" s="162">
        <v>107644.375</v>
      </c>
      <c r="G56" s="169">
        <f t="shared" si="6"/>
        <v>6.2575094881957782E-2</v>
      </c>
      <c r="H56" s="162">
        <v>107644.375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102747.51484312788</v>
      </c>
      <c r="F57" s="165">
        <v>176036.25</v>
      </c>
      <c r="G57" s="167">
        <f t="shared" si="6"/>
        <v>0.71328961356162601</v>
      </c>
      <c r="H57" s="165">
        <v>171102.75</v>
      </c>
      <c r="I57" s="110">
        <f t="shared" si="7"/>
        <v>2.8833551769331587E-2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199546.24305555556</v>
      </c>
      <c r="F58" s="168">
        <v>184387.32</v>
      </c>
      <c r="G58" s="42">
        <f t="shared" si="6"/>
        <v>-7.5966967974110983E-2</v>
      </c>
      <c r="H58" s="168">
        <v>184387.32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192666.72499999998</v>
      </c>
      <c r="F59" s="162">
        <v>207954.5</v>
      </c>
      <c r="G59" s="46">
        <f t="shared" si="6"/>
        <v>7.9348289124653082E-2</v>
      </c>
      <c r="H59" s="162">
        <v>205028.57142857142</v>
      </c>
      <c r="I59" s="42">
        <f t="shared" si="7"/>
        <v>1.4270833333333375E-2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948485.16666666663</v>
      </c>
      <c r="F60" s="162">
        <v>1321281</v>
      </c>
      <c r="G60" s="48">
        <f t="shared" si="6"/>
        <v>0.39304339849981845</v>
      </c>
      <c r="H60" s="162">
        <v>1321281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394645.22222222225</v>
      </c>
      <c r="F62" s="162">
        <v>489649.875</v>
      </c>
      <c r="G62" s="43">
        <f t="shared" ref="G62:G67" si="8">(F62-E62)/E62</f>
        <v>0.24073432903308081</v>
      </c>
      <c r="H62" s="162">
        <v>473715.66666666669</v>
      </c>
      <c r="I62" s="42">
        <f t="shared" ref="I62:I67" si="9">(F62-H62)/H62</f>
        <v>3.3636650536503221E-2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2829844.0833333335</v>
      </c>
      <c r="F63" s="162">
        <v>3145330.5</v>
      </c>
      <c r="G63" s="46">
        <f t="shared" si="8"/>
        <v>0.1114854413798828</v>
      </c>
      <c r="H63" s="162">
        <v>3145779</v>
      </c>
      <c r="I63" s="42">
        <f t="shared" si="9"/>
        <v>-1.4257199885942402E-4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932686.96527777775</v>
      </c>
      <c r="F64" s="162">
        <v>831718.33333333337</v>
      </c>
      <c r="G64" s="46">
        <f t="shared" si="8"/>
        <v>-0.10825564814704296</v>
      </c>
      <c r="H64" s="162">
        <v>831718.33333333337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599454.28333333344</v>
      </c>
      <c r="F65" s="162">
        <v>606073</v>
      </c>
      <c r="G65" s="46">
        <f t="shared" si="8"/>
        <v>1.1041236755974841E-2</v>
      </c>
      <c r="H65" s="162">
        <v>606073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298429.75446428568</v>
      </c>
      <c r="F66" s="162">
        <v>297035.14285714284</v>
      </c>
      <c r="G66" s="46">
        <f t="shared" si="8"/>
        <v>-4.6731654142406886E-3</v>
      </c>
      <c r="H66" s="162">
        <v>289058.25</v>
      </c>
      <c r="I66" s="78">
        <f t="shared" si="9"/>
        <v>2.7596143189626453E-2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225724.50007963052</v>
      </c>
      <c r="F67" s="162">
        <v>219646.875</v>
      </c>
      <c r="G67" s="48">
        <f t="shared" si="8"/>
        <v>-2.6924968612119977E-2</v>
      </c>
      <c r="H67" s="162">
        <v>224499.42857142858</v>
      </c>
      <c r="I67" s="79">
        <f t="shared" si="9"/>
        <v>-2.1614992974846935E-2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301868.46875</v>
      </c>
      <c r="F69" s="168">
        <v>313052.7</v>
      </c>
      <c r="G69" s="43">
        <f>(F69-E69)/E69</f>
        <v>3.7050014850217812E-2</v>
      </c>
      <c r="H69" s="168">
        <v>313052.7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197924.39317566488</v>
      </c>
      <c r="F70" s="162">
        <v>205925.57142857142</v>
      </c>
      <c r="G70" s="46">
        <f>(F70-E70)/E70</f>
        <v>4.0425427732928357E-2</v>
      </c>
      <c r="H70" s="162">
        <v>205541.14285714287</v>
      </c>
      <c r="I70" s="42">
        <f>(F70-H70)/H70</f>
        <v>1.8703241895260832E-3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80141.407817725762</v>
      </c>
      <c r="F71" s="162">
        <v>98109.375</v>
      </c>
      <c r="G71" s="46">
        <f>(F71-E71)/E71</f>
        <v>0.22420328855640673</v>
      </c>
      <c r="H71" s="162">
        <v>98109.375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130382.45139353401</v>
      </c>
      <c r="F72" s="162">
        <v>145912</v>
      </c>
      <c r="G72" s="46">
        <f>(F72-E72)/E72</f>
        <v>0.1191076593551158</v>
      </c>
      <c r="H72" s="162">
        <v>152484</v>
      </c>
      <c r="I72" s="42">
        <f>(F72-H72)/H72</f>
        <v>-4.3099603892867447E-2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121212.5549362071</v>
      </c>
      <c r="F73" s="171">
        <v>130062.44444444444</v>
      </c>
      <c r="G73" s="46">
        <f>(F73-E73)/E73</f>
        <v>7.3011327192096062E-2</v>
      </c>
      <c r="H73" s="171">
        <v>135045.77777777778</v>
      </c>
      <c r="I73" s="55">
        <f>(F73-H73)/H73</f>
        <v>-3.6901067292407913E-2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71611.892857142855</v>
      </c>
      <c r="F75" s="159">
        <v>69517.5</v>
      </c>
      <c r="G75" s="42">
        <f t="shared" ref="G75:G81" si="10">(F75-E75)/E75</f>
        <v>-2.9246439014269848E-2</v>
      </c>
      <c r="H75" s="159">
        <v>69581.571428571435</v>
      </c>
      <c r="I75" s="43">
        <f t="shared" ref="I75:I81" si="11">(F75-H75)/H75</f>
        <v>-9.2081031307559603E-4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114495.71428571428</v>
      </c>
      <c r="F76" s="162">
        <v>92166.75</v>
      </c>
      <c r="G76" s="46">
        <f t="shared" si="10"/>
        <v>-0.19502008808813798</v>
      </c>
      <c r="H76" s="162">
        <v>92166.75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48760.791666666664</v>
      </c>
      <c r="F77" s="162">
        <v>57023.571428571428</v>
      </c>
      <c r="G77" s="46">
        <f t="shared" si="10"/>
        <v>0.16945540626965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94106.139663074457</v>
      </c>
      <c r="F78" s="162">
        <v>91830.375</v>
      </c>
      <c r="G78" s="46">
        <f t="shared" si="10"/>
        <v>-2.4182956300431751E-2</v>
      </c>
      <c r="H78" s="162">
        <v>91830.375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131658.68650793651</v>
      </c>
      <c r="F79" s="162">
        <v>144417</v>
      </c>
      <c r="G79" s="46">
        <f t="shared" si="10"/>
        <v>9.6904456746911324E-2</v>
      </c>
      <c r="H79" s="162">
        <v>142981.79999999999</v>
      </c>
      <c r="I79" s="42">
        <f t="shared" si="11"/>
        <v>1.0037641154328815E-2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578403.75</v>
      </c>
      <c r="F80" s="162">
        <v>577967</v>
      </c>
      <c r="G80" s="46">
        <f t="shared" si="10"/>
        <v>-7.5509538103789959E-4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173969.41666666666</v>
      </c>
      <c r="F81" s="165">
        <v>268103.33333333331</v>
      </c>
      <c r="G81" s="48">
        <f t="shared" si="10"/>
        <v>0.54109462726446644</v>
      </c>
      <c r="H81" s="165">
        <v>261924</v>
      </c>
      <c r="I81" s="53">
        <f t="shared" si="11"/>
        <v>2.3592085235920778E-2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14" t="s">
        <v>225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77953.524999999994</v>
      </c>
      <c r="F15" s="168">
        <v>60333.2</v>
      </c>
      <c r="G15" s="42">
        <f>(F15-E15)/E15</f>
        <v>-0.22603628251576818</v>
      </c>
      <c r="H15" s="168">
        <v>62500</v>
      </c>
      <c r="I15" s="111">
        <f>(F15-H15)/H15</f>
        <v>-3.4668800000000048E-2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109307.76388888888</v>
      </c>
      <c r="F16" s="162">
        <v>96666.6</v>
      </c>
      <c r="G16" s="46">
        <f t="shared" ref="G16:G39" si="0">(F16-E16)/E16</f>
        <v>-0.11564744752933184</v>
      </c>
      <c r="H16" s="162">
        <v>76600</v>
      </c>
      <c r="I16" s="46">
        <f>(F16-H16)/H16</f>
        <v>0.26196605744125334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107104.24444444444</v>
      </c>
      <c r="F17" s="162">
        <v>106500</v>
      </c>
      <c r="G17" s="46">
        <f t="shared" si="0"/>
        <v>-5.6416479811672244E-3</v>
      </c>
      <c r="H17" s="162">
        <v>89500</v>
      </c>
      <c r="I17" s="46">
        <f t="shared" ref="I17:I29" si="1">(F17-H17)/H17</f>
        <v>0.18994413407821228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40434.550000000003</v>
      </c>
      <c r="F18" s="162">
        <v>33966.6</v>
      </c>
      <c r="G18" s="46">
        <f t="shared" si="0"/>
        <v>-0.15996097396904391</v>
      </c>
      <c r="H18" s="162">
        <v>31200</v>
      </c>
      <c r="I18" s="46">
        <f t="shared" si="1"/>
        <v>8.8673076923076882E-2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329848.8</v>
      </c>
      <c r="F19" s="162">
        <v>266000</v>
      </c>
      <c r="G19" s="46">
        <f t="shared" si="0"/>
        <v>-0.1935699023310074</v>
      </c>
      <c r="H19" s="162">
        <v>290000</v>
      </c>
      <c r="I19" s="46">
        <f t="shared" si="1"/>
        <v>-8.2758620689655171E-2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97707.700000000012</v>
      </c>
      <c r="F20" s="162">
        <v>97000</v>
      </c>
      <c r="G20" s="46">
        <f t="shared" si="0"/>
        <v>-7.2430320230648304E-3</v>
      </c>
      <c r="H20" s="162">
        <v>89200</v>
      </c>
      <c r="I20" s="46">
        <f t="shared" si="1"/>
        <v>8.744394618834081E-2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68947.649999999994</v>
      </c>
      <c r="F21" s="162">
        <v>55833.2</v>
      </c>
      <c r="G21" s="46">
        <f t="shared" si="0"/>
        <v>-0.19020880334572676</v>
      </c>
      <c r="H21" s="162">
        <v>55100</v>
      </c>
      <c r="I21" s="46">
        <f t="shared" si="1"/>
        <v>1.3306715063520819E-2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34367.936111111107</v>
      </c>
      <c r="F22" s="162">
        <v>18333.2</v>
      </c>
      <c r="G22" s="46">
        <f t="shared" si="0"/>
        <v>-0.46656092641906122</v>
      </c>
      <c r="H22" s="162">
        <v>20500</v>
      </c>
      <c r="I22" s="46">
        <f t="shared" si="1"/>
        <v>-0.10569756097560971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38895.288888888885</v>
      </c>
      <c r="F23" s="162">
        <v>23500</v>
      </c>
      <c r="G23" s="46">
        <f t="shared" si="0"/>
        <v>-0.39581371751391764</v>
      </c>
      <c r="H23" s="162">
        <v>21700</v>
      </c>
      <c r="I23" s="46">
        <f t="shared" si="1"/>
        <v>8.294930875576037E-2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42456.677777777775</v>
      </c>
      <c r="F24" s="162">
        <v>25500</v>
      </c>
      <c r="G24" s="46">
        <f t="shared" si="0"/>
        <v>-0.39938776808045634</v>
      </c>
      <c r="H24" s="162">
        <v>22500</v>
      </c>
      <c r="I24" s="46">
        <f t="shared" si="1"/>
        <v>0.13333333333333333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40097.791666666664</v>
      </c>
      <c r="F25" s="162">
        <v>24000</v>
      </c>
      <c r="G25" s="46">
        <f t="shared" si="0"/>
        <v>-0.40146329754236254</v>
      </c>
      <c r="H25" s="162">
        <v>22700</v>
      </c>
      <c r="I25" s="46">
        <f t="shared" si="1"/>
        <v>5.7268722466960353E-2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85153.313888888893</v>
      </c>
      <c r="F26" s="162">
        <v>54000</v>
      </c>
      <c r="G26" s="46">
        <f t="shared" si="0"/>
        <v>-0.36584969469936141</v>
      </c>
      <c r="H26" s="162">
        <v>48200</v>
      </c>
      <c r="I26" s="46">
        <f t="shared" si="1"/>
        <v>0.12033195020746888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39742.21666666666</v>
      </c>
      <c r="F27" s="162">
        <v>28833.200000000001</v>
      </c>
      <c r="G27" s="46">
        <f t="shared" si="0"/>
        <v>-0.27449441882330822</v>
      </c>
      <c r="H27" s="162">
        <v>21700</v>
      </c>
      <c r="I27" s="46">
        <f t="shared" si="1"/>
        <v>0.32871889400921661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82948.911111111112</v>
      </c>
      <c r="F28" s="162">
        <v>60500</v>
      </c>
      <c r="G28" s="46">
        <f t="shared" si="0"/>
        <v>-0.2706353924410233</v>
      </c>
      <c r="H28" s="162">
        <v>55000</v>
      </c>
      <c r="I28" s="46">
        <f t="shared" si="1"/>
        <v>0.1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109179.75357142856</v>
      </c>
      <c r="F29" s="162">
        <v>91333.2</v>
      </c>
      <c r="G29" s="46">
        <f t="shared" si="0"/>
        <v>-0.16346028441759425</v>
      </c>
      <c r="H29" s="162">
        <v>87600</v>
      </c>
      <c r="I29" s="46">
        <f t="shared" si="1"/>
        <v>4.2616438356164348E-2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54378.925000000003</v>
      </c>
      <c r="F30" s="165">
        <v>64000</v>
      </c>
      <c r="G30" s="48">
        <f t="shared" si="0"/>
        <v>0.17692653909579853</v>
      </c>
      <c r="H30" s="165">
        <v>63200</v>
      </c>
      <c r="I30" s="48">
        <f>(F30-H30)/H30</f>
        <v>1.2658227848101266E-2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143291.95624999999</v>
      </c>
      <c r="F32" s="168">
        <v>125333.2</v>
      </c>
      <c r="G32" s="42">
        <f t="shared" si="0"/>
        <v>-0.1253298281354156</v>
      </c>
      <c r="H32" s="168">
        <v>130500</v>
      </c>
      <c r="I32" s="43">
        <f>(F32-H32)/H32</f>
        <v>-3.9592337164750982E-2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140680.4</v>
      </c>
      <c r="F33" s="162">
        <v>125333.2</v>
      </c>
      <c r="G33" s="46">
        <f t="shared" si="0"/>
        <v>-0.10909266678229518</v>
      </c>
      <c r="H33" s="162">
        <v>126500</v>
      </c>
      <c r="I33" s="46">
        <f>(F33-H33)/H33</f>
        <v>-9.2237154150197863E-3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46284.193750000006</v>
      </c>
      <c r="F34" s="162">
        <v>72833.2</v>
      </c>
      <c r="G34" s="46">
        <f>(F34-E34)/E34</f>
        <v>0.57360848486206995</v>
      </c>
      <c r="H34" s="162">
        <v>69200</v>
      </c>
      <c r="I34" s="46">
        <f>(F34-H34)/H34</f>
        <v>5.2502890173410366E-2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69818.233928571426</v>
      </c>
      <c r="F35" s="162">
        <v>67500</v>
      </c>
      <c r="G35" s="46">
        <f t="shared" si="0"/>
        <v>-3.320384659032094E-2</v>
      </c>
      <c r="H35" s="162">
        <v>60000</v>
      </c>
      <c r="I35" s="46">
        <f>(F35-H35)/H35</f>
        <v>0.125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42641.15</v>
      </c>
      <c r="F36" s="162">
        <v>41300</v>
      </c>
      <c r="G36" s="52">
        <f t="shared" si="0"/>
        <v>-3.1452012903029146E-2</v>
      </c>
      <c r="H36" s="162">
        <v>36200</v>
      </c>
      <c r="I36" s="46">
        <f>(F36-H36)/H36</f>
        <v>0.14088397790055249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1592287.1916666667</v>
      </c>
      <c r="F38" s="189">
        <v>1824710</v>
      </c>
      <c r="G38" s="161">
        <f t="shared" si="0"/>
        <v>0.14596789420258635</v>
      </c>
      <c r="H38" s="189">
        <v>1736530</v>
      </c>
      <c r="I38" s="161">
        <f>(F38-H38)/H38</f>
        <v>5.0779427939626726E-2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988234.50590277778</v>
      </c>
      <c r="F39" s="135">
        <v>1085176.6000000001</v>
      </c>
      <c r="G39" s="167">
        <f t="shared" si="0"/>
        <v>9.8096244887404746E-2</v>
      </c>
      <c r="H39" s="135">
        <v>1050270</v>
      </c>
      <c r="I39" s="167">
        <f>(F39-H39)/H39</f>
        <v>3.3235834594913777E-2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226</v>
      </c>
      <c r="E12" s="214" t="s">
        <v>225</v>
      </c>
      <c r="F12" s="221" t="s">
        <v>186</v>
      </c>
      <c r="G12" s="206" t="s">
        <v>224</v>
      </c>
      <c r="H12" s="223" t="s">
        <v>227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75098.8</v>
      </c>
      <c r="E15" s="190">
        <v>60333.2</v>
      </c>
      <c r="F15" s="62">
        <f t="shared" ref="F15:F30" si="0">D15-E15</f>
        <v>14765.600000000006</v>
      </c>
      <c r="G15" s="159">
        <v>77953.524999999994</v>
      </c>
      <c r="H15" s="124">
        <f>AVERAGE(D15:E15)</f>
        <v>67716</v>
      </c>
      <c r="I15" s="64">
        <f t="shared" ref="I15:I30" si="1">(H15-G15)/G15</f>
        <v>-0.1313285704527152</v>
      </c>
    </row>
    <row r="16" spans="1:9" ht="16.5" customHeight="1">
      <c r="A16" s="122"/>
      <c r="B16" s="155" t="s">
        <v>5</v>
      </c>
      <c r="C16" s="142" t="s">
        <v>164</v>
      </c>
      <c r="D16" s="134">
        <v>106665.33333333333</v>
      </c>
      <c r="E16" s="134">
        <v>96666.6</v>
      </c>
      <c r="F16" s="65">
        <f t="shared" si="0"/>
        <v>9998.7333333333227</v>
      </c>
      <c r="G16" s="162">
        <v>109307.76388888888</v>
      </c>
      <c r="H16" s="173">
        <f t="shared" ref="H16:H30" si="2">AVERAGE(D16:E16)</f>
        <v>101665.96666666667</v>
      </c>
      <c r="I16" s="66">
        <f t="shared" si="1"/>
        <v>-6.9910836617150751E-2</v>
      </c>
    </row>
    <row r="17" spans="1:9" ht="16.5">
      <c r="A17" s="122"/>
      <c r="B17" s="155" t="s">
        <v>6</v>
      </c>
      <c r="C17" s="142" t="s">
        <v>165</v>
      </c>
      <c r="D17" s="134">
        <v>118332</v>
      </c>
      <c r="E17" s="134">
        <v>106500</v>
      </c>
      <c r="F17" s="65">
        <f t="shared" si="0"/>
        <v>11832</v>
      </c>
      <c r="G17" s="162">
        <v>107104.24444444444</v>
      </c>
      <c r="H17" s="173">
        <f t="shared" si="2"/>
        <v>112416</v>
      </c>
      <c r="I17" s="66">
        <f t="shared" si="1"/>
        <v>4.9594258221118362E-2</v>
      </c>
    </row>
    <row r="18" spans="1:9" ht="16.5">
      <c r="A18" s="122"/>
      <c r="B18" s="155" t="s">
        <v>7</v>
      </c>
      <c r="C18" s="142" t="s">
        <v>166</v>
      </c>
      <c r="D18" s="134">
        <v>41898.800000000003</v>
      </c>
      <c r="E18" s="134">
        <v>33966.6</v>
      </c>
      <c r="F18" s="65">
        <f t="shared" si="0"/>
        <v>7932.2000000000044</v>
      </c>
      <c r="G18" s="162">
        <v>40434.550000000003</v>
      </c>
      <c r="H18" s="173">
        <f t="shared" si="2"/>
        <v>37932.699999999997</v>
      </c>
      <c r="I18" s="66">
        <f t="shared" si="1"/>
        <v>-6.1874065619624941E-2</v>
      </c>
    </row>
    <row r="19" spans="1:9" ht="16.5">
      <c r="A19" s="122"/>
      <c r="B19" s="155" t="s">
        <v>8</v>
      </c>
      <c r="C19" s="142" t="s">
        <v>167</v>
      </c>
      <c r="D19" s="134">
        <v>301426.85714285716</v>
      </c>
      <c r="E19" s="134">
        <v>266000</v>
      </c>
      <c r="F19" s="65">
        <f t="shared" si="0"/>
        <v>35426.857142857159</v>
      </c>
      <c r="G19" s="162">
        <v>329848.8</v>
      </c>
      <c r="H19" s="173">
        <f t="shared" si="2"/>
        <v>283713.42857142858</v>
      </c>
      <c r="I19" s="66">
        <f t="shared" si="1"/>
        <v>-0.13986824092909056</v>
      </c>
    </row>
    <row r="20" spans="1:9" ht="16.5">
      <c r="A20" s="122"/>
      <c r="B20" s="155" t="s">
        <v>9</v>
      </c>
      <c r="C20" s="142" t="s">
        <v>168</v>
      </c>
      <c r="D20" s="134">
        <v>115498.8</v>
      </c>
      <c r="E20" s="134">
        <v>97000</v>
      </c>
      <c r="F20" s="65">
        <f t="shared" si="0"/>
        <v>18498.800000000003</v>
      </c>
      <c r="G20" s="162">
        <v>97707.700000000012</v>
      </c>
      <c r="H20" s="173">
        <f t="shared" si="2"/>
        <v>106249.4</v>
      </c>
      <c r="I20" s="66">
        <f t="shared" si="1"/>
        <v>8.7420950447098661E-2</v>
      </c>
    </row>
    <row r="21" spans="1:9" ht="16.5">
      <c r="A21" s="122"/>
      <c r="B21" s="155" t="s">
        <v>10</v>
      </c>
      <c r="C21" s="142" t="s">
        <v>169</v>
      </c>
      <c r="D21" s="134">
        <v>91398.8</v>
      </c>
      <c r="E21" s="134">
        <v>55833.2</v>
      </c>
      <c r="F21" s="65">
        <f t="shared" si="0"/>
        <v>35565.600000000006</v>
      </c>
      <c r="G21" s="162">
        <v>68947.649999999994</v>
      </c>
      <c r="H21" s="173">
        <f t="shared" si="2"/>
        <v>73616</v>
      </c>
      <c r="I21" s="66">
        <f t="shared" si="1"/>
        <v>6.7708616609848282E-2</v>
      </c>
    </row>
    <row r="22" spans="1:9" ht="16.5">
      <c r="A22" s="122"/>
      <c r="B22" s="155" t="s">
        <v>11</v>
      </c>
      <c r="C22" s="142" t="s">
        <v>170</v>
      </c>
      <c r="D22" s="134">
        <v>28198.799999999999</v>
      </c>
      <c r="E22" s="134">
        <v>18333.2</v>
      </c>
      <c r="F22" s="65">
        <f t="shared" si="0"/>
        <v>9865.5999999999985</v>
      </c>
      <c r="G22" s="162">
        <v>34367.936111111107</v>
      </c>
      <c r="H22" s="173">
        <f t="shared" si="2"/>
        <v>23266</v>
      </c>
      <c r="I22" s="66">
        <f t="shared" si="1"/>
        <v>-0.32303179554392464</v>
      </c>
    </row>
    <row r="23" spans="1:9" ht="16.5">
      <c r="A23" s="122"/>
      <c r="B23" s="155" t="s">
        <v>12</v>
      </c>
      <c r="C23" s="142" t="s">
        <v>171</v>
      </c>
      <c r="D23" s="134">
        <v>40443.111111111109</v>
      </c>
      <c r="E23" s="134">
        <v>23500</v>
      </c>
      <c r="F23" s="65">
        <f t="shared" si="0"/>
        <v>16943.111111111109</v>
      </c>
      <c r="G23" s="162">
        <v>38895.288888888885</v>
      </c>
      <c r="H23" s="173">
        <f t="shared" si="2"/>
        <v>31971.555555555555</v>
      </c>
      <c r="I23" s="66">
        <f t="shared" si="1"/>
        <v>-0.17800956185496322</v>
      </c>
    </row>
    <row r="24" spans="1:9" ht="16.5">
      <c r="A24" s="122"/>
      <c r="B24" s="155" t="s">
        <v>13</v>
      </c>
      <c r="C24" s="142" t="s">
        <v>172</v>
      </c>
      <c r="D24" s="134">
        <v>40998.666666666664</v>
      </c>
      <c r="E24" s="134">
        <v>25500</v>
      </c>
      <c r="F24" s="65">
        <f t="shared" si="0"/>
        <v>15498.666666666664</v>
      </c>
      <c r="G24" s="162">
        <v>42456.677777777775</v>
      </c>
      <c r="H24" s="173">
        <f t="shared" si="2"/>
        <v>33249.333333333328</v>
      </c>
      <c r="I24" s="66">
        <f t="shared" si="1"/>
        <v>-0.21686445869920745</v>
      </c>
    </row>
    <row r="25" spans="1:9" ht="16.5">
      <c r="A25" s="122"/>
      <c r="B25" s="155" t="s">
        <v>14</v>
      </c>
      <c r="C25" s="142" t="s">
        <v>173</v>
      </c>
      <c r="D25" s="134">
        <v>40398.800000000003</v>
      </c>
      <c r="E25" s="134">
        <v>24000</v>
      </c>
      <c r="F25" s="65">
        <f t="shared" si="0"/>
        <v>16398.800000000003</v>
      </c>
      <c r="G25" s="162">
        <v>40097.791666666664</v>
      </c>
      <c r="H25" s="173">
        <f t="shared" si="2"/>
        <v>32199.4</v>
      </c>
      <c r="I25" s="66">
        <f t="shared" si="1"/>
        <v>-0.19697822095356449</v>
      </c>
    </row>
    <row r="26" spans="1:9" ht="16.5">
      <c r="A26" s="122"/>
      <c r="B26" s="155" t="s">
        <v>15</v>
      </c>
      <c r="C26" s="142" t="s">
        <v>174</v>
      </c>
      <c r="D26" s="134">
        <v>90998.8</v>
      </c>
      <c r="E26" s="134">
        <v>54000</v>
      </c>
      <c r="F26" s="65">
        <f t="shared" si="0"/>
        <v>36998.800000000003</v>
      </c>
      <c r="G26" s="162">
        <v>85153.313888888893</v>
      </c>
      <c r="H26" s="173">
        <f t="shared" si="2"/>
        <v>72499.399999999994</v>
      </c>
      <c r="I26" s="66">
        <f t="shared" si="1"/>
        <v>-0.14860154362753494</v>
      </c>
    </row>
    <row r="27" spans="1:9" ht="16.5">
      <c r="A27" s="122"/>
      <c r="B27" s="155" t="s">
        <v>16</v>
      </c>
      <c r="C27" s="142" t="s">
        <v>175</v>
      </c>
      <c r="D27" s="134">
        <v>41554.222222222219</v>
      </c>
      <c r="E27" s="134">
        <v>28833.200000000001</v>
      </c>
      <c r="F27" s="65">
        <f t="shared" si="0"/>
        <v>12721.022222222218</v>
      </c>
      <c r="G27" s="162">
        <v>39742.21666666666</v>
      </c>
      <c r="H27" s="173">
        <f t="shared" si="2"/>
        <v>35193.711111111108</v>
      </c>
      <c r="I27" s="66">
        <f t="shared" si="1"/>
        <v>-0.11445022288780787</v>
      </c>
    </row>
    <row r="28" spans="1:9" ht="16.5">
      <c r="A28" s="122"/>
      <c r="B28" s="155" t="s">
        <v>17</v>
      </c>
      <c r="C28" s="142" t="s">
        <v>176</v>
      </c>
      <c r="D28" s="134">
        <v>74333.111111111109</v>
      </c>
      <c r="E28" s="134">
        <v>60500</v>
      </c>
      <c r="F28" s="65">
        <f t="shared" si="0"/>
        <v>13833.111111111109</v>
      </c>
      <c r="G28" s="162">
        <v>82948.911111111112</v>
      </c>
      <c r="H28" s="173">
        <f t="shared" si="2"/>
        <v>67416.555555555562</v>
      </c>
      <c r="I28" s="66">
        <f t="shared" si="1"/>
        <v>-0.18725207296271515</v>
      </c>
    </row>
    <row r="29" spans="1:9" ht="16.5">
      <c r="A29" s="122"/>
      <c r="B29" s="155" t="s">
        <v>18</v>
      </c>
      <c r="C29" s="142" t="s">
        <v>177</v>
      </c>
      <c r="D29" s="134">
        <v>127571</v>
      </c>
      <c r="E29" s="134">
        <v>91333.2</v>
      </c>
      <c r="F29" s="65">
        <f t="shared" si="0"/>
        <v>36237.800000000003</v>
      </c>
      <c r="G29" s="162">
        <v>109179.75357142856</v>
      </c>
      <c r="H29" s="173">
        <f t="shared" si="2"/>
        <v>109452.1</v>
      </c>
      <c r="I29" s="66">
        <f t="shared" si="1"/>
        <v>2.4944774068689081E-3</v>
      </c>
    </row>
    <row r="30" spans="1:9" ht="17.25" thickBot="1">
      <c r="A30" s="36"/>
      <c r="B30" s="156" t="s">
        <v>19</v>
      </c>
      <c r="C30" s="143" t="s">
        <v>178</v>
      </c>
      <c r="D30" s="191">
        <v>73198.8</v>
      </c>
      <c r="E30" s="136">
        <v>64000</v>
      </c>
      <c r="F30" s="68">
        <f t="shared" si="0"/>
        <v>9198.8000000000029</v>
      </c>
      <c r="G30" s="165">
        <v>54378.925000000003</v>
      </c>
      <c r="H30" s="93">
        <f t="shared" si="2"/>
        <v>68599.399999999994</v>
      </c>
      <c r="I30" s="69">
        <f t="shared" si="1"/>
        <v>0.26150710040700492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184498.8</v>
      </c>
      <c r="E32" s="125">
        <v>125333.2</v>
      </c>
      <c r="F32" s="62">
        <f>D32-E32</f>
        <v>59165.599999999991</v>
      </c>
      <c r="G32" s="168">
        <v>143291.95624999999</v>
      </c>
      <c r="H32" s="63">
        <f>AVERAGE(D32:E32)</f>
        <v>154916</v>
      </c>
      <c r="I32" s="72">
        <f>(H32-G32)/G32</f>
        <v>8.1121397559257707E-2</v>
      </c>
    </row>
    <row r="33" spans="1:9" ht="16.5">
      <c r="A33" s="35"/>
      <c r="B33" s="32" t="s">
        <v>27</v>
      </c>
      <c r="C33" s="15" t="s">
        <v>180</v>
      </c>
      <c r="D33" s="45">
        <v>185998.8</v>
      </c>
      <c r="E33" s="125">
        <v>125333.2</v>
      </c>
      <c r="F33" s="73">
        <f>D33-E33</f>
        <v>60665.599999999991</v>
      </c>
      <c r="G33" s="162">
        <v>140680.4</v>
      </c>
      <c r="H33" s="63">
        <f>AVERAGE(D33:E33)</f>
        <v>155666</v>
      </c>
      <c r="I33" s="66">
        <f>(H33-G33)/G33</f>
        <v>0.10652230161415525</v>
      </c>
    </row>
    <row r="34" spans="1:9" ht="16.5">
      <c r="A34" s="35"/>
      <c r="B34" s="37" t="s">
        <v>28</v>
      </c>
      <c r="C34" s="15" t="s">
        <v>181</v>
      </c>
      <c r="D34" s="45">
        <v>76748.75</v>
      </c>
      <c r="E34" s="125">
        <v>72833.2</v>
      </c>
      <c r="F34" s="65">
        <f>D34-E34</f>
        <v>3915.5500000000029</v>
      </c>
      <c r="G34" s="162">
        <v>46284.193750000006</v>
      </c>
      <c r="H34" s="63">
        <f>AVERAGE(D34:E34)</f>
        <v>74790.975000000006</v>
      </c>
      <c r="I34" s="66">
        <f>(H34-G34)/G34</f>
        <v>0.61590748245452576</v>
      </c>
    </row>
    <row r="35" spans="1:9" ht="16.5">
      <c r="A35" s="35"/>
      <c r="B35" s="32" t="s">
        <v>29</v>
      </c>
      <c r="C35" s="15" t="s">
        <v>182</v>
      </c>
      <c r="D35" s="45">
        <v>92141.428571428565</v>
      </c>
      <c r="E35" s="125">
        <v>67500</v>
      </c>
      <c r="F35" s="73">
        <f>D35-E35</f>
        <v>24641.428571428565</v>
      </c>
      <c r="G35" s="162">
        <v>69818.233928571426</v>
      </c>
      <c r="H35" s="63">
        <f>AVERAGE(D35:E35)</f>
        <v>79820.71428571429</v>
      </c>
      <c r="I35" s="66">
        <f>(H35-G35)/G35</f>
        <v>0.14326458568654213</v>
      </c>
    </row>
    <row r="36" spans="1:9" ht="17.25" thickBot="1">
      <c r="A36" s="36"/>
      <c r="B36" s="37" t="s">
        <v>30</v>
      </c>
      <c r="C36" s="15" t="s">
        <v>183</v>
      </c>
      <c r="D36" s="47">
        <v>63398.8</v>
      </c>
      <c r="E36" s="125">
        <v>41300</v>
      </c>
      <c r="F36" s="65">
        <f>D36-E36</f>
        <v>22098.800000000003</v>
      </c>
      <c r="G36" s="165">
        <v>42641.15</v>
      </c>
      <c r="H36" s="63">
        <f>AVERAGE(D36:E36)</f>
        <v>52349.4</v>
      </c>
      <c r="I36" s="74">
        <f>(H36-G36)/G36</f>
        <v>0.22767326866184423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1882055.5</v>
      </c>
      <c r="E38" s="126">
        <v>1824710</v>
      </c>
      <c r="F38" s="62">
        <f>D38-E38</f>
        <v>57345.5</v>
      </c>
      <c r="G38" s="162">
        <v>1592287.1916666667</v>
      </c>
      <c r="H38" s="62">
        <f>AVERAGE(D38:E38)</f>
        <v>1853382.75</v>
      </c>
      <c r="I38" s="72">
        <f>(H38-G38)/G38</f>
        <v>0.16397516710540228</v>
      </c>
    </row>
    <row r="39" spans="1:9" ht="17.25" thickBot="1">
      <c r="A39" s="36"/>
      <c r="B39" s="34" t="s">
        <v>32</v>
      </c>
      <c r="C39" s="16" t="s">
        <v>185</v>
      </c>
      <c r="D39" s="54">
        <v>1011317.6666666666</v>
      </c>
      <c r="E39" s="127">
        <v>1085176.6000000001</v>
      </c>
      <c r="F39" s="68">
        <f>D39-E39</f>
        <v>-73858.933333333465</v>
      </c>
      <c r="G39" s="162">
        <v>988234.50590277778</v>
      </c>
      <c r="H39" s="75">
        <f>AVERAGE(D39:E39)</f>
        <v>1048247.1333333333</v>
      </c>
      <c r="I39" s="69">
        <f>(H39-G39)/G39</f>
        <v>6.0727111907241532E-2</v>
      </c>
    </row>
    <row r="40" spans="1:9" ht="15.75" customHeight="1" thickBot="1">
      <c r="A40" s="216"/>
      <c r="B40" s="217"/>
      <c r="C40" s="218"/>
      <c r="D40" s="77">
        <f>SUM(D15:D39)</f>
        <v>4904174.4468253972</v>
      </c>
      <c r="E40" s="77">
        <f>SUM(E15:E39)</f>
        <v>4448485.4000000004</v>
      </c>
      <c r="F40" s="77">
        <f>SUM(F15:F39)</f>
        <v>455689.0468253966</v>
      </c>
      <c r="G40" s="77">
        <f>SUM(G15:G39)</f>
        <v>4381762.6795138884</v>
      </c>
      <c r="H40" s="77">
        <f>AVERAGE(D40:E40)</f>
        <v>4676329.9234126993</v>
      </c>
      <c r="I40" s="69">
        <f>(H40-G40)/G40</f>
        <v>6.7225741201367401E-2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224</v>
      </c>
      <c r="F13" s="223" t="s">
        <v>228</v>
      </c>
      <c r="G13" s="206" t="s">
        <v>197</v>
      </c>
      <c r="H13" s="223" t="s">
        <v>221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77953.524999999994</v>
      </c>
      <c r="F16" s="40">
        <v>67716</v>
      </c>
      <c r="G16" s="21">
        <f t="shared" ref="G16:G31" si="0">(F16-E16)/E16</f>
        <v>-0.1313285704527152</v>
      </c>
      <c r="H16" s="159">
        <v>68649.399999999994</v>
      </c>
      <c r="I16" s="21">
        <f t="shared" ref="I16:I31" si="1">(F16-H16)/H16</f>
        <v>-1.3596622840112139E-2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109307.76388888888</v>
      </c>
      <c r="F17" s="44">
        <v>101665.96666666667</v>
      </c>
      <c r="G17" s="21">
        <f t="shared" si="0"/>
        <v>-6.9910836617150751E-2</v>
      </c>
      <c r="H17" s="162">
        <v>92743.777777777781</v>
      </c>
      <c r="I17" s="21">
        <f t="shared" si="1"/>
        <v>9.6202560459282133E-2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107104.24444444444</v>
      </c>
      <c r="F18" s="44">
        <v>112416</v>
      </c>
      <c r="G18" s="21">
        <f t="shared" si="0"/>
        <v>4.9594258221118362E-2</v>
      </c>
      <c r="H18" s="162">
        <v>106249.4</v>
      </c>
      <c r="I18" s="21">
        <f t="shared" si="1"/>
        <v>5.8038915984466796E-2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40434.550000000003</v>
      </c>
      <c r="F19" s="44">
        <v>37932.699999999997</v>
      </c>
      <c r="G19" s="21">
        <f t="shared" si="0"/>
        <v>-6.1874065619624941E-2</v>
      </c>
      <c r="H19" s="162">
        <v>36988.777777777781</v>
      </c>
      <c r="I19" s="21">
        <f t="shared" si="1"/>
        <v>2.5519151454344843E-2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329848.8</v>
      </c>
      <c r="F20" s="44">
        <v>283713.42857142858</v>
      </c>
      <c r="G20" s="21">
        <f t="shared" si="0"/>
        <v>-0.13986824092909056</v>
      </c>
      <c r="H20" s="162">
        <v>311561.75</v>
      </c>
      <c r="I20" s="21">
        <f t="shared" si="1"/>
        <v>-8.9382992066809941E-2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97707.700000000012</v>
      </c>
      <c r="F21" s="44">
        <v>106249.4</v>
      </c>
      <c r="G21" s="21">
        <f t="shared" si="0"/>
        <v>8.7420950447098661E-2</v>
      </c>
      <c r="H21" s="162">
        <v>89849.4</v>
      </c>
      <c r="I21" s="21">
        <f t="shared" si="1"/>
        <v>0.1825276518262782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68947.649999999994</v>
      </c>
      <c r="F22" s="44">
        <v>73616</v>
      </c>
      <c r="G22" s="21">
        <f t="shared" si="0"/>
        <v>6.7708616609848282E-2</v>
      </c>
      <c r="H22" s="162">
        <v>72749.399999999994</v>
      </c>
      <c r="I22" s="21">
        <f t="shared" si="1"/>
        <v>1.1912125735744981E-2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34367.936111111107</v>
      </c>
      <c r="F23" s="162">
        <v>23266</v>
      </c>
      <c r="G23" s="21">
        <f t="shared" si="0"/>
        <v>-0.32303179554392464</v>
      </c>
      <c r="H23" s="162">
        <v>24849.4</v>
      </c>
      <c r="I23" s="21">
        <f t="shared" si="1"/>
        <v>-6.3719848366560208E-2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38895.288888888885</v>
      </c>
      <c r="F24" s="162">
        <v>31971.555555555555</v>
      </c>
      <c r="G24" s="21">
        <f t="shared" si="0"/>
        <v>-0.17800956185496322</v>
      </c>
      <c r="H24" s="162">
        <v>32182.666666666668</v>
      </c>
      <c r="I24" s="21">
        <f t="shared" si="1"/>
        <v>-6.5597768294872955E-3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42456.677777777775</v>
      </c>
      <c r="F25" s="44">
        <v>33249.333333333328</v>
      </c>
      <c r="G25" s="21">
        <f t="shared" si="0"/>
        <v>-0.21686445869920745</v>
      </c>
      <c r="H25" s="162">
        <v>32582.666666666668</v>
      </c>
      <c r="I25" s="21">
        <f t="shared" si="1"/>
        <v>2.0460776691083007E-2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40097.791666666664</v>
      </c>
      <c r="F26" s="162">
        <v>32199.4</v>
      </c>
      <c r="G26" s="21">
        <f t="shared" si="0"/>
        <v>-0.19697822095356449</v>
      </c>
      <c r="H26" s="162">
        <v>32049.4</v>
      </c>
      <c r="I26" s="21">
        <f t="shared" si="1"/>
        <v>4.6802748257377671E-3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85153.313888888893</v>
      </c>
      <c r="F27" s="44">
        <v>72499.399999999994</v>
      </c>
      <c r="G27" s="21">
        <f t="shared" si="0"/>
        <v>-0.14860154362753494</v>
      </c>
      <c r="H27" s="162">
        <v>68599.399999999994</v>
      </c>
      <c r="I27" s="21">
        <f t="shared" si="1"/>
        <v>5.6851809199497373E-2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39742.21666666666</v>
      </c>
      <c r="F28" s="162">
        <v>35193.711111111108</v>
      </c>
      <c r="G28" s="21">
        <f t="shared" si="0"/>
        <v>-0.11445022288780787</v>
      </c>
      <c r="H28" s="162">
        <v>32182.666666666668</v>
      </c>
      <c r="I28" s="21">
        <f t="shared" si="1"/>
        <v>9.3561061164740028E-2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82948.911111111112</v>
      </c>
      <c r="F29" s="44">
        <v>67416.555555555562</v>
      </c>
      <c r="G29" s="21">
        <f t="shared" si="0"/>
        <v>-0.18725207296271515</v>
      </c>
      <c r="H29" s="162">
        <v>63555.444444444445</v>
      </c>
      <c r="I29" s="21">
        <f t="shared" si="1"/>
        <v>6.0751854461284109E-2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109179.75357142856</v>
      </c>
      <c r="F30" s="44">
        <v>109452.1</v>
      </c>
      <c r="G30" s="21">
        <f t="shared" si="0"/>
        <v>2.4944774068689081E-3</v>
      </c>
      <c r="H30" s="162">
        <v>108121.21428571429</v>
      </c>
      <c r="I30" s="21">
        <f t="shared" si="1"/>
        <v>1.2309200586378927E-2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54378.925000000003</v>
      </c>
      <c r="F31" s="165">
        <v>68599.399999999994</v>
      </c>
      <c r="G31" s="149">
        <f t="shared" si="0"/>
        <v>0.26150710040700492</v>
      </c>
      <c r="H31" s="165">
        <v>69549.399999999994</v>
      </c>
      <c r="I31" s="149">
        <f t="shared" si="1"/>
        <v>-1.3659355796024121E-2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143291.95624999999</v>
      </c>
      <c r="F33" s="51">
        <v>154916</v>
      </c>
      <c r="G33" s="21">
        <f>(F33-E33)/E33</f>
        <v>8.1121397559257707E-2</v>
      </c>
      <c r="H33" s="168">
        <v>155499.4</v>
      </c>
      <c r="I33" s="21">
        <f>(F33-H33)/H33</f>
        <v>-3.7517829650789277E-3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140680.4</v>
      </c>
      <c r="F34" s="44">
        <v>155666</v>
      </c>
      <c r="G34" s="21">
        <f>(F34-E34)/E34</f>
        <v>0.10652230161415525</v>
      </c>
      <c r="H34" s="162">
        <v>151499.4</v>
      </c>
      <c r="I34" s="21">
        <f>(F34-H34)/H34</f>
        <v>2.7502419151495028E-2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46284.193750000006</v>
      </c>
      <c r="F35" s="44">
        <v>74790.975000000006</v>
      </c>
      <c r="G35" s="21">
        <f>(F35-E35)/E35</f>
        <v>0.61590748245452576</v>
      </c>
      <c r="H35" s="162">
        <v>72036.875</v>
      </c>
      <c r="I35" s="21">
        <f>(F35-H35)/H35</f>
        <v>3.8231808362036886E-2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69818.233928571426</v>
      </c>
      <c r="F36" s="44">
        <v>79820.71428571429</v>
      </c>
      <c r="G36" s="21">
        <f>(F36-E36)/E36</f>
        <v>0.14326458568654213</v>
      </c>
      <c r="H36" s="162">
        <v>74166.666666666657</v>
      </c>
      <c r="I36" s="21">
        <f>(F36-H36)/H36</f>
        <v>7.6234349919743372E-2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42641.15</v>
      </c>
      <c r="F37" s="165">
        <v>52349.4</v>
      </c>
      <c r="G37" s="149">
        <f>(F37-E37)/E37</f>
        <v>0.22767326866184423</v>
      </c>
      <c r="H37" s="165">
        <v>51299.4</v>
      </c>
      <c r="I37" s="149">
        <f>(F37-H37)/H37</f>
        <v>2.0468075650007602E-2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1592287.1916666667</v>
      </c>
      <c r="F39" s="44">
        <v>1853382.75</v>
      </c>
      <c r="G39" s="21">
        <f t="shared" ref="G39:G44" si="2">(F39-E39)/E39</f>
        <v>0.16397516710540228</v>
      </c>
      <c r="H39" s="162">
        <v>1809292.75</v>
      </c>
      <c r="I39" s="21">
        <f t="shared" ref="I39:I44" si="3">(F39-H39)/H39</f>
        <v>2.4368637966409801E-2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988234.50590277778</v>
      </c>
      <c r="F40" s="44">
        <v>1048247.1333333333</v>
      </c>
      <c r="G40" s="21">
        <f t="shared" si="2"/>
        <v>6.0727111907241532E-2</v>
      </c>
      <c r="H40" s="162">
        <v>1032038.3888888889</v>
      </c>
      <c r="I40" s="21">
        <f t="shared" si="3"/>
        <v>1.5705563493519901E-2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598187.3125</v>
      </c>
      <c r="F41" s="170">
        <v>690331.2</v>
      </c>
      <c r="G41" s="21">
        <f t="shared" si="2"/>
        <v>0.15403851866216228</v>
      </c>
      <c r="H41" s="170">
        <v>672391.2</v>
      </c>
      <c r="I41" s="21">
        <f t="shared" si="3"/>
        <v>2.6680896478121666E-2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275048.53571428568</v>
      </c>
      <c r="F42" s="163">
        <v>311079.59999999998</v>
      </c>
      <c r="G42" s="21">
        <f t="shared" si="2"/>
        <v>0.13099893148728692</v>
      </c>
      <c r="H42" s="163">
        <v>331890</v>
      </c>
      <c r="I42" s="21">
        <f t="shared" si="3"/>
        <v>-6.270270270270277E-2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202745.16666666666</v>
      </c>
      <c r="F43" s="163">
        <v>206309.99999999997</v>
      </c>
      <c r="G43" s="21">
        <f t="shared" si="2"/>
        <v>1.7582827704071765E-2</v>
      </c>
      <c r="H43" s="163">
        <v>192855</v>
      </c>
      <c r="I43" s="21">
        <f t="shared" si="3"/>
        <v>6.9767441860464963E-2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759551.5</v>
      </c>
      <c r="F44" s="166">
        <v>926242.2</v>
      </c>
      <c r="G44" s="153">
        <f t="shared" si="2"/>
        <v>0.21945937833050155</v>
      </c>
      <c r="H44" s="166">
        <v>936109.2</v>
      </c>
      <c r="I44" s="153">
        <f t="shared" si="3"/>
        <v>-1.0540436949022614E-2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384458.52777777775</v>
      </c>
      <c r="F46" s="41">
        <v>360295</v>
      </c>
      <c r="G46" s="21">
        <f t="shared" ref="G46:G51" si="4">(F46-E46)/E46</f>
        <v>-6.2850804526163609E-2</v>
      </c>
      <c r="H46" s="160">
        <v>370760</v>
      </c>
      <c r="I46" s="21">
        <f t="shared" ref="I46:I51" si="5">(F46-H46)/H46</f>
        <v>-2.8225806451612902E-2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314400.10013935337</v>
      </c>
      <c r="F47" s="45">
        <v>314667.59999999998</v>
      </c>
      <c r="G47" s="21">
        <f t="shared" si="4"/>
        <v>8.5082625777805135E-4</v>
      </c>
      <c r="H47" s="163">
        <v>316461.59999999998</v>
      </c>
      <c r="I47" s="21">
        <f t="shared" si="5"/>
        <v>-5.6689342403628126E-3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993726.21428571432</v>
      </c>
      <c r="F48" s="45">
        <v>996695.14285714284</v>
      </c>
      <c r="G48" s="21">
        <f t="shared" si="4"/>
        <v>2.9876725890365823E-3</v>
      </c>
      <c r="H48" s="163">
        <v>990544.28571428568</v>
      </c>
      <c r="I48" s="21">
        <f t="shared" si="5"/>
        <v>6.2095730918499525E-3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1293506.5728124999</v>
      </c>
      <c r="F49" s="163">
        <v>1287579.4285714286</v>
      </c>
      <c r="G49" s="21">
        <f t="shared" si="4"/>
        <v>-4.5822297046266922E-3</v>
      </c>
      <c r="H49" s="163">
        <v>1287579.4285714286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140782.00215997771</v>
      </c>
      <c r="F50" s="45">
        <v>158544.75</v>
      </c>
      <c r="G50" s="21">
        <f t="shared" si="4"/>
        <v>0.12617200755418709</v>
      </c>
      <c r="H50" s="163">
        <v>158544.75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1767720.375</v>
      </c>
      <c r="F51" s="166">
        <v>1759465.5</v>
      </c>
      <c r="G51" s="153">
        <f t="shared" si="4"/>
        <v>-4.669785514012645E-3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143438.66773504272</v>
      </c>
      <c r="F53" s="124">
        <v>157646.5</v>
      </c>
      <c r="G53" s="22">
        <f t="shared" ref="G53:G61" si="6">(F53-E53)/E53</f>
        <v>9.9051618990227436E-2</v>
      </c>
      <c r="H53" s="124">
        <v>148676.5</v>
      </c>
      <c r="I53" s="22">
        <f t="shared" ref="I53:I61" si="7">(F53-H53)/H53</f>
        <v>6.0332332278470367E-2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192812.74679487181</v>
      </c>
      <c r="F54" s="174">
        <v>199720</v>
      </c>
      <c r="G54" s="147">
        <f t="shared" si="6"/>
        <v>3.5823633654659903E-2</v>
      </c>
      <c r="H54" s="174">
        <v>199720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139026.48333333334</v>
      </c>
      <c r="F55" s="174">
        <v>139035</v>
      </c>
      <c r="G55" s="147">
        <f t="shared" si="6"/>
        <v>6.1259311625131276E-5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191815.55</v>
      </c>
      <c r="F56" s="174">
        <v>157423.5</v>
      </c>
      <c r="G56" s="147">
        <f t="shared" si="6"/>
        <v>-0.17929750742314682</v>
      </c>
      <c r="H56" s="174">
        <v>176529.6</v>
      </c>
      <c r="I56" s="147">
        <f t="shared" si="7"/>
        <v>-0.1082317073170732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101305.19293975951</v>
      </c>
      <c r="F57" s="179">
        <v>107644.375</v>
      </c>
      <c r="G57" s="147">
        <f t="shared" si="6"/>
        <v>6.2575094881957782E-2</v>
      </c>
      <c r="H57" s="179">
        <v>107644.375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102747.51484312788</v>
      </c>
      <c r="F58" s="166">
        <v>176036.25</v>
      </c>
      <c r="G58" s="152">
        <f t="shared" si="6"/>
        <v>0.71328961356162601</v>
      </c>
      <c r="H58" s="166">
        <v>171102.75</v>
      </c>
      <c r="I58" s="152">
        <f t="shared" si="7"/>
        <v>2.8833551769331587E-2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199546.24305555556</v>
      </c>
      <c r="F59" s="173">
        <v>184387.32</v>
      </c>
      <c r="G59" s="147">
        <f t="shared" si="6"/>
        <v>-7.5966967974110983E-2</v>
      </c>
      <c r="H59" s="173">
        <v>184387.32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192666.72499999998</v>
      </c>
      <c r="F60" s="174">
        <v>207954.5</v>
      </c>
      <c r="G60" s="147">
        <f t="shared" si="6"/>
        <v>7.9348289124653082E-2</v>
      </c>
      <c r="H60" s="174">
        <v>205028.57142857142</v>
      </c>
      <c r="I60" s="147">
        <f t="shared" si="7"/>
        <v>1.4270833333333375E-2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948485.16666666663</v>
      </c>
      <c r="F61" s="67">
        <v>1321281</v>
      </c>
      <c r="G61" s="28">
        <f t="shared" si="6"/>
        <v>0.39304339849981845</v>
      </c>
      <c r="H61" s="175">
        <v>1321281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394645.22222222225</v>
      </c>
      <c r="F63" s="51">
        <v>489649.875</v>
      </c>
      <c r="G63" s="21">
        <f t="shared" ref="G63:G68" si="8">(F63-E63)/E63</f>
        <v>0.24073432903308081</v>
      </c>
      <c r="H63" s="168">
        <v>473715.66666666669</v>
      </c>
      <c r="I63" s="21">
        <f t="shared" ref="I63:I68" si="9">(F63-H63)/H63</f>
        <v>3.3636650536503221E-2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2829844.0833333335</v>
      </c>
      <c r="F64" s="44">
        <v>3145330.5</v>
      </c>
      <c r="G64" s="21">
        <f t="shared" si="8"/>
        <v>0.1114854413798828</v>
      </c>
      <c r="H64" s="162">
        <v>3145779</v>
      </c>
      <c r="I64" s="21">
        <f t="shared" si="9"/>
        <v>-1.4257199885942402E-4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932686.96527777775</v>
      </c>
      <c r="F65" s="44">
        <v>831718.33333333337</v>
      </c>
      <c r="G65" s="21">
        <f t="shared" si="8"/>
        <v>-0.10825564814704296</v>
      </c>
      <c r="H65" s="162">
        <v>831718.33333333337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599454.28333333344</v>
      </c>
      <c r="F66" s="44">
        <v>606073</v>
      </c>
      <c r="G66" s="21">
        <f t="shared" si="8"/>
        <v>1.1041236755974841E-2</v>
      </c>
      <c r="H66" s="162">
        <v>606073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298429.75446428568</v>
      </c>
      <c r="F67" s="44">
        <v>297035.14285714284</v>
      </c>
      <c r="G67" s="21">
        <f t="shared" si="8"/>
        <v>-4.6731654142406886E-3</v>
      </c>
      <c r="H67" s="162">
        <v>289058.25</v>
      </c>
      <c r="I67" s="21">
        <f t="shared" si="9"/>
        <v>2.7596143189626453E-2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225724.50007963052</v>
      </c>
      <c r="F68" s="171">
        <v>219646.875</v>
      </c>
      <c r="G68" s="153">
        <f t="shared" si="8"/>
        <v>-2.6924968612119977E-2</v>
      </c>
      <c r="H68" s="171">
        <v>224499.42857142858</v>
      </c>
      <c r="I68" s="153">
        <f t="shared" si="9"/>
        <v>-2.1614992974846935E-2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301868.46875</v>
      </c>
      <c r="F70" s="41">
        <v>313052.7</v>
      </c>
      <c r="G70" s="21">
        <f>(F70-E70)/E70</f>
        <v>3.7050014850217812E-2</v>
      </c>
      <c r="H70" s="160">
        <v>313052.7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197924.39317566488</v>
      </c>
      <c r="F71" s="163">
        <v>205925.57142857142</v>
      </c>
      <c r="G71" s="21">
        <f>(F71-E71)/E71</f>
        <v>4.0425427732928357E-2</v>
      </c>
      <c r="H71" s="163">
        <v>205541.14285714287</v>
      </c>
      <c r="I71" s="21">
        <f>(F71-H71)/H71</f>
        <v>1.8703241895260832E-3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80141.407817725762</v>
      </c>
      <c r="F72" s="163">
        <v>98109.375</v>
      </c>
      <c r="G72" s="21">
        <f>(F72-E72)/E72</f>
        <v>0.22420328855640673</v>
      </c>
      <c r="H72" s="163">
        <v>98109.375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130382.45139353401</v>
      </c>
      <c r="F73" s="45">
        <v>145912</v>
      </c>
      <c r="G73" s="21">
        <f>(F73-E73)/E73</f>
        <v>0.1191076593551158</v>
      </c>
      <c r="H73" s="163">
        <v>152484</v>
      </c>
      <c r="I73" s="21">
        <f>(F73-H73)/H73</f>
        <v>-4.3099603892867447E-2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121212.5549362071</v>
      </c>
      <c r="F74" s="47">
        <v>130062.44444444444</v>
      </c>
      <c r="G74" s="21">
        <f>(F74-E74)/E74</f>
        <v>7.3011327192096062E-2</v>
      </c>
      <c r="H74" s="166">
        <v>135045.77777777778</v>
      </c>
      <c r="I74" s="21">
        <f>(F74-H74)/H74</f>
        <v>-3.6901067292407913E-2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71611.892857142855</v>
      </c>
      <c r="F76" s="41">
        <v>69517.5</v>
      </c>
      <c r="G76" s="22">
        <f t="shared" ref="G76:G82" si="10">(F76-E76)/E76</f>
        <v>-2.9246439014269848E-2</v>
      </c>
      <c r="H76" s="160">
        <v>69581.571428571435</v>
      </c>
      <c r="I76" s="22">
        <f t="shared" ref="I76:I82" si="11">(F76-H76)/H76</f>
        <v>-9.2081031307559603E-4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114495.71428571428</v>
      </c>
      <c r="F77" s="30">
        <v>92166.75</v>
      </c>
      <c r="G77" s="21">
        <f t="shared" si="10"/>
        <v>-0.19502008808813798</v>
      </c>
      <c r="H77" s="154">
        <v>92166.75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48760.791666666664</v>
      </c>
      <c r="F78" s="45">
        <v>57023.571428571428</v>
      </c>
      <c r="G78" s="21">
        <f t="shared" si="10"/>
        <v>0.16945540626965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94106.139663074457</v>
      </c>
      <c r="F79" s="45">
        <v>91830.375</v>
      </c>
      <c r="G79" s="21">
        <f t="shared" si="10"/>
        <v>-2.4182956300431751E-2</v>
      </c>
      <c r="H79" s="163">
        <v>91830.375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131658.68650793651</v>
      </c>
      <c r="F80" s="57">
        <v>144417</v>
      </c>
      <c r="G80" s="21">
        <f t="shared" si="10"/>
        <v>9.6904456746911324E-2</v>
      </c>
      <c r="H80" s="172">
        <v>142981.79999999999</v>
      </c>
      <c r="I80" s="21">
        <f t="shared" si="11"/>
        <v>1.0037641154328815E-2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578403.75</v>
      </c>
      <c r="F81" s="57">
        <v>577967</v>
      </c>
      <c r="G81" s="21">
        <f t="shared" si="10"/>
        <v>-7.5509538103789959E-4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173969.41666666666</v>
      </c>
      <c r="F82" s="166">
        <v>268103.33333333331</v>
      </c>
      <c r="G82" s="149">
        <f t="shared" si="10"/>
        <v>0.54109462726446644</v>
      </c>
      <c r="H82" s="166">
        <v>261924</v>
      </c>
      <c r="I82" s="149">
        <f t="shared" si="11"/>
        <v>2.3592085235920778E-2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222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224</v>
      </c>
      <c r="F12" s="223" t="s">
        <v>228</v>
      </c>
      <c r="G12" s="206" t="s">
        <v>197</v>
      </c>
      <c r="H12" s="223" t="s">
        <v>221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329848.8</v>
      </c>
      <c r="F15" s="159">
        <v>283713.42857142858</v>
      </c>
      <c r="G15" s="147">
        <f>(F15-E15)/E15</f>
        <v>-0.13986824092909056</v>
      </c>
      <c r="H15" s="159">
        <v>311561.75</v>
      </c>
      <c r="I15" s="147">
        <f>(F15-H15)/H15</f>
        <v>-8.9382992066809941E-2</v>
      </c>
    </row>
    <row r="16" spans="1:9" ht="16.5">
      <c r="A16" s="122"/>
      <c r="B16" s="155" t="s">
        <v>11</v>
      </c>
      <c r="C16" s="142" t="s">
        <v>91</v>
      </c>
      <c r="D16" s="138" t="s">
        <v>81</v>
      </c>
      <c r="E16" s="162">
        <v>34367.936111111107</v>
      </c>
      <c r="F16" s="162">
        <v>23266</v>
      </c>
      <c r="G16" s="147">
        <f>(F16-E16)/E16</f>
        <v>-0.32303179554392464</v>
      </c>
      <c r="H16" s="162">
        <v>24849.4</v>
      </c>
      <c r="I16" s="147">
        <f>(F16-H16)/H16</f>
        <v>-6.3719848366560208E-2</v>
      </c>
    </row>
    <row r="17" spans="1:9" ht="16.5">
      <c r="A17" s="122"/>
      <c r="B17" s="155" t="s">
        <v>19</v>
      </c>
      <c r="C17" s="142" t="s">
        <v>99</v>
      </c>
      <c r="D17" s="138" t="s">
        <v>161</v>
      </c>
      <c r="E17" s="162">
        <v>54378.925000000003</v>
      </c>
      <c r="F17" s="162">
        <v>68599.399999999994</v>
      </c>
      <c r="G17" s="147">
        <f>(F17-E17)/E17</f>
        <v>0.26150710040700492</v>
      </c>
      <c r="H17" s="162">
        <v>69549.399999999994</v>
      </c>
      <c r="I17" s="147">
        <f>(F17-H17)/H17</f>
        <v>-1.3659355796024121E-2</v>
      </c>
    </row>
    <row r="18" spans="1:9" ht="16.5">
      <c r="A18" s="122"/>
      <c r="B18" s="155" t="s">
        <v>4</v>
      </c>
      <c r="C18" s="142" t="s">
        <v>84</v>
      </c>
      <c r="D18" s="138" t="s">
        <v>161</v>
      </c>
      <c r="E18" s="162">
        <v>77953.524999999994</v>
      </c>
      <c r="F18" s="162">
        <v>67716</v>
      </c>
      <c r="G18" s="147">
        <f>(F18-E18)/E18</f>
        <v>-0.1313285704527152</v>
      </c>
      <c r="H18" s="162">
        <v>68649.399999999994</v>
      </c>
      <c r="I18" s="147">
        <f>(F18-H18)/H18</f>
        <v>-1.3596622840112139E-2</v>
      </c>
    </row>
    <row r="19" spans="1:9" ht="16.5">
      <c r="A19" s="122"/>
      <c r="B19" s="155" t="s">
        <v>12</v>
      </c>
      <c r="C19" s="142" t="s">
        <v>92</v>
      </c>
      <c r="D19" s="138" t="s">
        <v>81</v>
      </c>
      <c r="E19" s="162">
        <v>38895.288888888885</v>
      </c>
      <c r="F19" s="162">
        <v>31971.555555555555</v>
      </c>
      <c r="G19" s="147">
        <f>(F19-E19)/E19</f>
        <v>-0.17800956185496322</v>
      </c>
      <c r="H19" s="162">
        <v>32182.666666666668</v>
      </c>
      <c r="I19" s="147">
        <f>(F19-H19)/H19</f>
        <v>-6.5597768294872955E-3</v>
      </c>
    </row>
    <row r="20" spans="1:9" ht="16.5" customHeight="1">
      <c r="A20" s="122"/>
      <c r="B20" s="155" t="s">
        <v>14</v>
      </c>
      <c r="C20" s="142" t="s">
        <v>94</v>
      </c>
      <c r="D20" s="138" t="s">
        <v>81</v>
      </c>
      <c r="E20" s="162">
        <v>40097.791666666664</v>
      </c>
      <c r="F20" s="162">
        <v>32199.4</v>
      </c>
      <c r="G20" s="147">
        <f>(F20-E20)/E20</f>
        <v>-0.19697822095356449</v>
      </c>
      <c r="H20" s="162">
        <v>32049.4</v>
      </c>
      <c r="I20" s="147">
        <f>(F20-H20)/H20</f>
        <v>4.6802748257377671E-3</v>
      </c>
    </row>
    <row r="21" spans="1:9" ht="16.5">
      <c r="A21" s="122"/>
      <c r="B21" s="155" t="s">
        <v>10</v>
      </c>
      <c r="C21" s="142" t="s">
        <v>90</v>
      </c>
      <c r="D21" s="138" t="s">
        <v>161</v>
      </c>
      <c r="E21" s="162">
        <v>68947.649999999994</v>
      </c>
      <c r="F21" s="162">
        <v>73616</v>
      </c>
      <c r="G21" s="147">
        <f>(F21-E21)/E21</f>
        <v>6.7708616609848282E-2</v>
      </c>
      <c r="H21" s="162">
        <v>72749.399999999994</v>
      </c>
      <c r="I21" s="147">
        <f>(F21-H21)/H21</f>
        <v>1.1912125735744981E-2</v>
      </c>
    </row>
    <row r="22" spans="1:9" ht="16.5">
      <c r="A22" s="122"/>
      <c r="B22" s="155" t="s">
        <v>18</v>
      </c>
      <c r="C22" s="142" t="s">
        <v>98</v>
      </c>
      <c r="D22" s="140" t="s">
        <v>83</v>
      </c>
      <c r="E22" s="162">
        <v>109179.75357142856</v>
      </c>
      <c r="F22" s="162">
        <v>109452.1</v>
      </c>
      <c r="G22" s="147">
        <f>(F22-E22)/E22</f>
        <v>2.4944774068689081E-3</v>
      </c>
      <c r="H22" s="162">
        <v>108121.21428571429</v>
      </c>
      <c r="I22" s="147">
        <f>(F22-H22)/H22</f>
        <v>1.2309200586378927E-2</v>
      </c>
    </row>
    <row r="23" spans="1:9" ht="16.5">
      <c r="A23" s="122"/>
      <c r="B23" s="155" t="s">
        <v>13</v>
      </c>
      <c r="C23" s="142" t="s">
        <v>93</v>
      </c>
      <c r="D23" s="140" t="s">
        <v>81</v>
      </c>
      <c r="E23" s="162">
        <v>42456.677777777775</v>
      </c>
      <c r="F23" s="162">
        <v>33249.333333333328</v>
      </c>
      <c r="G23" s="147">
        <f>(F23-E23)/E23</f>
        <v>-0.21686445869920745</v>
      </c>
      <c r="H23" s="162">
        <v>32582.666666666668</v>
      </c>
      <c r="I23" s="147">
        <f>(F23-H23)/H23</f>
        <v>2.0460776691083007E-2</v>
      </c>
    </row>
    <row r="24" spans="1:9" ht="16.5">
      <c r="A24" s="122"/>
      <c r="B24" s="155" t="s">
        <v>7</v>
      </c>
      <c r="C24" s="142" t="s">
        <v>87</v>
      </c>
      <c r="D24" s="140" t="s">
        <v>161</v>
      </c>
      <c r="E24" s="162">
        <v>40434.550000000003</v>
      </c>
      <c r="F24" s="162">
        <v>37932.699999999997</v>
      </c>
      <c r="G24" s="147">
        <f>(F24-E24)/E24</f>
        <v>-6.1874065619624941E-2</v>
      </c>
      <c r="H24" s="162">
        <v>36988.777777777781</v>
      </c>
      <c r="I24" s="147">
        <f>(F24-H24)/H24</f>
        <v>2.5519151454344843E-2</v>
      </c>
    </row>
    <row r="25" spans="1:9" ht="16.5">
      <c r="A25" s="122"/>
      <c r="B25" s="155" t="s">
        <v>15</v>
      </c>
      <c r="C25" s="142" t="s">
        <v>95</v>
      </c>
      <c r="D25" s="140" t="s">
        <v>82</v>
      </c>
      <c r="E25" s="162">
        <v>85153.313888888893</v>
      </c>
      <c r="F25" s="162">
        <v>72499.399999999994</v>
      </c>
      <c r="G25" s="147">
        <f>(F25-E25)/E25</f>
        <v>-0.14860154362753494</v>
      </c>
      <c r="H25" s="162">
        <v>68599.399999999994</v>
      </c>
      <c r="I25" s="147">
        <f>(F25-H25)/H25</f>
        <v>5.6851809199497373E-2</v>
      </c>
    </row>
    <row r="26" spans="1:9" ht="16.5">
      <c r="A26" s="122"/>
      <c r="B26" s="155" t="s">
        <v>6</v>
      </c>
      <c r="C26" s="142" t="s">
        <v>86</v>
      </c>
      <c r="D26" s="140" t="s">
        <v>161</v>
      </c>
      <c r="E26" s="162">
        <v>107104.24444444444</v>
      </c>
      <c r="F26" s="162">
        <v>112416</v>
      </c>
      <c r="G26" s="147">
        <f>(F26-E26)/E26</f>
        <v>4.9594258221118362E-2</v>
      </c>
      <c r="H26" s="162">
        <v>106249.4</v>
      </c>
      <c r="I26" s="147">
        <f>(F26-H26)/H26</f>
        <v>5.8038915984466796E-2</v>
      </c>
    </row>
    <row r="27" spans="1:9" ht="16.5">
      <c r="A27" s="122"/>
      <c r="B27" s="155" t="s">
        <v>17</v>
      </c>
      <c r="C27" s="142" t="s">
        <v>97</v>
      </c>
      <c r="D27" s="140" t="s">
        <v>161</v>
      </c>
      <c r="E27" s="162">
        <v>82948.911111111112</v>
      </c>
      <c r="F27" s="162">
        <v>67416.555555555562</v>
      </c>
      <c r="G27" s="147">
        <f>(F27-E27)/E27</f>
        <v>-0.18725207296271515</v>
      </c>
      <c r="H27" s="162">
        <v>63555.444444444445</v>
      </c>
      <c r="I27" s="147">
        <f>(F27-H27)/H27</f>
        <v>6.0751854461284109E-2</v>
      </c>
    </row>
    <row r="28" spans="1:9" ht="17.25" thickBot="1">
      <c r="A28" s="36"/>
      <c r="B28" s="155" t="s">
        <v>16</v>
      </c>
      <c r="C28" s="142" t="s">
        <v>96</v>
      </c>
      <c r="D28" s="140" t="s">
        <v>81</v>
      </c>
      <c r="E28" s="162">
        <v>39742.21666666666</v>
      </c>
      <c r="F28" s="162">
        <v>35193.711111111108</v>
      </c>
      <c r="G28" s="147">
        <f>(F28-E28)/E28</f>
        <v>-0.11445022288780787</v>
      </c>
      <c r="H28" s="162">
        <v>32182.666666666668</v>
      </c>
      <c r="I28" s="147">
        <f>(F28-H28)/H28</f>
        <v>9.3561061164740028E-2</v>
      </c>
    </row>
    <row r="29" spans="1:9" ht="16.5">
      <c r="A29" s="122"/>
      <c r="B29" s="155" t="s">
        <v>5</v>
      </c>
      <c r="C29" s="142" t="s">
        <v>85</v>
      </c>
      <c r="D29" s="140" t="s">
        <v>161</v>
      </c>
      <c r="E29" s="162">
        <v>109307.76388888888</v>
      </c>
      <c r="F29" s="162">
        <v>101665.96666666667</v>
      </c>
      <c r="G29" s="147">
        <f>(F29-E29)/E29</f>
        <v>-6.9910836617150751E-2</v>
      </c>
      <c r="H29" s="162">
        <v>92743.777777777781</v>
      </c>
      <c r="I29" s="147">
        <f>(F29-H29)/H29</f>
        <v>9.6202560459282133E-2</v>
      </c>
    </row>
    <row r="30" spans="1:9" ht="17.25" thickBot="1">
      <c r="A30" s="36"/>
      <c r="B30" s="156" t="s">
        <v>9</v>
      </c>
      <c r="C30" s="143" t="s">
        <v>88</v>
      </c>
      <c r="D30" s="139" t="s">
        <v>161</v>
      </c>
      <c r="E30" s="165">
        <v>97707.700000000012</v>
      </c>
      <c r="F30" s="165">
        <v>106249.4</v>
      </c>
      <c r="G30" s="149">
        <f>(F30-E30)/E30</f>
        <v>8.7420950447098661E-2</v>
      </c>
      <c r="H30" s="165">
        <v>89849.4</v>
      </c>
      <c r="I30" s="149">
        <f>(F30-H30)/H30</f>
        <v>0.1825276518262782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1358525.0480158727</v>
      </c>
      <c r="F31" s="93">
        <f>SUM(F15:F30)</f>
        <v>1257156.9507936509</v>
      </c>
      <c r="G31" s="94">
        <f t="shared" ref="G31" si="0">(F31-E31)/E31</f>
        <v>-7.4616288724503085E-2</v>
      </c>
      <c r="H31" s="93">
        <f>SUM(H15:H30)</f>
        <v>1242464.1642857143</v>
      </c>
      <c r="I31" s="97">
        <f t="shared" ref="I31" si="1">(F31-H31)/H31</f>
        <v>1.1825521355284691E-2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26</v>
      </c>
      <c r="C33" s="144" t="s">
        <v>100</v>
      </c>
      <c r="D33" s="146" t="s">
        <v>161</v>
      </c>
      <c r="E33" s="168">
        <v>143291.95624999999</v>
      </c>
      <c r="F33" s="168">
        <v>154916</v>
      </c>
      <c r="G33" s="147">
        <f>(F33-E33)/E33</f>
        <v>8.1121397559257707E-2</v>
      </c>
      <c r="H33" s="168">
        <v>155499.4</v>
      </c>
      <c r="I33" s="147">
        <f>(F33-H33)/H33</f>
        <v>-3.7517829650789277E-3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42641.15</v>
      </c>
      <c r="F34" s="162">
        <v>52349.4</v>
      </c>
      <c r="G34" s="147">
        <f>(F34-E34)/E34</f>
        <v>0.22767326866184423</v>
      </c>
      <c r="H34" s="162">
        <v>51299.4</v>
      </c>
      <c r="I34" s="147">
        <f>(F34-H34)/H34</f>
        <v>2.0468075650007602E-2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140680.4</v>
      </c>
      <c r="F35" s="162">
        <v>155666</v>
      </c>
      <c r="G35" s="147">
        <f>(F35-E35)/E35</f>
        <v>0.10652230161415525</v>
      </c>
      <c r="H35" s="162">
        <v>151499.4</v>
      </c>
      <c r="I35" s="147">
        <f>(F35-H35)/H35</f>
        <v>2.7502419151495028E-2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46284.193750000006</v>
      </c>
      <c r="F36" s="162">
        <v>74790.975000000006</v>
      </c>
      <c r="G36" s="147">
        <f>(F36-E36)/E36</f>
        <v>0.61590748245452576</v>
      </c>
      <c r="H36" s="162">
        <v>72036.875</v>
      </c>
      <c r="I36" s="147">
        <f>(F36-H36)/H36</f>
        <v>3.8231808362036886E-2</v>
      </c>
    </row>
    <row r="37" spans="1:9" ht="17.25" thickBot="1">
      <c r="A37" s="36"/>
      <c r="B37" s="157" t="s">
        <v>29</v>
      </c>
      <c r="C37" s="142" t="s">
        <v>103</v>
      </c>
      <c r="D37" s="150" t="s">
        <v>161</v>
      </c>
      <c r="E37" s="165">
        <v>69818.233928571426</v>
      </c>
      <c r="F37" s="165">
        <v>79820.71428571429</v>
      </c>
      <c r="G37" s="149">
        <f>(F37-E37)/E37</f>
        <v>0.14326458568654213</v>
      </c>
      <c r="H37" s="165">
        <v>74166.666666666657</v>
      </c>
      <c r="I37" s="149">
        <f>(F37-H37)/H37</f>
        <v>7.6234349919743372E-2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442715.93392857141</v>
      </c>
      <c r="F38" s="95">
        <f>SUM(F33:F37)</f>
        <v>517543.08928571432</v>
      </c>
      <c r="G38" s="96">
        <f t="shared" ref="G38" si="2">(F38-E38)/E38</f>
        <v>0.16901843738295549</v>
      </c>
      <c r="H38" s="95">
        <f>SUM(H33:H37)</f>
        <v>504501.74166666658</v>
      </c>
      <c r="I38" s="97">
        <f t="shared" ref="I38" si="3">(F38-H38)/H38</f>
        <v>2.5849955593739836E-2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34</v>
      </c>
      <c r="C40" s="142" t="s">
        <v>154</v>
      </c>
      <c r="D40" s="146" t="s">
        <v>161</v>
      </c>
      <c r="E40" s="162">
        <v>275048.53571428568</v>
      </c>
      <c r="F40" s="162">
        <v>311079.59999999998</v>
      </c>
      <c r="G40" s="147">
        <f>(F40-E40)/E40</f>
        <v>0.13099893148728692</v>
      </c>
      <c r="H40" s="162">
        <v>331890</v>
      </c>
      <c r="I40" s="147">
        <f>(F40-H40)/H40</f>
        <v>-6.270270270270277E-2</v>
      </c>
    </row>
    <row r="41" spans="1:9" ht="16.5">
      <c r="A41" s="35"/>
      <c r="B41" s="155" t="s">
        <v>36</v>
      </c>
      <c r="C41" s="142" t="s">
        <v>153</v>
      </c>
      <c r="D41" s="138" t="s">
        <v>161</v>
      </c>
      <c r="E41" s="162">
        <v>759551.5</v>
      </c>
      <c r="F41" s="162">
        <v>926242.2</v>
      </c>
      <c r="G41" s="147">
        <f>(F41-E41)/E41</f>
        <v>0.21945937833050155</v>
      </c>
      <c r="H41" s="162">
        <v>936109.2</v>
      </c>
      <c r="I41" s="147">
        <f>(F41-H41)/H41</f>
        <v>-1.0540436949022614E-2</v>
      </c>
    </row>
    <row r="42" spans="1:9" ht="16.5">
      <c r="A42" s="35"/>
      <c r="B42" s="157" t="s">
        <v>32</v>
      </c>
      <c r="C42" s="142" t="s">
        <v>106</v>
      </c>
      <c r="D42" s="138" t="s">
        <v>161</v>
      </c>
      <c r="E42" s="170">
        <v>988234.50590277778</v>
      </c>
      <c r="F42" s="170">
        <v>1048247.1333333333</v>
      </c>
      <c r="G42" s="147">
        <f>(F42-E42)/E42</f>
        <v>6.0727111907241532E-2</v>
      </c>
      <c r="H42" s="170">
        <v>1032038.3888888889</v>
      </c>
      <c r="I42" s="147">
        <f>(F42-H42)/H42</f>
        <v>1.5705563493519901E-2</v>
      </c>
    </row>
    <row r="43" spans="1:9" ht="16.5">
      <c r="A43" s="35"/>
      <c r="B43" s="155" t="s">
        <v>31</v>
      </c>
      <c r="C43" s="142" t="s">
        <v>105</v>
      </c>
      <c r="D43" s="138" t="s">
        <v>161</v>
      </c>
      <c r="E43" s="163">
        <v>1592287.1916666667</v>
      </c>
      <c r="F43" s="163">
        <v>1853382.75</v>
      </c>
      <c r="G43" s="147">
        <f>(F43-E43)/E43</f>
        <v>0.16397516710540228</v>
      </c>
      <c r="H43" s="163">
        <v>1809292.75</v>
      </c>
      <c r="I43" s="147">
        <f>(F43-H43)/H43</f>
        <v>2.4368637966409801E-2</v>
      </c>
    </row>
    <row r="44" spans="1:9" ht="16.5">
      <c r="A44" s="35"/>
      <c r="B44" s="155" t="s">
        <v>33</v>
      </c>
      <c r="C44" s="142" t="s">
        <v>107</v>
      </c>
      <c r="D44" s="138" t="s">
        <v>161</v>
      </c>
      <c r="E44" s="163">
        <v>598187.3125</v>
      </c>
      <c r="F44" s="163">
        <v>690331.2</v>
      </c>
      <c r="G44" s="147">
        <f>(F44-E44)/E44</f>
        <v>0.15403851866216228</v>
      </c>
      <c r="H44" s="163">
        <v>672391.2</v>
      </c>
      <c r="I44" s="147">
        <f>(F44-H44)/H44</f>
        <v>2.6680896478121666E-2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202745.16666666666</v>
      </c>
      <c r="F45" s="166">
        <v>206309.99999999997</v>
      </c>
      <c r="G45" s="153">
        <f>(F45-E45)/E45</f>
        <v>1.7582827704071765E-2</v>
      </c>
      <c r="H45" s="166">
        <v>192855</v>
      </c>
      <c r="I45" s="153">
        <f>(F45-H45)/H45</f>
        <v>6.9767441860464963E-2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4416054.2124503972</v>
      </c>
      <c r="F46" s="77">
        <f>SUM(F40:F45)</f>
        <v>5035592.8833333328</v>
      </c>
      <c r="G46" s="96">
        <f t="shared" ref="G46" si="4">(F46-E46)/E46</f>
        <v>0.14029236079943042</v>
      </c>
      <c r="H46" s="95">
        <f>SUM(H40:H45)</f>
        <v>4974576.5388888884</v>
      </c>
      <c r="I46" s="97">
        <f t="shared" ref="I46" si="5">(F46-H46)/H46</f>
        <v>1.2265635872208911E-2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384458.52777777775</v>
      </c>
      <c r="F48" s="160">
        <v>360295</v>
      </c>
      <c r="G48" s="147">
        <f>(F48-E48)/E48</f>
        <v>-6.2850804526163609E-2</v>
      </c>
      <c r="H48" s="160">
        <v>370760</v>
      </c>
      <c r="I48" s="147">
        <f>(F48-H48)/H48</f>
        <v>-2.8225806451612902E-2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314400.10013935337</v>
      </c>
      <c r="F49" s="163">
        <v>314667.59999999998</v>
      </c>
      <c r="G49" s="147">
        <f>(F49-E49)/E49</f>
        <v>8.5082625777805135E-4</v>
      </c>
      <c r="H49" s="163">
        <v>316461.59999999998</v>
      </c>
      <c r="I49" s="147">
        <f>(F49-H49)/H49</f>
        <v>-5.6689342403628126E-3</v>
      </c>
    </row>
    <row r="50" spans="1:9" ht="16.5">
      <c r="A50" s="35"/>
      <c r="B50" s="155" t="s">
        <v>48</v>
      </c>
      <c r="C50" s="142" t="s">
        <v>157</v>
      </c>
      <c r="D50" s="138" t="s">
        <v>114</v>
      </c>
      <c r="E50" s="163">
        <v>1293506.5728124999</v>
      </c>
      <c r="F50" s="163">
        <v>1287579.4285714286</v>
      </c>
      <c r="G50" s="147">
        <f>(F50-E50)/E50</f>
        <v>-4.5822297046266922E-3</v>
      </c>
      <c r="H50" s="163">
        <v>1287579.4285714286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140782.00215997771</v>
      </c>
      <c r="F51" s="163">
        <v>158544.75</v>
      </c>
      <c r="G51" s="147">
        <f>(F51-E51)/E51</f>
        <v>0.12617200755418709</v>
      </c>
      <c r="H51" s="163">
        <v>158544.75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1767720.375</v>
      </c>
      <c r="F52" s="163">
        <v>1759465.5</v>
      </c>
      <c r="G52" s="147">
        <f>(F52-E52)/E52</f>
        <v>-4.669785514012645E-3</v>
      </c>
      <c r="H52" s="163">
        <v>1759465.5</v>
      </c>
      <c r="I52" s="147">
        <f>(F52-H52)/H52</f>
        <v>0</v>
      </c>
    </row>
    <row r="53" spans="1:9" ht="16.5" customHeight="1" thickBot="1">
      <c r="A53" s="36"/>
      <c r="B53" s="155" t="s">
        <v>47</v>
      </c>
      <c r="C53" s="142" t="s">
        <v>113</v>
      </c>
      <c r="D53" s="139" t="s">
        <v>114</v>
      </c>
      <c r="E53" s="166">
        <v>993726.21428571432</v>
      </c>
      <c r="F53" s="166">
        <v>996695.14285714284</v>
      </c>
      <c r="G53" s="153">
        <f>(F53-E53)/E53</f>
        <v>2.9876725890365823E-3</v>
      </c>
      <c r="H53" s="166">
        <v>990544.28571428568</v>
      </c>
      <c r="I53" s="153">
        <f>(F53-H53)/H53</f>
        <v>6.2095730918499525E-3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4894593.7921753228</v>
      </c>
      <c r="F54" s="77">
        <f>SUM(F48:F53)</f>
        <v>4877247.4214285715</v>
      </c>
      <c r="G54" s="96">
        <f t="shared" ref="G54" si="6">(F54-E54)/E54</f>
        <v>-3.5439857694589201E-3</v>
      </c>
      <c r="H54" s="77">
        <f>SUM(H48:H53)</f>
        <v>4883355.5642857142</v>
      </c>
      <c r="I54" s="97">
        <f t="shared" ref="I54" si="7">(F54-H54)/H54</f>
        <v>-1.2508085427599125E-3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191815.55</v>
      </c>
      <c r="F56" s="124">
        <v>157423.5</v>
      </c>
      <c r="G56" s="148">
        <f>(F56-E56)/E56</f>
        <v>-0.17929750742314682</v>
      </c>
      <c r="H56" s="124">
        <v>176529.6</v>
      </c>
      <c r="I56" s="148">
        <f>(F56-H56)/H56</f>
        <v>-0.1082317073170732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192812.74679487181</v>
      </c>
      <c r="F57" s="174">
        <v>199720</v>
      </c>
      <c r="G57" s="147">
        <f>(F57-E57)/E57</f>
        <v>3.5823633654659903E-2</v>
      </c>
      <c r="H57" s="174">
        <v>199720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139026.48333333334</v>
      </c>
      <c r="F58" s="174">
        <v>139035</v>
      </c>
      <c r="G58" s="147">
        <f>(F58-E58)/E58</f>
        <v>6.1259311625131276E-5</v>
      </c>
      <c r="H58" s="174">
        <v>139035</v>
      </c>
      <c r="I58" s="147">
        <f>(F58-H58)/H58</f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101305.19293975951</v>
      </c>
      <c r="F59" s="174">
        <v>107644.375</v>
      </c>
      <c r="G59" s="147">
        <f>(F59-E59)/E59</f>
        <v>6.2575094881957782E-2</v>
      </c>
      <c r="H59" s="174">
        <v>107644.375</v>
      </c>
      <c r="I59" s="147">
        <f>(F59-H59)/H59</f>
        <v>0</v>
      </c>
    </row>
    <row r="60" spans="1:9" s="118" customFormat="1" ht="16.5">
      <c r="A60" s="128"/>
      <c r="B60" s="177" t="s">
        <v>54</v>
      </c>
      <c r="C60" s="142" t="s">
        <v>121</v>
      </c>
      <c r="D60" s="138" t="s">
        <v>120</v>
      </c>
      <c r="E60" s="163">
        <v>199546.24305555556</v>
      </c>
      <c r="F60" s="179">
        <v>184387.32</v>
      </c>
      <c r="G60" s="147">
        <f>(F60-E60)/E60</f>
        <v>-7.5966967974110983E-2</v>
      </c>
      <c r="H60" s="179">
        <v>184387.32</v>
      </c>
      <c r="I60" s="147">
        <f>(F60-H60)/H60</f>
        <v>0</v>
      </c>
    </row>
    <row r="61" spans="1:9" s="118" customFormat="1" ht="17.25" thickBot="1">
      <c r="A61" s="128"/>
      <c r="B61" s="178" t="s">
        <v>56</v>
      </c>
      <c r="C61" s="143" t="s">
        <v>123</v>
      </c>
      <c r="D61" s="139" t="s">
        <v>120</v>
      </c>
      <c r="E61" s="166">
        <v>948485.16666666663</v>
      </c>
      <c r="F61" s="175">
        <v>1321281</v>
      </c>
      <c r="G61" s="152">
        <f>(F61-E61)/E61</f>
        <v>0.39304339849981845</v>
      </c>
      <c r="H61" s="175">
        <v>1321281</v>
      </c>
      <c r="I61" s="152">
        <f>(F61-H61)/H61</f>
        <v>0</v>
      </c>
    </row>
    <row r="62" spans="1:9" s="118" customFormat="1" ht="16.5">
      <c r="A62" s="128"/>
      <c r="B62" s="88" t="s">
        <v>55</v>
      </c>
      <c r="C62" s="141" t="s">
        <v>122</v>
      </c>
      <c r="D62" s="138" t="s">
        <v>120</v>
      </c>
      <c r="E62" s="160">
        <v>192666.72499999998</v>
      </c>
      <c r="F62" s="173">
        <v>207954.5</v>
      </c>
      <c r="G62" s="147">
        <f>(F62-E62)/E62</f>
        <v>7.9348289124653082E-2</v>
      </c>
      <c r="H62" s="173">
        <v>205028.57142857142</v>
      </c>
      <c r="I62" s="147">
        <f>(F62-H62)/H62</f>
        <v>1.4270833333333375E-2</v>
      </c>
    </row>
    <row r="63" spans="1:9" s="118" customFormat="1" ht="16.5">
      <c r="A63" s="128"/>
      <c r="B63" s="177" t="s">
        <v>43</v>
      </c>
      <c r="C63" s="142" t="s">
        <v>119</v>
      </c>
      <c r="D63" s="140" t="s">
        <v>114</v>
      </c>
      <c r="E63" s="163">
        <v>102747.51484312788</v>
      </c>
      <c r="F63" s="163">
        <v>176036.25</v>
      </c>
      <c r="G63" s="147">
        <f>(F63-E63)/E63</f>
        <v>0.71328961356162601</v>
      </c>
      <c r="H63" s="163">
        <v>171102.75</v>
      </c>
      <c r="I63" s="147">
        <f>(F63-H63)/H63</f>
        <v>2.8833551769331587E-2</v>
      </c>
    </row>
    <row r="64" spans="1:9" ht="16.5" customHeight="1" thickBot="1">
      <c r="A64" s="103"/>
      <c r="B64" s="178" t="s">
        <v>38</v>
      </c>
      <c r="C64" s="143" t="s">
        <v>115</v>
      </c>
      <c r="D64" s="139" t="s">
        <v>114</v>
      </c>
      <c r="E64" s="166">
        <v>143438.66773504272</v>
      </c>
      <c r="F64" s="175">
        <v>157646.5</v>
      </c>
      <c r="G64" s="152">
        <f>(F64-E64)/E64</f>
        <v>9.9051618990227436E-2</v>
      </c>
      <c r="H64" s="175">
        <v>148676.5</v>
      </c>
      <c r="I64" s="152">
        <f>(F64-H64)/H64</f>
        <v>6.0332332278470367E-2</v>
      </c>
    </row>
    <row r="65" spans="1:9" ht="15.75" customHeight="1" thickBot="1">
      <c r="A65" s="216" t="s">
        <v>192</v>
      </c>
      <c r="B65" s="227"/>
      <c r="C65" s="227"/>
      <c r="D65" s="228"/>
      <c r="E65" s="92">
        <f>SUM(E56:E64)</f>
        <v>2211844.2903683577</v>
      </c>
      <c r="F65" s="92">
        <f>SUM(F56:F64)</f>
        <v>2651128.4450000003</v>
      </c>
      <c r="G65" s="94">
        <f t="shared" ref="G65" si="8">(F65-E65)/E65</f>
        <v>0.19860537043431969</v>
      </c>
      <c r="H65" s="92">
        <f>SUM(H56:H64)</f>
        <v>2653405.1164285713</v>
      </c>
      <c r="I65" s="131">
        <f t="shared" ref="I65" si="9">(F65-H65)/H65</f>
        <v>-8.5801878291217834E-4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64</v>
      </c>
      <c r="C67" s="142" t="s">
        <v>133</v>
      </c>
      <c r="D67" s="146" t="s">
        <v>127</v>
      </c>
      <c r="E67" s="160">
        <v>225724.50007963052</v>
      </c>
      <c r="F67" s="168">
        <v>219646.875</v>
      </c>
      <c r="G67" s="147">
        <f>(F67-E67)/E67</f>
        <v>-2.6924968612119977E-2</v>
      </c>
      <c r="H67" s="168">
        <v>224499.42857142858</v>
      </c>
      <c r="I67" s="147">
        <f>(F67-H67)/H67</f>
        <v>-2.1614992974846935E-2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2829844.0833333335</v>
      </c>
      <c r="F68" s="162">
        <v>3145330.5</v>
      </c>
      <c r="G68" s="147">
        <f>(F68-E68)/E68</f>
        <v>0.1114854413798828</v>
      </c>
      <c r="H68" s="162">
        <v>3145779</v>
      </c>
      <c r="I68" s="147">
        <f>(F68-H68)/H68</f>
        <v>-1.4257199885942402E-4</v>
      </c>
    </row>
    <row r="69" spans="1:9" ht="16.5">
      <c r="A69" s="35"/>
      <c r="B69" s="155" t="s">
        <v>61</v>
      </c>
      <c r="C69" s="142" t="s">
        <v>130</v>
      </c>
      <c r="D69" s="140" t="s">
        <v>207</v>
      </c>
      <c r="E69" s="163">
        <v>932686.96527777775</v>
      </c>
      <c r="F69" s="162">
        <v>831718.33333333337</v>
      </c>
      <c r="G69" s="147">
        <f>(F69-E69)/E69</f>
        <v>-0.10825564814704296</v>
      </c>
      <c r="H69" s="162">
        <v>831718.33333333337</v>
      </c>
      <c r="I69" s="147">
        <f>(F69-H69)/H69</f>
        <v>0</v>
      </c>
    </row>
    <row r="70" spans="1:9" ht="16.5">
      <c r="A70" s="35"/>
      <c r="B70" s="155" t="s">
        <v>62</v>
      </c>
      <c r="C70" s="142" t="s">
        <v>131</v>
      </c>
      <c r="D70" s="140" t="s">
        <v>125</v>
      </c>
      <c r="E70" s="163">
        <v>599454.28333333344</v>
      </c>
      <c r="F70" s="162">
        <v>606073</v>
      </c>
      <c r="G70" s="147">
        <f>(F70-E70)/E70</f>
        <v>1.1041236755974841E-2</v>
      </c>
      <c r="H70" s="162">
        <v>606073</v>
      </c>
      <c r="I70" s="147">
        <f>(F70-H70)/H70</f>
        <v>0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298429.75446428568</v>
      </c>
      <c r="F71" s="162">
        <v>297035.14285714284</v>
      </c>
      <c r="G71" s="147">
        <f>(F71-E71)/E71</f>
        <v>-4.6731654142406886E-3</v>
      </c>
      <c r="H71" s="162">
        <v>289058.25</v>
      </c>
      <c r="I71" s="147">
        <f>(F71-H71)/H71</f>
        <v>2.7596143189626453E-2</v>
      </c>
    </row>
    <row r="72" spans="1:9" ht="16.5" customHeight="1" thickBot="1">
      <c r="A72" s="35"/>
      <c r="B72" s="155" t="s">
        <v>59</v>
      </c>
      <c r="C72" s="142" t="s">
        <v>128</v>
      </c>
      <c r="D72" s="139" t="s">
        <v>124</v>
      </c>
      <c r="E72" s="166">
        <v>394645.22222222225</v>
      </c>
      <c r="F72" s="171">
        <v>489649.875</v>
      </c>
      <c r="G72" s="153">
        <f>(F72-E72)/E72</f>
        <v>0.24073432903308081</v>
      </c>
      <c r="H72" s="171">
        <v>473715.66666666669</v>
      </c>
      <c r="I72" s="153">
        <f>(F72-H72)/H72</f>
        <v>3.3636650536503221E-2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5280784.8087105826</v>
      </c>
      <c r="F73" s="77">
        <f>SUM(F67:F72)</f>
        <v>5589453.7261904757</v>
      </c>
      <c r="G73" s="96">
        <f t="shared" ref="G73" si="10">(F73-E73)/E73</f>
        <v>5.8451334159791556E-2</v>
      </c>
      <c r="H73" s="77">
        <f>SUM(H67:H72)</f>
        <v>5570843.6785714291</v>
      </c>
      <c r="I73" s="97">
        <f t="shared" ref="I73" si="11">(F73-H73)/H73</f>
        <v>3.3406156576662278E-3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70</v>
      </c>
      <c r="C75" s="144" t="s">
        <v>141</v>
      </c>
      <c r="D75" s="146" t="s">
        <v>137</v>
      </c>
      <c r="E75" s="160">
        <v>130382.45139353401</v>
      </c>
      <c r="F75" s="160">
        <v>145912</v>
      </c>
      <c r="G75" s="147">
        <f>(F75-E75)/E75</f>
        <v>0.1191076593551158</v>
      </c>
      <c r="H75" s="160">
        <v>152484</v>
      </c>
      <c r="I75" s="147">
        <f>(F75-H75)/H75</f>
        <v>-4.3099603892867447E-2</v>
      </c>
    </row>
    <row r="76" spans="1:9" ht="16.5">
      <c r="A76" s="35"/>
      <c r="B76" s="155" t="s">
        <v>71</v>
      </c>
      <c r="C76" s="142" t="s">
        <v>200</v>
      </c>
      <c r="D76" s="140" t="s">
        <v>134</v>
      </c>
      <c r="E76" s="163">
        <v>121212.5549362071</v>
      </c>
      <c r="F76" s="163">
        <v>130062.44444444444</v>
      </c>
      <c r="G76" s="147">
        <f>(F76-E76)/E76</f>
        <v>7.3011327192096062E-2</v>
      </c>
      <c r="H76" s="163">
        <v>135045.77777777778</v>
      </c>
      <c r="I76" s="147">
        <f>(F76-H76)/H76</f>
        <v>-3.6901067292407913E-2</v>
      </c>
    </row>
    <row r="77" spans="1:9" ht="16.5">
      <c r="A77" s="35"/>
      <c r="B77" s="155" t="s">
        <v>68</v>
      </c>
      <c r="C77" s="142" t="s">
        <v>138</v>
      </c>
      <c r="D77" s="140" t="s">
        <v>134</v>
      </c>
      <c r="E77" s="163">
        <v>301868.46875</v>
      </c>
      <c r="F77" s="163">
        <v>313052.7</v>
      </c>
      <c r="G77" s="147">
        <f>(F77-E77)/E77</f>
        <v>3.7050014850217812E-2</v>
      </c>
      <c r="H77" s="163">
        <v>313052.7</v>
      </c>
      <c r="I77" s="147">
        <f>(F77-H77)/H77</f>
        <v>0</v>
      </c>
    </row>
    <row r="78" spans="1:9" ht="16.5">
      <c r="A78" s="35"/>
      <c r="B78" s="155" t="s">
        <v>69</v>
      </c>
      <c r="C78" s="142" t="s">
        <v>140</v>
      </c>
      <c r="D78" s="140" t="s">
        <v>136</v>
      </c>
      <c r="E78" s="163">
        <v>80141.407817725762</v>
      </c>
      <c r="F78" s="163">
        <v>98109.375</v>
      </c>
      <c r="G78" s="147">
        <f>(F78-E78)/E78</f>
        <v>0.22420328855640673</v>
      </c>
      <c r="H78" s="163">
        <v>98109.375</v>
      </c>
      <c r="I78" s="147">
        <f>(F78-H78)/H78</f>
        <v>0</v>
      </c>
    </row>
    <row r="79" spans="1:9" ht="16.5" customHeight="1" thickBot="1">
      <c r="A79" s="36"/>
      <c r="B79" s="155" t="s">
        <v>67</v>
      </c>
      <c r="C79" s="142" t="s">
        <v>139</v>
      </c>
      <c r="D79" s="139" t="s">
        <v>135</v>
      </c>
      <c r="E79" s="166">
        <v>197924.39317566488</v>
      </c>
      <c r="F79" s="166">
        <v>205925.57142857142</v>
      </c>
      <c r="G79" s="147">
        <f>(F79-E79)/E79</f>
        <v>4.0425427732928357E-2</v>
      </c>
      <c r="H79" s="166">
        <v>205541.14285714287</v>
      </c>
      <c r="I79" s="147">
        <f>(F79-H79)/H79</f>
        <v>1.8703241895260832E-3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831529.27607313171</v>
      </c>
      <c r="F80" s="77">
        <f>SUM(F75:F79)</f>
        <v>893062.09087301581</v>
      </c>
      <c r="G80" s="96">
        <f t="shared" ref="G80" si="12">(F80-E80)/E80</f>
        <v>7.3999577129106861E-2</v>
      </c>
      <c r="H80" s="77">
        <f>SUM(H75:H79)</f>
        <v>904232.99563492055</v>
      </c>
      <c r="I80" s="97">
        <f t="shared" ref="I80" si="13">(F80-H80)/H80</f>
        <v>-1.2354011428283391E-2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71611.892857142855</v>
      </c>
      <c r="F82" s="160">
        <v>69517.5</v>
      </c>
      <c r="G82" s="148">
        <f>(F82-E82)/E82</f>
        <v>-2.9246439014269848E-2</v>
      </c>
      <c r="H82" s="160">
        <v>69581.571428571435</v>
      </c>
      <c r="I82" s="148">
        <f>(F82-H82)/H82</f>
        <v>-9.2081031307559603E-4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114495.71428571428</v>
      </c>
      <c r="F83" s="154">
        <v>92166.75</v>
      </c>
      <c r="G83" s="147">
        <f>(F83-E83)/E83</f>
        <v>-0.19502008808813798</v>
      </c>
      <c r="H83" s="154">
        <v>92166.75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48760.791666666664</v>
      </c>
      <c r="F84" s="163">
        <v>57023.571428571428</v>
      </c>
      <c r="G84" s="147">
        <f>(F84-E84)/E84</f>
        <v>0.16945540626965</v>
      </c>
      <c r="H84" s="163">
        <v>57023.571428571428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94106.139663074457</v>
      </c>
      <c r="F85" s="163">
        <v>91830.375</v>
      </c>
      <c r="G85" s="147">
        <f>(F85-E85)/E85</f>
        <v>-2.4182956300431751E-2</v>
      </c>
      <c r="H85" s="163">
        <v>91830.375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578403.75</v>
      </c>
      <c r="F86" s="172">
        <v>577967</v>
      </c>
      <c r="G86" s="147">
        <f>(F86-E86)/E86</f>
        <v>-7.5509538103789959E-4</v>
      </c>
      <c r="H86" s="172">
        <v>577967</v>
      </c>
      <c r="I86" s="147">
        <f>(F86-H86)/H86</f>
        <v>0</v>
      </c>
    </row>
    <row r="87" spans="1:11" ht="16.5">
      <c r="A87" s="35"/>
      <c r="B87" s="155" t="s">
        <v>78</v>
      </c>
      <c r="C87" s="142" t="s">
        <v>149</v>
      </c>
      <c r="D87" s="151" t="s">
        <v>147</v>
      </c>
      <c r="E87" s="172">
        <v>131658.68650793651</v>
      </c>
      <c r="F87" s="172">
        <v>144417</v>
      </c>
      <c r="G87" s="147">
        <f>(F87-E87)/E87</f>
        <v>9.6904456746911324E-2</v>
      </c>
      <c r="H87" s="172">
        <v>142981.79999999999</v>
      </c>
      <c r="I87" s="147">
        <f>(F87-H87)/H87</f>
        <v>1.0037641154328815E-2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173969.41666666666</v>
      </c>
      <c r="F88" s="166">
        <v>268103.33333333331</v>
      </c>
      <c r="G88" s="149">
        <f>(F88-E88)/E88</f>
        <v>0.54109462726446644</v>
      </c>
      <c r="H88" s="166">
        <v>261924</v>
      </c>
      <c r="I88" s="149">
        <f>(F88-H88)/H88</f>
        <v>2.3592085235920778E-2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1213006.3916472015</v>
      </c>
      <c r="F89" s="77">
        <f>SUM(F82:F88)</f>
        <v>1301025.5297619046</v>
      </c>
      <c r="G89" s="104">
        <f t="shared" ref="G89:G90" si="14">(F89-E89)/E89</f>
        <v>7.2562798284333499E-2</v>
      </c>
      <c r="H89" s="77">
        <f>SUM(H82:H88)</f>
        <v>1293475.0678571428</v>
      </c>
      <c r="I89" s="97">
        <f t="shared" ref="I89:I90" si="15">(F89-H89)/H89</f>
        <v>5.8373463025232072E-3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20649053.753369439</v>
      </c>
      <c r="F90" s="92">
        <f>SUM(F31,F38,F46,F54,F65,F73,F80,F89)</f>
        <v>22122210.136666663</v>
      </c>
      <c r="G90" s="94">
        <f t="shared" si="14"/>
        <v>7.1342561305349841E-2</v>
      </c>
      <c r="H90" s="92">
        <f>SUM(H31,H38,H46,H54,H65,H73,H80,H89)</f>
        <v>22026854.867619049</v>
      </c>
      <c r="I90" s="105">
        <f t="shared" si="15"/>
        <v>4.3290460495017296E-3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8" zoomScaleNormal="100" workbookViewId="0">
      <selection activeCell="G37" sqref="G37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50000</v>
      </c>
      <c r="E16" s="196">
        <v>60000</v>
      </c>
      <c r="F16" s="196">
        <v>75000</v>
      </c>
      <c r="G16" s="134">
        <v>60000</v>
      </c>
      <c r="H16" s="134">
        <v>56666</v>
      </c>
      <c r="I16" s="134">
        <f>AVERAGE(D16:H16)</f>
        <v>60333.2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65000</v>
      </c>
      <c r="E17" s="180">
        <v>150000</v>
      </c>
      <c r="F17" s="180">
        <v>85000</v>
      </c>
      <c r="G17" s="198">
        <v>100000</v>
      </c>
      <c r="H17" s="198">
        <v>83333</v>
      </c>
      <c r="I17" s="134">
        <f t="shared" ref="I17:I40" si="0">AVERAGE(D17:H17)</f>
        <v>96666.6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70000</v>
      </c>
      <c r="E18" s="180">
        <v>150000</v>
      </c>
      <c r="F18" s="180">
        <v>80000</v>
      </c>
      <c r="G18" s="198">
        <v>82500</v>
      </c>
      <c r="H18" s="198">
        <v>150000</v>
      </c>
      <c r="I18" s="134">
        <f t="shared" si="0"/>
        <v>106500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31500</v>
      </c>
      <c r="E19" s="180">
        <v>40000</v>
      </c>
      <c r="F19" s="180">
        <v>27500</v>
      </c>
      <c r="G19" s="198">
        <v>27500</v>
      </c>
      <c r="H19" s="198">
        <v>43333</v>
      </c>
      <c r="I19" s="134">
        <f t="shared" si="0"/>
        <v>33966.6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280000</v>
      </c>
      <c r="E20" s="180">
        <v>200000</v>
      </c>
      <c r="F20" s="180">
        <v>325000</v>
      </c>
      <c r="G20" s="198">
        <v>275000</v>
      </c>
      <c r="H20" s="198">
        <v>250000</v>
      </c>
      <c r="I20" s="134">
        <f t="shared" si="0"/>
        <v>266000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90000</v>
      </c>
      <c r="E21" s="180">
        <v>100000</v>
      </c>
      <c r="F21" s="180">
        <v>95000</v>
      </c>
      <c r="G21" s="198">
        <v>100000</v>
      </c>
      <c r="H21" s="198">
        <v>100000</v>
      </c>
      <c r="I21" s="134">
        <f t="shared" si="0"/>
        <v>97000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75000</v>
      </c>
      <c r="F22" s="180">
        <v>37500</v>
      </c>
      <c r="G22" s="198">
        <v>50000</v>
      </c>
      <c r="H22" s="198">
        <v>66666</v>
      </c>
      <c r="I22" s="134">
        <f t="shared" si="0"/>
        <v>55833.2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12500</v>
      </c>
      <c r="E23" s="180">
        <v>20000</v>
      </c>
      <c r="F23" s="180">
        <v>25000</v>
      </c>
      <c r="G23" s="198">
        <v>12500</v>
      </c>
      <c r="H23" s="198">
        <v>21666</v>
      </c>
      <c r="I23" s="134">
        <f t="shared" si="0"/>
        <v>18333.2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25000</v>
      </c>
      <c r="G24" s="198">
        <v>22500</v>
      </c>
      <c r="H24" s="198">
        <v>30000</v>
      </c>
      <c r="I24" s="134">
        <f t="shared" si="0"/>
        <v>23500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25000</v>
      </c>
      <c r="G25" s="198">
        <v>22500</v>
      </c>
      <c r="H25" s="198">
        <v>40000</v>
      </c>
      <c r="I25" s="134">
        <f t="shared" si="0"/>
        <v>25500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20000</v>
      </c>
      <c r="F26" s="180">
        <v>20000</v>
      </c>
      <c r="G26" s="198">
        <v>20000</v>
      </c>
      <c r="H26" s="198">
        <v>40000</v>
      </c>
      <c r="I26" s="134">
        <f t="shared" si="0"/>
        <v>24000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30000</v>
      </c>
      <c r="E27" s="180">
        <v>65000</v>
      </c>
      <c r="F27" s="180">
        <v>50000</v>
      </c>
      <c r="G27" s="198">
        <v>50000</v>
      </c>
      <c r="H27" s="198">
        <v>75000</v>
      </c>
      <c r="I27" s="134">
        <f t="shared" si="0"/>
        <v>54000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22500</v>
      </c>
      <c r="E28" s="180">
        <v>25000</v>
      </c>
      <c r="F28" s="180">
        <v>25000</v>
      </c>
      <c r="G28" s="198">
        <v>25000</v>
      </c>
      <c r="H28" s="198">
        <v>46666</v>
      </c>
      <c r="I28" s="134">
        <f t="shared" si="0"/>
        <v>28833.200000000001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50000</v>
      </c>
      <c r="F29" s="180">
        <v>62500</v>
      </c>
      <c r="G29" s="198">
        <v>60000</v>
      </c>
      <c r="H29" s="198">
        <v>70000</v>
      </c>
      <c r="I29" s="134">
        <f t="shared" si="0"/>
        <v>60500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100000</v>
      </c>
      <c r="E30" s="180">
        <v>100000</v>
      </c>
      <c r="F30" s="180">
        <v>150000</v>
      </c>
      <c r="G30" s="198">
        <v>50000</v>
      </c>
      <c r="H30" s="198">
        <v>56666</v>
      </c>
      <c r="I30" s="134">
        <f t="shared" si="0"/>
        <v>91333.2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55000</v>
      </c>
      <c r="E31" s="181">
        <v>70000</v>
      </c>
      <c r="F31" s="181">
        <v>62500</v>
      </c>
      <c r="G31" s="136">
        <v>57500</v>
      </c>
      <c r="H31" s="136">
        <v>75000</v>
      </c>
      <c r="I31" s="134">
        <f t="shared" si="0"/>
        <v>64000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90000</v>
      </c>
      <c r="E33" s="196">
        <v>150000</v>
      </c>
      <c r="F33" s="196">
        <v>110000</v>
      </c>
      <c r="G33" s="134">
        <v>135000</v>
      </c>
      <c r="H33" s="134">
        <v>141666</v>
      </c>
      <c r="I33" s="134">
        <f t="shared" si="0"/>
        <v>125333.2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90000</v>
      </c>
      <c r="E34" s="180">
        <v>150000</v>
      </c>
      <c r="F34" s="180">
        <v>110000</v>
      </c>
      <c r="G34" s="198">
        <v>135000</v>
      </c>
      <c r="H34" s="198">
        <v>141666</v>
      </c>
      <c r="I34" s="134">
        <f t="shared" si="0"/>
        <v>125333.2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65000</v>
      </c>
      <c r="E35" s="180">
        <v>75000</v>
      </c>
      <c r="F35" s="180">
        <v>75000</v>
      </c>
      <c r="G35" s="198">
        <v>77500</v>
      </c>
      <c r="H35" s="198">
        <v>71666</v>
      </c>
      <c r="I35" s="134">
        <f t="shared" si="0"/>
        <v>72833.2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65000</v>
      </c>
      <c r="E36" s="180">
        <v>70000</v>
      </c>
      <c r="F36" s="180">
        <v>65000</v>
      </c>
      <c r="G36" s="198">
        <v>70000</v>
      </c>
      <c r="H36" s="198">
        <v>67500</v>
      </c>
      <c r="I36" s="134">
        <f t="shared" si="0"/>
        <v>67500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36500</v>
      </c>
      <c r="E37" s="180">
        <v>35000</v>
      </c>
      <c r="F37" s="180">
        <v>50000</v>
      </c>
      <c r="G37" s="198">
        <v>45000</v>
      </c>
      <c r="H37" s="198">
        <v>40000</v>
      </c>
      <c r="I37" s="134">
        <f t="shared" si="0"/>
        <v>41300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2000000</v>
      </c>
      <c r="F39" s="159">
        <v>1973400</v>
      </c>
      <c r="G39" s="159">
        <v>1476750</v>
      </c>
      <c r="H39" s="159">
        <v>1700000</v>
      </c>
      <c r="I39" s="159">
        <f t="shared" si="0"/>
        <v>1824710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1100000</v>
      </c>
      <c r="F40" s="181">
        <v>1076400</v>
      </c>
      <c r="G40" s="136">
        <v>939750</v>
      </c>
      <c r="H40" s="136">
        <v>1233333</v>
      </c>
      <c r="I40" s="136">
        <f t="shared" si="0"/>
        <v>1085176.6000000001</v>
      </c>
      <c r="K40" s="201"/>
      <c r="L40" s="197"/>
    </row>
    <row r="41" spans="1:12" ht="15.75" thickBot="1">
      <c r="C41" s="202" t="s">
        <v>230</v>
      </c>
      <c r="D41" s="202">
        <f>SUM(D16:D40)</f>
        <v>4372800</v>
      </c>
      <c r="E41" s="202">
        <f t="shared" ref="E41:H41" si="1">SUM(E16:E40)</f>
        <v>4745000</v>
      </c>
      <c r="F41" s="202">
        <f t="shared" si="1"/>
        <v>4629800</v>
      </c>
      <c r="G41" s="202">
        <f t="shared" si="1"/>
        <v>3894000</v>
      </c>
      <c r="H41" s="202">
        <f t="shared" si="1"/>
        <v>4600827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03-02-2025</vt:lpstr>
      <vt:lpstr>By Order</vt:lpstr>
      <vt:lpstr>All Stores</vt:lpstr>
      <vt:lpstr>'03-02-2025'!Print_Titles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2025-02-06T10:53:09Z</cp:lastPrinted>
  <dcterms:created xsi:type="dcterms:W3CDTF">2010-10-20T06:23:14Z</dcterms:created>
  <dcterms:modified xsi:type="dcterms:W3CDTF">2025-02-06T10:55:03Z</dcterms:modified>
</cp:coreProperties>
</file>