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27-01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'27-01-2025'!$12:$14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7" i="11"/>
  <c r="G87" i="11"/>
  <c r="I86" i="11"/>
  <c r="G86" i="11"/>
  <c r="I82" i="11"/>
  <c r="G82" i="11"/>
  <c r="I85" i="11"/>
  <c r="G85" i="11"/>
  <c r="I84" i="11"/>
  <c r="G84" i="11"/>
  <c r="I83" i="11"/>
  <c r="G83" i="11"/>
  <c r="I75" i="11"/>
  <c r="G75" i="11"/>
  <c r="I79" i="11"/>
  <c r="G79" i="11"/>
  <c r="I77" i="11"/>
  <c r="G77" i="11"/>
  <c r="I76" i="11"/>
  <c r="G76" i="11"/>
  <c r="I78" i="11"/>
  <c r="G78" i="11"/>
  <c r="I72" i="11"/>
  <c r="G72" i="11"/>
  <c r="I67" i="11"/>
  <c r="G67" i="11"/>
  <c r="I71" i="11"/>
  <c r="G71" i="11"/>
  <c r="I70" i="11"/>
  <c r="G70" i="11"/>
  <c r="I69" i="11"/>
  <c r="G69" i="11"/>
  <c r="I68" i="11"/>
  <c r="G68" i="11"/>
  <c r="I62" i="11"/>
  <c r="G62" i="11"/>
  <c r="I61" i="11"/>
  <c r="G61" i="11"/>
  <c r="I63" i="11"/>
  <c r="G63" i="11"/>
  <c r="I60" i="11"/>
  <c r="G60" i="11"/>
  <c r="I59" i="11"/>
  <c r="G59" i="11"/>
  <c r="I64" i="11"/>
  <c r="G64" i="11"/>
  <c r="I58" i="11"/>
  <c r="G58" i="11"/>
  <c r="I57" i="11"/>
  <c r="G57" i="11"/>
  <c r="I56" i="11"/>
  <c r="G56" i="11"/>
  <c r="I52" i="11"/>
  <c r="G52" i="11"/>
  <c r="I53" i="11"/>
  <c r="G53" i="11"/>
  <c r="I51" i="11"/>
  <c r="G51" i="11"/>
  <c r="I50" i="11"/>
  <c r="G50" i="11"/>
  <c r="I49" i="11"/>
  <c r="G49" i="11"/>
  <c r="I48" i="11"/>
  <c r="G48" i="11"/>
  <c r="I42" i="11"/>
  <c r="G42" i="11"/>
  <c r="I40" i="11"/>
  <c r="G40" i="11"/>
  <c r="I41" i="11"/>
  <c r="G41" i="11"/>
  <c r="I45" i="11"/>
  <c r="G45" i="11"/>
  <c r="I43" i="11"/>
  <c r="G43" i="11"/>
  <c r="I44" i="11"/>
  <c r="G44" i="11"/>
  <c r="I33" i="11"/>
  <c r="G33" i="11"/>
  <c r="I36" i="11"/>
  <c r="G36" i="11"/>
  <c r="I37" i="11"/>
  <c r="G37" i="11"/>
  <c r="I34" i="11"/>
  <c r="G34" i="11"/>
  <c r="I35" i="11"/>
  <c r="G35" i="11"/>
  <c r="I27" i="11"/>
  <c r="G27" i="11"/>
  <c r="I20" i="11"/>
  <c r="G20" i="11"/>
  <c r="I24" i="11"/>
  <c r="G24" i="11"/>
  <c r="I15" i="11"/>
  <c r="G15" i="11"/>
  <c r="I23" i="11"/>
  <c r="G23" i="11"/>
  <c r="I21" i="11"/>
  <c r="G21" i="11"/>
  <c r="I19" i="11"/>
  <c r="G19" i="11"/>
  <c r="I17" i="11"/>
  <c r="G17" i="11"/>
  <c r="I28" i="11"/>
  <c r="G28" i="11"/>
  <c r="I26" i="11"/>
  <c r="G26" i="11"/>
  <c r="I30" i="11"/>
  <c r="G30" i="11"/>
  <c r="I29" i="11"/>
  <c r="G29" i="11"/>
  <c r="I25" i="11"/>
  <c r="G25" i="11"/>
  <c r="I22" i="11"/>
  <c r="G22" i="11"/>
  <c r="I16" i="11"/>
  <c r="G16" i="11"/>
  <c r="I18" i="11"/>
  <c r="G18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<sst xmlns="http://schemas.openxmlformats.org/spreadsheetml/2006/main" count="852" uniqueCount="232">
  <si>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</si>
  <si>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</si>
  <si>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</si>
  <si>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</si>
  <si>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</si>
  <si>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</si>
  <si>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</si>
  <si>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</si>
  <si>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</si>
  <si>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</si>
  <si>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</si>
  <si>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</si>
  <si>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</si>
  <si>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</si>
  <si>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</si>
  <si>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</si>
  <si>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</si>
  <si>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</si>
  <si>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</si>
  <si>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</si>
  <si>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</si>
  <si>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</si>
  <si>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</si>
  <si>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</si>
  <si>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</si>
  <si>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</si>
  <si>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</si>
  <si>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</si>
  <si>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</si>
  <si>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</si>
  <si>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</si>
  <si>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</si>
  <si>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</si>
  <si>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</si>
  <si>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</si>
  <si>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</si>
  <si>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</si>
  <si>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</si>
  <si>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</si>
  <si>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</si>
  <si>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</si>
  <si>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</si>
  <si>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</si>
  <si>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</si>
  <si>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</si>
  <si>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</si>
  <si>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</si>
  <si>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</si>
  <si>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</si>
  <si>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</si>
  <si>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</si>
  <si>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</si>
  <si>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</si>
  <si>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</si>
  <si>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</si>
  <si>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</si>
  <si>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</si>
  <si>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</si>
  <si>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</si>
  <si>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</si>
  <si>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</si>
  <si>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</si>
  <si>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</si>
  <si>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</si>
  <si>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</si>
  <si>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</si>
  <si>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</si>
  <si>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</si>
  <si>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</si>
  <si>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</si>
  <si>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</si>
  <si>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</si>
  <si>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</si>
  <si>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</si>
  <si>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</si>
  <si>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</si>
  <si>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</si>
  <si>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</si>
  <si>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</si>
  <si>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</si>
  <si>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</si>
  <si>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</si>
  <si>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</si>
  <si>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</si>
  <si>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</si>
  <si>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</si>
  <si>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</si>
  <si>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</si>
  <si>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</si>
  <si>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</si>
  <si>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</si>
  <si>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</si>
  <si>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</si>
  <si>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</si>
  <si>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</si>
  <si>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</si>
  <si>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</si>
  <si>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</si>
  <si>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</si>
  <si>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</si>
  <si>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</si>
  <si>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</si>
  <si>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</si>
  <si>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</si>
  <si>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</si>
  <si>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</si>
  <si>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</si>
  <si>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</si>
  <si>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</si>
  <si>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</si>
  <si>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</si>
  <si>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</si>
  <si>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</si>
  <si>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</si>
  <si>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</si>
  <si>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</si>
  <si>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</si>
  <si>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</si>
  <si>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</si>
  <si>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</si>
  <si>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</si>
  <si>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</si>
  <si>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</si>
  <si>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</si>
  <si>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</si>
  <si>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</si>
  <si>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</si>
  <si>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</si>
  <si>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</si>
  <si>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</si>
  <si>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</si>
  <si>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</si>
  <si>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</si>
  <si>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</si>
  <si>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</si>
  <si>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</si>
  <si>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</si>
  <si>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</si>
  <si>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</si>
  <si>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</si>
  <si>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</si>
  <si>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</si>
  <si>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</si>
  <si>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</si>
  <si>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</si>
  <si>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</si>
  <si>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</si>
  <si>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</si>
  <si>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</si>
  <si>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</si>
  <si>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</si>
  <si>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</si>
  <si>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</si>
  <si>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</si>
  <si>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</si>
  <si>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</si>
  <si>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</si>
  <si>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</si>
  <si>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</si>
  <si>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</si>
  <si>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</si>
  <si>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</si>
  <si>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</si>
  <si>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</si>
  <si>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</si>
  <si>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</si>
  <si>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</si>
  <si>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</si>
  <si>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</si>
  <si>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</si>
  <si>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</si>
  <si>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</si>
  <si>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</si>
  <si>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</si>
  <si>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</si>
  <si>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</si>
  <si>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</si>
  <si>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</si>
  <si>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</si>
  <si>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</si>
  <si>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</si>
  <si>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</si>
  <si>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</si>
  <si>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</si>
  <si>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</si>
  <si>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</si>
  <si>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</si>
  <si>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</si>
  <si>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</si>
  <si>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</si>
  <si>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</si>
  <si>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</si>
  <si>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</si>
  <si>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</si>
  <si>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</si>
  <si>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</si>
  <si>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</si>
  <si>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</si>
  <si>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</si>
  <si>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</si>
  <si>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</si>
  <si>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</si>
  <si>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</si>
  <si>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</si>
  <si>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</si>
  <si>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</si>
  <si>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</si>
  <si>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</si>
  <si>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</si>
  <si>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</si>
  <si>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</si>
  <si>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</si>
  <si>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</si>
  <si>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</si>
  <si>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</si>
  <si>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</si>
  <si>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</si>
  <si>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</si>
  <si>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</si>
  <si>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الأسعار في كانون الثاني 2024 (ل.ل.)</t>
  </si>
  <si>
    <t>المجموع</t>
  </si>
  <si>
    <t>معدل أسعار  السوبرماركات في 20-01-2025(ل.ل.)</t>
  </si>
  <si>
    <t>معدل أسعار المحلات والملاحم في 20-01-2025 (ل.ل.)</t>
  </si>
  <si>
    <t>المعدل العام للأسعار في 20-01-2025  (ل.ل.)</t>
  </si>
  <si>
    <t xml:space="preserve"> التاريخ 27 كانون الثاني 2025</t>
  </si>
  <si>
    <t>معدل أسعار  السوبرماركات في 27-01-2025(ل.ل.)</t>
  </si>
  <si>
    <t>معدل أسعار المحلات والملاحم في 27-01-2025 (ل.ل.)</t>
  </si>
  <si>
    <t>معدل أسعار  السوبرماركات في 27-01-2025 (ل.ل.)</t>
  </si>
  <si>
    <t>المعدل العام للأسعار في 27-01-2025 (ل.ل.)</t>
  </si>
  <si>
    <t xml:space="preserve"> التاريخ 27كانون الثاني 2025</t>
  </si>
  <si>
    <t>المعدل العام للأسعار في 27-01-2025  (ل.ل.)</t>
  </si>
  <si>
    <t xml:space="preserve"> التاريخ 27 كانون الثاني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</si>
</sst>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18" fillId="0" borderId="0" xfId="0" applyFont="1"/>
    <xf numFmtId="0" fontId="19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 readingOrder="2"/>
    </xf>
    <xf numFmtId="0" fontId="22" fillId="0" borderId="0" xfId="0" applyFont="1" applyBorder="1" applyAlignment="1">
      <alignment vertical="center" readingOrder="2"/>
    </xf>
    <xf numFmtId="0" fontId="23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6" name="Picture 2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7" name="Picture 2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8" name="Picture 2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9" name="Picture 2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0" name="Picture 2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1" name="Picture 2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2" name="Picture 2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3" name="Picture 2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4" name="Picture 2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5" name="Picture 2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6" name="Picture 2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7" name="Picture 2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8" name="Picture 2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9" name="Picture 2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0" name="Picture 2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1" name="Picture 2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2" name="Picture 2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3" name="Picture 2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4" name="Picture 2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5" name="Picture 2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6" name="Picture 2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7" name="Picture 2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8" name="Picture 24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9" name="Picture 2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0" name="Picture 2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1" name="Picture 2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2" name="Picture 24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3" name="Picture 24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4" name="Picture 2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5" name="Picture 2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6" name="Picture 2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7" name="Picture 2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8" name="Picture 2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9" name="Picture 2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0" name="Picture 2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1" name="Picture 24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2" name="Picture 24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3" name="Picture 2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4" name="Picture 2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5" name="Picture 2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6" name="Picture 2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7" name="Picture 2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8" name="Picture 2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9" name="Picture 2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0" name="Picture 24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1" name="Picture 25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2" name="Picture 2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3" name="Picture 2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4" name="Picture 2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5" name="Picture 2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6" name="Picture 2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7" name="Picture 2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8" name="Picture 2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9" name="Picture 25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0" name="Picture 25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1" name="Picture 2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2" name="Picture 2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3" name="Picture 2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4" name="Picture 2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5" name="Picture 2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6" name="Picture 2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7" name="Picture 2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8" name="Picture 25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9" name="Picture 25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0" name="Picture 2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1" name="Picture 2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2" name="Picture 2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3" name="Picture 2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4" name="Picture 2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5" name="Picture 2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6" name="Picture 2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7" name="Picture 25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8" name="Picture 25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9" name="Picture 2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0" name="Picture 2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1" name="Picture 2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2" name="Picture 2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3" name="Picture 2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4" name="Picture 2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5" name="Picture 2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6" name="Picture 25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7" name="Picture 25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8" name="Picture 2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9" name="Picture 2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0" name="Picture 2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1" name="Picture 2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2" name="Picture 2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3" name="Picture 2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4" name="Picture 2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5" name="Picture 25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6" name="Picture 25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7" name="Picture 2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8" name="Picture 2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9" name="Picture 2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0" name="Picture 2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1" name="Picture 2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2" name="Picture 2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3" name="Picture 2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4" name="Picture 25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5" name="Picture 25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6" name="Picture 2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7" name="Picture 2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8" name="Picture 2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9" name="Picture 25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0" name="Picture 2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1" name="Picture 2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2" name="Picture 2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3" name="Picture 25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4" name="Picture 25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5" name="Picture 2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6" name="Picture 2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7" name="Picture 2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8" name="Picture 25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9" name="Picture 2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0" name="Picture 2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1" name="Picture 2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2" name="Picture 25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3" name="Picture 25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4" name="Picture 2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5" name="Picture 2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6" name="Picture 2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7" name="Picture 25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8" name="Picture 2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9" name="Picture 2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0" name="Picture 2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1" name="Picture 25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2" name="Picture 25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3" name="Picture 2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4" name="Picture 2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5" name="Picture 2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6" name="Picture 25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7" name="Picture 2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8" name="Picture 2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9" name="Picture 2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0" name="Picture 25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1" name="Picture 25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2" name="Picture 2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3" name="Picture 2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4" name="Picture 2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5" name="Picture 25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6" name="Picture 2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7" name="Picture 2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8" name="Picture 2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9" name="Picture 25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0" name="Picture 25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1" name="Picture 2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2" name="Picture 2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3" name="Picture 2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4" name="Picture 26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5" name="Picture 2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6" name="Picture 2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7" name="Picture 2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8" name="Picture 2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9" name="Picture 2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0" name="Picture 2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1" name="Picture 2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2" name="Picture 2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3" name="Picture 26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4" name="Picture 2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5" name="Picture 2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6" name="Picture 2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7" name="Picture 26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8" name="Picture 2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9" name="Picture 2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0" name="Picture 2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1" name="Picture 2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2" name="Picture 26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3" name="Picture 2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4" name="Picture 2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5" name="Picture 2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6" name="Picture 26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7" name="Picture 2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8" name="Picture 2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9" name="Picture 2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0" name="Picture 2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1" name="Picture 26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2" name="Picture 2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3" name="Picture 2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4" name="Picture 2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5" name="Picture 2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6" name="Picture 2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7" name="Picture 2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8" name="Picture 2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9" name="Picture 2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0" name="Picture 26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1" name="Picture 2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2" name="Picture 2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3" name="Picture 2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4" name="Picture 26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5" name="Picture 2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6" name="Picture 2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7" name="Picture 2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8" name="Picture 2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9" name="Picture 26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0" name="Picture 2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1" name="Picture 2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2" name="Picture 2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3" name="Picture 26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4" name="Picture 2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5" name="Picture 2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6" name="Picture 2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7" name="Picture 2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8" name="Picture 26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9" name="Picture 2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0" name="Picture 2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1" name="Picture 2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2" name="Picture 26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3" name="Picture 2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4" name="Picture 2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5" name="Picture 2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6" name="Picture 2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7" name="Picture 26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8" name="Picture 2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9" name="Picture 2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0" name="Picture 2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1" name="Picture 2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2" name="Picture 2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3" name="Picture 2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4" name="Picture 2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5" name="Picture 2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6" name="Picture 26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7" name="Picture 2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8" name="Picture 2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9" name="Picture 2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0" name="Picture 26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1" name="Picture 2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2" name="Picture 2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3" name="Picture 2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4" name="Picture 2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5" name="Picture 26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6" name="Picture 26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7" name="Picture 2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8" name="Picture 2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9" name="Picture 26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0" name="Picture 2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1" name="Picture 2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2" name="Picture 2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3" name="Picture 2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4" name="Picture 26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5" name="Picture 2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6" name="Picture 2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7" name="Picture 2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8" name="Picture 2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9" name="Picture 2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0" name="Picture 2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1" name="Picture 2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2" name="Picture 2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3" name="Picture 27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4" name="Picture 2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5" name="Picture 2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6" name="Picture 2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7" name="Picture 2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8" name="Picture 2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9" name="Picture 2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0" name="Picture 2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1" name="Picture 2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2" name="Picture 27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3" name="Picture 2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4" name="Picture 2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5" name="Picture 2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6" name="Picture 2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7" name="Picture 2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8" name="Picture 2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9" name="Picture 2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0" name="Picture 2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1" name="Picture 27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2" name="Picture 2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3" name="Picture 2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4" name="Picture 2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5" name="Picture 2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6" name="Picture 2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7" name="Picture 2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8" name="Picture 2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9" name="Picture 2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0" name="Picture 27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1" name="Picture 27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2" name="Picture 2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3" name="Picture 2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4" name="Picture 27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5" name="Picture 2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6" name="Picture 2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7" name="Picture 2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8" name="Picture 2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9" name="Picture 27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0" name="Picture 27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1" name="Picture 2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2" name="Picture 2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3" name="Picture 2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4" name="Picture 27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5" name="Picture 2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6" name="Picture 2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7" name="Picture 2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8" name="Picture 27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9" name="Picture 27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0" name="Picture 2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1" name="Picture 2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2" name="Picture 2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3" name="Picture 27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4" name="Picture 2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5" name="Picture 2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6" name="Picture 2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7" name="Picture 27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8" name="Picture 27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9" name="Picture 2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0" name="Picture 2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1" name="Picture 2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2" name="Picture 27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3" name="Picture 2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4" name="Picture 2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5" name="Picture 2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6" name="Picture 27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7" name="Picture 27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8" name="Picture 2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9" name="Picture 2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0" name="Picture 2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1" name="Picture 27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2" name="Picture 2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3" name="Picture 2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4" name="Picture 2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5" name="Picture 27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6" name="Picture 27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7" name="Picture 2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8" name="Picture 2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9" name="Picture 2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0" name="Picture 27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1" name="Picture 2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2" name="Picture 2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3" name="Picture 2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4" name="Picture 27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5" name="Picture 27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6" name="Picture 2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7" name="Picture 2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8" name="Picture 2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9" name="Picture 27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0" name="Picture 2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1" name="Picture 2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2" name="Picture 2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3" name="Picture 27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4" name="Picture 27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5" name="Picture 2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6" name="Picture 2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7" name="Picture 2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8" name="Picture 27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9" name="Picture 2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0" name="Picture 2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1" name="Picture 2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2" name="Picture 28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3" name="Picture 28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4" name="Picture 2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5" name="Picture 2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6" name="Picture 2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7" name="Picture 28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8" name="Picture 2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9" name="Picture 2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0" name="Picture 2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1" name="Picture 28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2" name="Picture 28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3" name="Picture 2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4" name="Picture 2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5" name="Picture 2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6" name="Picture 28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7" name="Picture 2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8" name="Picture 2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9" name="Picture 2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0" name="Picture 28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1" name="Picture 2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2" name="Picture 2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3" name="Picture 2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4" name="Picture 2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5" name="Picture 28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6" name="Picture 2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7" name="Picture 2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8" name="Picture 2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9" name="Picture 28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0" name="Picture 2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1" name="Picture 2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2" name="Picture 2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3" name="Picture 2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4" name="Picture 28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5" name="Picture 2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6" name="Picture 2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7" name="Picture 2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8" name="Picture 28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9" name="Picture 2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0" name="Picture 2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1" name="Picture 2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2" name="Picture 2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3" name="Picture 28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4" name="Picture 2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5" name="Picture 2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6" name="Picture 2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7" name="Picture 2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8" name="Picture 2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9" name="Picture 2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0" name="Picture 2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1" name="Picture 2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2" name="Picture 28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3" name="Picture 2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4" name="Picture 2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5" name="Picture 2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6" name="Picture 28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7" name="Picture 2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8" name="Picture 2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9" name="Picture 2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0" name="Picture 2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1" name="Picture 28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2" name="Picture 2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3" name="Picture 2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4" name="Picture 2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5" name="Picture 2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6" name="Picture 2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7" name="Picture 2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8" name="Picture 2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9" name="Picture 2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0" name="Picture 28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1" name="Picture 2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2" name="Picture 2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3" name="Picture 2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4" name="Picture 2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5" name="Picture 2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6" name="Picture 2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7" name="Picture 2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8" name="Picture 2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9" name="Picture 28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0" name="Picture 2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1" name="Picture 2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2" name="Picture 2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3" name="Picture 2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4" name="Picture 2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5" name="Picture 2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6" name="Picture 2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7" name="Picture 2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8" name="Picture 28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9" name="Picture 2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0" name="Picture 2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1" name="Picture 2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2" name="Picture 2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3" name="Picture 2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4" name="Picture 2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5" name="Picture 2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6" name="Picture 2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7" name="Picture 28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8" name="Picture 2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9" name="Picture 2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0" name="Picture 2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1" name="Picture 2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2" name="Picture 2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3" name="Picture 2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4" name="Picture 2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5" name="Picture 2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6" name="Picture 29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7" name="Picture 29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8" name="Picture 2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9" name="Picture 2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0" name="Picture 2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1" name="Picture 2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2" name="Picture 2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3" name="Picture 2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4" name="Picture 2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5" name="Picture 29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6" name="Picture 29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7" name="Picture 2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8" name="Picture 2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9" name="Picture 2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0" name="Picture 2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1" name="Picture 2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2" name="Picture 2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3" name="Picture 2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4" name="Picture 29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5" name="Picture 29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6" name="Picture 2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7" name="Picture 2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8" name="Picture 29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9" name="Picture 2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0" name="Picture 2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1" name="Picture 2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2" name="Picture 2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3" name="Picture 29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4" name="Picture 29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5" name="Picture 2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6" name="Picture 2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7" name="Picture 29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8" name="Picture 2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9" name="Picture 2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0" name="Picture 2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1" name="Picture 2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2" name="Picture 29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3" name="Picture 29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4" name="Picture 2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5" name="Picture 2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6" name="Picture 2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7" name="Picture 2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8" name="Picture 2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9" name="Picture 2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0" name="Picture 2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1" name="Picture 29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2" name="Picture 29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3" name="Picture 2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4" name="Picture 2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5" name="Picture 2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6" name="Picture 29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7" name="Picture 2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8" name="Picture 2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9" name="Picture 2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0" name="Picture 29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1" name="Picture 29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2" name="Picture 2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3" name="Picture 2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4" name="Picture 2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5" name="Picture 29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6" name="Picture 2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7" name="Picture 2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8" name="Picture 2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9" name="Picture 29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0" name="Picture 29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1" name="Picture 2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2" name="Picture 2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3" name="Picture 2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4" name="Picture 29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5" name="Picture 2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6" name="Picture 2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7" name="Picture 2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8" name="Picture 29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9" name="Picture 29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0" name="Picture 2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1" name="Picture 2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2" name="Picture 2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3" name="Picture 29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4" name="Picture 2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5" name="Picture 2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6" name="Picture 2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7" name="Picture 29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8" name="Picture 29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9" name="Picture 2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0" name="Picture 2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1" name="Picture 2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2" name="Picture 29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3" name="Picture 2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4" name="Picture 2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5" name="Picture 2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6" name="Picture 29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7" name="Picture 29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8" name="Picture 2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9" name="Picture 2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0" name="Picture 2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1" name="Picture 30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2" name="Picture 3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3" name="Picture 3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4" name="Picture 3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5" name="Picture 30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6" name="Picture 30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7" name="Picture 3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8" name="Picture 3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9" name="Picture 3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0" name="Picture 30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1" name="Picture 3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2" name="Picture 3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3" name="Picture 3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4" name="Picture 30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5" name="Picture 30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6" name="Picture 3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7" name="Picture 3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8" name="Picture 3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9" name="Picture 30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0" name="Picture 3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1" name="Picture 3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2" name="Picture 3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3" name="Picture 30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4" name="Picture 30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5" name="Picture 3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6" name="Picture 3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7" name="Picture 3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8" name="Picture 30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9" name="Picture 3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0" name="Picture 3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1" name="Picture 3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2" name="Picture 30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3" name="Picture 30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4" name="Picture 3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5" name="Picture 3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6" name="Picture 3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7" name="Picture 30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8" name="Picture 3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9" name="Picture 3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0" name="Picture 3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1" name="Picture 3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2" name="Picture 3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3" name="Picture 3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4" name="Picture 3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5" name="Picture 3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6" name="Picture 30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7" name="Picture 3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8" name="Picture 3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9" name="Picture 3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0" name="Picture 30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1" name="Picture 3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2" name="Picture 3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3" name="Picture 3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4" name="Picture 3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5" name="Picture 30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6" name="Picture 3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7" name="Picture 3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8" name="Picture 3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9" name="Picture 30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0" name="Picture 3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1" name="Picture 3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2" name="Picture 3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3" name="Picture 3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4" name="Picture 30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5" name="Picture 3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6" name="Picture 3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7" name="Picture 3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8" name="Picture 30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9" name="Picture 3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0" name="Picture 3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1" name="Picture 3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2" name="Picture 3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3" name="Picture 30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4" name="Picture 3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5" name="Picture 3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6" name="Picture 3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7" name="Picture 3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8" name="Picture 3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9" name="Picture 3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0" name="Picture 3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1" name="Picture 3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2" name="Picture 30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3" name="Picture 3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4" name="Picture 3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5" name="Picture 3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6" name="Picture 3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7" name="Picture 3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8" name="Picture 3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9" name="Picture 3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0" name="Picture 3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1" name="Picture 30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2" name="Picture 3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3" name="Picture 3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4" name="Picture 3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5" name="Picture 3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6" name="Picture 3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7" name="Picture 3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8" name="Picture 3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9" name="Picture 3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0" name="Picture 30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1" name="Picture 3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2" name="Picture 3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3" name="Picture 3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4" name="Picture 3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5" name="Picture 3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6" name="Picture 3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7" name="Picture 3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8" name="Picture 3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9" name="Picture 31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0" name="Picture 3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1" name="Picture 3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2" name="Picture 3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3" name="Picture 3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4" name="Picture 3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5" name="Picture 3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6" name="Picture 3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7" name="Picture 3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8" name="Picture 31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9" name="Picture 3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0" name="Picture 3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1" name="Picture 3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2" name="Picture 3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3" name="Picture 3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4" name="Picture 3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5" name="Picture 3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6" name="Picture 3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7" name="Picture 31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8" name="Picture 3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9" name="Picture 3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0" name="Picture 3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1" name="Picture 3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2" name="Picture 3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3" name="Picture 3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4" name="Picture 3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5" name="Picture 3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6" name="Picture 31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7" name="Picture 3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8" name="Picture 3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9" name="Picture 3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0" name="Picture 3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1" name="Picture 3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2" name="Picture 3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3" name="Picture 3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4" name="Picture 3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5" name="Picture 31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6" name="Picture 3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7" name="Picture 3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8" name="Picture 3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9" name="Picture 3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0" name="Picture 3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1" name="Picture 3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2" name="Picture 3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3" name="Picture 3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4" name="Picture 31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5" name="Picture 3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6" name="Picture 3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7" name="Picture 3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8" name="Picture 3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9" name="Picture 3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0" name="Picture 3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1" name="Picture 3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2" name="Picture 3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3" name="Picture 31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4" name="Picture 3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5" name="Picture 3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6" name="Picture 3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7" name="Picture 3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8" name="Picture 3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9" name="Picture 3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0" name="Picture 3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1" name="Picture 3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2" name="Picture 31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3" name="Picture 3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4" name="Picture 3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5" name="Picture 3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6" name="Picture 3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7" name="Picture 31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8" name="Picture 3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9" name="Picture 3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0" name="Picture 3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1" name="Picture 31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2" name="Picture 3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3" name="Picture 3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4" name="Picture 3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5" name="Picture 3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6" name="Picture 31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7" name="Picture 3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8" name="Picture 3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9" name="Picture 3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0" name="Picture 31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1" name="Picture 3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2" name="Picture 3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3" name="Picture 3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4" name="Picture 3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5" name="Picture 31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6" name="Picture 3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7" name="Picture 3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8" name="Picture 3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9" name="Picture 31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0" name="Picture 3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1" name="Picture 3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2" name="Picture 3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3" name="Picture 3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4" name="Picture 32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5" name="Picture 3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6" name="Picture 3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7" name="Picture 3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8" name="Picture 32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9" name="Picture 3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0" name="Picture 3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1" name="Picture 3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2" name="Picture 3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3" name="Picture 32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4" name="Picture 3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5" name="Picture 3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6" name="Picture 3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7" name="Picture 32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8" name="Picture 3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9" name="Picture 3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0" name="Picture 3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1" name="Picture 3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2" name="Picture 32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3" name="Picture 3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4" name="Picture 3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5" name="Picture 3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6" name="Picture 32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7" name="Picture 3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8" name="Picture 3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9" name="Picture 3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0" name="Picture 3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1" name="Picture 32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2" name="Picture 3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3" name="Picture 3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4" name="Picture 3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5" name="Picture 32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6" name="Picture 32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7" name="Picture 3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8" name="Picture 3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9" name="Picture 3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0" name="Picture 32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1" name="Picture 3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2" name="Picture 3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3" name="Picture 3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4" name="Picture 3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5" name="Picture 3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6" name="Picture 3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7" name="Picture 3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8" name="Picture 3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9" name="Picture 32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0" name="Picture 3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1" name="Picture 3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2" name="Picture 3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3" name="Picture 32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4" name="Picture 3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5" name="Picture 3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6" name="Picture 3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7" name="Picture 3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8" name="Picture 32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9" name="Picture 3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0" name="Picture 3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1" name="Picture 3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2" name="Picture 3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3" name="Picture 3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4" name="Picture 3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5" name="Picture 3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6" name="Picture 3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7" name="Picture 32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8" name="Picture 3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9" name="Picture 3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0" name="Picture 3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1" name="Picture 32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2" name="Picture 3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3" name="Picture 3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4" name="Picture 3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5" name="Picture 3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6" name="Picture 32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7" name="Picture 3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8" name="Picture 3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9" name="Picture 3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0" name="Picture 32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1" name="Picture 3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2" name="Picture 3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3" name="Picture 3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4" name="Picture 3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5" name="Picture 32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6" name="Picture 3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7" name="Picture 3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8" name="Picture 3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9" name="Picture 3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0" name="Picture 3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1" name="Picture 3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2" name="Picture 3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3" name="Picture 3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4" name="Picture 32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5" name="Picture 3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6" name="Picture 3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7" name="Picture 3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8" name="Picture 3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9" name="Picture 3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0" name="Picture 3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1" name="Picture 3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2" name="Picture 3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3" name="Picture 33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4" name="Picture 3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5" name="Picture 3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6" name="Picture 3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7" name="Picture 3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8" name="Picture 3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9" name="Picture 3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0" name="Picture 3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1" name="Picture 3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2" name="Picture 33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3" name="Picture 3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4" name="Picture 3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5" name="Picture 3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6" name="Picture 3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7" name="Picture 3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8" name="Picture 3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9" name="Picture 3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0" name="Picture 3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1" name="Picture 33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2" name="Picture 3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3" name="Picture 3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4" name="Picture 3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5" name="Picture 3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6" name="Picture 3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7" name="Picture 3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8" name="Picture 3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9" name="Picture 3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0" name="Picture 33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1" name="Picture 3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2" name="Picture 3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3" name="Picture 3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4" name="Picture 3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5" name="Picture 3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6" name="Picture 33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7" name="Picture 33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8" name="Picture 3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9" name="Picture 33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0" name="Picture 33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1" name="Picture 3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2" name="Picture 3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3" name="Picture 3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4" name="Picture 3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5" name="Picture 3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6" name="Picture 33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7" name="Picture 3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8" name="Picture 33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9" name="Picture 3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0" name="Picture 3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1" name="Picture 3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2" name="Picture 3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3" name="Picture 3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4" name="Picture 3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5" name="Picture 33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6" name="Picture 3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7" name="Picture 33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8" name="Picture 3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9" name="Picture 3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0" name="Picture 3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1" name="Picture 3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2" name="Picture 3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3" name="Picture 3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4" name="Picture 33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5" name="Picture 3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6" name="Picture 33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7" name="Picture 3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8" name="Picture 3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9" name="Picture 3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0" name="Picture 3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1" name="Picture 3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2" name="Picture 3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3" name="Picture 33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4" name="Picture 3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5" name="Picture 33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6" name="Picture 3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7" name="Picture 3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8" name="Picture 33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9" name="Picture 33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0" name="Picture 33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1" name="Picture 3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2" name="Picture 3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3" name="Picture 3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4" name="Picture 33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5" name="Picture 3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6" name="Picture 3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7" name="Picture 33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8" name="Picture 33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9" name="Picture 33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0" name="Picture 3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1" name="Picture 3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2" name="Picture 3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3" name="Picture 33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4" name="Picture 3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5" name="Picture 3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6" name="Picture 33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7" name="Picture 33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8" name="Picture 33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9" name="Picture 3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0" name="Picture 3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1" name="Picture 3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2" name="Picture 3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3" name="Picture 3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4" name="Picture 3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5" name="Picture 34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6" name="Picture 34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7" name="Picture 34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8" name="Picture 3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9" name="Picture 3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0" name="Picture 3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1" name="Picture 3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2" name="Picture 3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3" name="Picture 3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4" name="Picture 34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5" name="Picture 34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6" name="Picture 34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7" name="Picture 3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8" name="Picture 3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9" name="Picture 3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0" name="Picture 3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1" name="Picture 3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2" name="Picture 3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3" name="Picture 3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4" name="Picture 3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5" name="Picture 3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6" name="Picture 3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7" name="Picture 3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8" name="Picture 3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9" name="Picture 34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0" name="Picture 3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1" name="Picture 3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2" name="Picture 34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3" name="Picture 3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4" name="Picture 34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5" name="Picture 3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6" name="Picture 3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7" name="Picture 3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8" name="Picture 34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9" name="Picture 3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0" name="Picture 3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1" name="Picture 34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2" name="Picture 3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3" name="Picture 34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4" name="Picture 3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5" name="Picture 3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6" name="Picture 3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7" name="Picture 3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8" name="Picture 3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9" name="Picture 3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0" name="Picture 3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1" name="Picture 3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2" name="Picture 3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3" name="Picture 3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4" name="Picture 3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5" name="Picture 3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6" name="Picture 3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7" name="Picture 3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8" name="Picture 3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9" name="Picture 3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0" name="Picture 3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1" name="Picture 3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2" name="Picture 3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3" name="Picture 3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4" name="Picture 3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5" name="Picture 34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6" name="Picture 3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7" name="Picture 3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8" name="Picture 34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9" name="Picture 3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0" name="Picture 3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1" name="Picture 3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2" name="Picture 3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3" name="Picture 3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4" name="Picture 3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5" name="Picture 3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6" name="Picture 3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7" name="Picture 34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8" name="Picture 3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9" name="Picture 34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0" name="Picture 3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1" name="Picture 3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2" name="Picture 3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3" name="Picture 3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4" name="Picture 3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5" name="Picture 3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6" name="Picture 3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7" name="Picture 3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8" name="Picture 34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9" name="Picture 3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0" name="Picture 3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1" name="Picture 3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2" name="Picture 3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3" name="Picture 3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4" name="Picture 3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5" name="Picture 3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6" name="Picture 3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7" name="Picture 3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8" name="Picture 3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9" name="Picture 3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0" name="Picture 3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1" name="Picture 3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2" name="Picture 3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3" name="Picture 3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4" name="Picture 3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5" name="Picture 3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6" name="Picture 35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7" name="Picture 3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8" name="Picture 3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9" name="Picture 3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0" name="Picture 3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1" name="Picture 3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2" name="Picture 3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3" name="Picture 3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4" name="Picture 3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5" name="Picture 3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6" name="Picture 3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7" name="Picture 3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8" name="Picture 3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9" name="Picture 3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0" name="Picture 3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1" name="Picture 3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2" name="Picture 3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3" name="Picture 3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4" name="Picture 3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5" name="Picture 3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6" name="Picture 3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7" name="Picture 3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8" name="Picture 3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9" name="Picture 3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0" name="Picture 3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1" name="Picture 3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2" name="Picture 3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3" name="Picture 3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4" name="Picture 3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5" name="Picture 3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6" name="Picture 3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7" name="Picture 3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8" name="Picture 3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9" name="Picture 3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0" name="Picture 3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1" name="Picture 3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2" name="Picture 35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3" name="Picture 3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4" name="Picture 3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5" name="Picture 3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6" name="Picture 3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7" name="Picture 3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8" name="Picture 3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9" name="Picture 3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0" name="Picture 3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1" name="Picture 35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2" name="Picture 3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3" name="Picture 3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4" name="Picture 3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5" name="Picture 3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6" name="Picture 3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7" name="Picture 3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8" name="Picture 35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9" name="Picture 3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0" name="Picture 35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1" name="Picture 3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2" name="Picture 3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3" name="Picture 3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4" name="Picture 3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5" name="Picture 3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6" name="Picture 3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7" name="Picture 3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8" name="Picture 3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9" name="Picture 3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0" name="Picture 3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1" name="Picture 3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2" name="Picture 3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3" name="Picture 3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4" name="Picture 3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5" name="Picture 3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6" name="Picture 3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7" name="Picture 3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8" name="Picture 3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9" name="Picture 3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0" name="Picture 3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1" name="Picture 3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2" name="Picture 3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3" name="Picture 3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4" name="Picture 3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5" name="Picture 35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6" name="Picture 3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7" name="Picture 35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8" name="Picture 3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9" name="Picture 3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0" name="Picture 3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1" name="Picture 3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2" name="Picture 3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3" name="Picture 3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4" name="Picture 35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5" name="Picture 3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6" name="Picture 35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7" name="Picture 3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8" name="Picture 3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9" name="Picture 3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0" name="Picture 3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1" name="Picture 3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2" name="Picture 3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3" name="Picture 3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4" name="Picture 36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5" name="Picture 3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6" name="Picture 3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7" name="Picture 3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8" name="Picture 36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9" name="Picture 3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0" name="Picture 3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1" name="Picture 3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2" name="Picture 36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3" name="Picture 3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4" name="Picture 3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5" name="Picture 3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6" name="Picture 36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7" name="Picture 3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8" name="Picture 3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9" name="Picture 3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0" name="Picture 3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1" name="Picture 3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2" name="Picture 3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3" name="Picture 36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4" name="Picture 3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5" name="Picture 36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6" name="Picture 3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7" name="Picture 3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8" name="Picture 3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9" name="Picture 3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0" name="Picture 3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1" name="Picture 3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2" name="Picture 36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3" name="Picture 3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4" name="Picture 36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5" name="Picture 3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6" name="Picture 3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7" name="Picture 3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8" name="Picture 3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9" name="Picture 3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0" name="Picture 3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1" name="Picture 36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2" name="Picture 3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3" name="Picture 36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4" name="Picture 3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5" name="Picture 3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6" name="Picture 3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7" name="Picture 3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8" name="Picture 3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9" name="Picture 3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0" name="Picture 36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1" name="Picture 3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2" name="Picture 36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3" name="Picture 3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4" name="Picture 3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5" name="Picture 3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6" name="Picture 3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7" name="Picture 3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8" name="Picture 3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9" name="Picture 36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0" name="Picture 3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1" name="Picture 36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2" name="Picture 3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3" name="Picture 3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4" name="Picture 3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5" name="Picture 3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6" name="Picture 3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7" name="Picture 3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8" name="Picture 36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9" name="Picture 3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0" name="Picture 36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1" name="Picture 3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2" name="Picture 3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3" name="Picture 3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4" name="Picture 3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5" name="Picture 3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6" name="Picture 3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7" name="Picture 36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8" name="Picture 3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9" name="Picture 36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0" name="Picture 3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1" name="Picture 3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2" name="Picture 3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3" name="Picture 3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4" name="Picture 3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5" name="Picture 3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6" name="Picture 3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7" name="Picture 3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8" name="Picture 3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9" name="Picture 3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0" name="Picture 3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1" name="Picture 36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2" name="Picture 3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3" name="Picture 36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4" name="Picture 3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5" name="Picture 3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6" name="Picture 3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7" name="Picture 36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8" name="Picture 3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9" name="Picture 3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0" name="Picture 36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1" name="Picture 3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2" name="Picture 37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3" name="Picture 3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4" name="Picture 3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5" name="Picture 3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6" name="Picture 37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7" name="Picture 3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8" name="Picture 3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9" name="Picture 37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0" name="Picture 3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1" name="Picture 37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2" name="Picture 3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3" name="Picture 3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4" name="Picture 3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5" name="Picture 3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6" name="Picture 3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7" name="Picture 3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8" name="Picture 37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9" name="Picture 3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0" name="Picture 37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1" name="Picture 3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2" name="Picture 3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3" name="Picture 3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4" name="Picture 3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5" name="Picture 3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6" name="Picture 3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7" name="Picture 37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8" name="Picture 3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9" name="Picture 37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0" name="Picture 3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1" name="Picture 37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2" name="Picture 3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3" name="Picture 37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4" name="Picture 3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5" name="Picture 3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6" name="Picture 37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7" name="Picture 3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8" name="Picture 37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9" name="Picture 3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0" name="Picture 37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1" name="Picture 3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2" name="Picture 3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3" name="Picture 3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4" name="Picture 3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5" name="Picture 37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6" name="Picture 3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7" name="Picture 37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8" name="Picture 3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9" name="Picture 37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0" name="Picture 3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1" name="Picture 3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2" name="Picture 3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3" name="Picture 3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4" name="Picture 37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5" name="Picture 3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6" name="Picture 37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7" name="Picture 3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8" name="Picture 37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9" name="Picture 3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0" name="Picture 3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1" name="Picture 3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2" name="Picture 3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3" name="Picture 3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4" name="Picture 3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5" name="Picture 37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6" name="Picture 3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7" name="Picture 37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8" name="Picture 3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9" name="Picture 3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0" name="Picture 3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1" name="Picture 3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2" name="Picture 37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3" name="Picture 3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4" name="Picture 37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5" name="Picture 3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6" name="Picture 37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7" name="Picture 3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8" name="Picture 3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9" name="Picture 3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0" name="Picture 3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1" name="Picture 37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2" name="Picture 3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3" name="Picture 37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4" name="Picture 3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5" name="Picture 37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6" name="Picture 3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7" name="Picture 3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8" name="Picture 3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9" name="Picture 3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0" name="Picture 37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1" name="Picture 3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2" name="Picture 37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3" name="Picture 3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4" name="Picture 37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5" name="Picture 3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6" name="Picture 3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7" name="Picture 3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8" name="Picture 3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9" name="Picture 37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0" name="Picture 3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1" name="Picture 38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2" name="Picture 3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3" name="Picture 38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4" name="Picture 3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5" name="Picture 3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6" name="Picture 3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7" name="Picture 3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8" name="Picture 38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9" name="Picture 3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0" name="Picture 38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1" name="Picture 3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2" name="Picture 38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3" name="Picture 3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4" name="Picture 3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5" name="Picture 3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6" name="Picture 3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7" name="Picture 38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8" name="Picture 3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9" name="Picture 38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0" name="Picture 3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1" name="Picture 3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2" name="Picture 3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3" name="Picture 3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4" name="Picture 3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5" name="Picture 3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6" name="Picture 38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7" name="Picture 3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8" name="Picture 38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9" name="Picture 3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0" name="Picture 3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1" name="Picture 3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2" name="Picture 3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3" name="Picture 3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4" name="Picture 3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5" name="Picture 38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6" name="Picture 3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7" name="Picture 38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8" name="Picture 3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9" name="Picture 3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0" name="Picture 3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1" name="Picture 3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2" name="Picture 3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3" name="Picture 3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4" name="Picture 38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5" name="Picture 3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6" name="Picture 38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7" name="Picture 3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8" name="Picture 3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9" name="Picture 3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0" name="Picture 3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1" name="Picture 3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2" name="Picture 3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3" name="Picture 38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4" name="Picture 3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5" name="Picture 38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6" name="Picture 3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7" name="Picture 3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8" name="Picture 3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9" name="Picture 3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0" name="Picture 3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1" name="Picture 3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2" name="Picture 38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3" name="Picture 3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4" name="Picture 38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5" name="Picture 3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6" name="Picture 3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7" name="Picture 3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8" name="Picture 3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9" name="Picture 3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0" name="Picture 3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1" name="Picture 38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2" name="Picture 3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3" name="Picture 38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4" name="Picture 3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5" name="Picture 3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6" name="Picture 38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7" name="Picture 3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8" name="Picture 38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9" name="Picture 3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0" name="Picture 3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1" name="Picture 3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2" name="Picture 38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3" name="Picture 3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4" name="Picture 3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5" name="Picture 38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6" name="Picture 3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7" name="Picture 38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8" name="Picture 3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9" name="Picture 3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0" name="Picture 3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1" name="Picture 38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2" name="Picture 3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3" name="Picture 3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4" name="Picture 38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5" name="Picture 3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6" name="Picture 38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7" name="Picture 3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8" name="Picture 3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9" name="Picture 3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0" name="Picture 38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1" name="Picture 3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2" name="Picture 3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3" name="Picture 39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4" name="Picture 3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5" name="Picture 39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6" name="Picture 3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7" name="Picture 39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8" name="Picture 3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9" name="Picture 39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0" name="Picture 3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1" name="Picture 3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2" name="Picture 39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3" name="Picture 3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4" name="Picture 39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5" name="Picture 3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6" name="Picture 39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7" name="Picture 3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8" name="Picture 39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9" name="Picture 3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0" name="Picture 3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1" name="Picture 39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2" name="Picture 3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3" name="Picture 39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4" name="Picture 3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5" name="Picture 39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6" name="Picture 3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7" name="Picture 39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8" name="Picture 3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9" name="Picture 3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0" name="Picture 39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1" name="Picture 3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2" name="Picture 39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3" name="Picture 3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4" name="Picture 39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5" name="Picture 3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6" name="Picture 39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7" name="Picture 3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8" name="Picture 3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9" name="Picture 39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0" name="Picture 3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1" name="Picture 39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2" name="Picture 3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3" name="Picture 39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4" name="Picture 3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5" name="Picture 39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6" name="Picture 3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7" name="Picture 3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8" name="Picture 39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9" name="Picture 3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0" name="Picture 39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1" name="Picture 3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2" name="Picture 39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3" name="Picture 3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4" name="Picture 3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5" name="Picture 3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6" name="Picture 3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7" name="Picture 39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8" name="Picture 3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9" name="Picture 39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0" name="Picture 3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1" name="Picture 39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2" name="Picture 3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3" name="Picture 3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4" name="Picture 3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5" name="Picture 3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6" name="Picture 39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7" name="Picture 3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8" name="Picture 39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9" name="Picture 3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0" name="Picture 39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1" name="Picture 3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2" name="Picture 3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3" name="Picture 3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4" name="Picture 3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5" name="Picture 39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6" name="Picture 3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7" name="Picture 39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8" name="Picture 3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9" name="Picture 39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0" name="Picture 3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1" name="Picture 3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2" name="Picture 3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3" name="Picture 3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4" name="Picture 39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5" name="Picture 3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6" name="Picture 39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7" name="Picture 3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8" name="Picture 39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9" name="Picture 3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0" name="Picture 3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1" name="Picture 3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2" name="Picture 3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3" name="Picture 39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4" name="Picture 3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5" name="Picture 39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6" name="Picture 3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7" name="Picture 39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8" name="Picture 3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9" name="Picture 3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0" name="Picture 3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1" name="Picture 4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2" name="Picture 40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3" name="Picture 4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4" name="Picture 40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5" name="Picture 4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6" name="Picture 40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7" name="Picture 4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8" name="Picture 4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9" name="Picture 4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0" name="Picture 4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1" name="Picture 40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2" name="Picture 4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3" name="Picture 40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4" name="Picture 4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5" name="Picture 40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6" name="Picture 4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7" name="Picture 4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8" name="Picture 4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9" name="Picture 4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0" name="Picture 40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1" name="Picture 4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2" name="Picture 40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3" name="Picture 4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4" name="Picture 40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5" name="Picture 4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6" name="Picture 4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7" name="Picture 4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8" name="Picture 4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9" name="Picture 40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0" name="Picture 4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1" name="Picture 40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2" name="Picture 4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3" name="Picture 40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4" name="Picture 4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5" name="Picture 4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6" name="Picture 4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7" name="Picture 4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8" name="Picture 40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9" name="Picture 4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0" name="Picture 40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1" name="Picture 4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2" name="Picture 4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3" name="Picture 4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4" name="Picture 4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5" name="Picture 4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6" name="Picture 4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7" name="Picture 40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8" name="Picture 4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9" name="Picture 40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0" name="Picture 4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1" name="Picture 4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2" name="Picture 4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3" name="Picture 4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4" name="Picture 4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5" name="Picture 4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6" name="Picture 40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7" name="Picture 4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8" name="Picture 40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9" name="Picture 4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0" name="Picture 4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1" name="Picture 4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2" name="Picture 4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3" name="Picture 4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4" name="Picture 4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5" name="Picture 40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6" name="Picture 4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7" name="Picture 40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8" name="Picture 4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9" name="Picture 4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0" name="Picture 4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1" name="Picture 4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2" name="Picture 4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3" name="Picture 4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4" name="Picture 40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5" name="Picture 4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6" name="Picture 40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7" name="Picture 4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8" name="Picture 4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9" name="Picture 4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0" name="Picture 4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1" name="Picture 4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2" name="Picture 4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3" name="Picture 40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4" name="Picture 4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5" name="Picture 40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6" name="Picture 4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7" name="Picture 4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8" name="Picture 40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9" name="Picture 4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0" name="Picture 40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1" name="Picture 4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2" name="Picture 4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3" name="Picture 4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4" name="Picture 40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5" name="Picture 4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6" name="Picture 4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7" name="Picture 40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8" name="Picture 4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9" name="Picture 40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0" name="Picture 4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1" name="Picture 4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2" name="Picture 4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3" name="Picture 41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4" name="Picture 4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5" name="Picture 4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6" name="Picture 41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7" name="Picture 4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8" name="Picture 4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9" name="Picture 4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0" name="Picture 4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1" name="Picture 4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2" name="Picture 41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3" name="Picture 4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4" name="Picture 4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5" name="Picture 41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6" name="Picture 4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7" name="Picture 4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8" name="Picture 4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9" name="Picture 4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0" name="Picture 4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1" name="Picture 41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2" name="Picture 4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3" name="Picture 4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4" name="Picture 41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5" name="Picture 4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6" name="Picture 4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7" name="Picture 4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8" name="Picture 4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9" name="Picture 4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0" name="Picture 41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1" name="Picture 4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2" name="Picture 4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3" name="Picture 41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4" name="Picture 4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5" name="Picture 4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6" name="Picture 4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7" name="Picture 4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8" name="Picture 4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9" name="Picture 41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0" name="Picture 4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1" name="Picture 4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2" name="Picture 41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3" name="Picture 4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4" name="Picture 4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5" name="Picture 4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6" name="Picture 4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7" name="Picture 4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8" name="Picture 41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9" name="Picture 4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0" name="Picture 4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1" name="Picture 41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2" name="Picture 4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3" name="Picture 4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4" name="Picture 4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5" name="Picture 4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6" name="Picture 4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7" name="Picture 41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8" name="Picture 4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9" name="Picture 4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0" name="Picture 41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1" name="Picture 4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2" name="Picture 4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3" name="Picture 4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4" name="Picture 4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5" name="Picture 4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6" name="Picture 41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7" name="Picture 4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8" name="Picture 4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9" name="Picture 41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0" name="Picture 4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1" name="Picture 4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2" name="Picture 4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3" name="Picture 4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4" name="Picture 4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5" name="Picture 4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6" name="Picture 4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7" name="Picture 4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8" name="Picture 41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9" name="Picture 4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0" name="Picture 4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1" name="Picture 4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2" name="Picture 4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3" name="Picture 4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4" name="Picture 4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5" name="Picture 4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6" name="Picture 4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7" name="Picture 41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8" name="Picture 4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9" name="Picture 4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0" name="Picture 4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1" name="Picture 4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2" name="Picture 4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3" name="Picture 4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4" name="Picture 4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5" name="Picture 4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6" name="Picture 41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7" name="Picture 4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8" name="Picture 4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9" name="Picture 4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0" name="Picture 4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1" name="Picture 4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2" name="Picture 4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3" name="Picture 4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4" name="Picture 4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5" name="Picture 42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6" name="Picture 4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7" name="Picture 42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8" name="Picture 4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9" name="Picture 4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0" name="Picture 4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1" name="Picture 4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2" name="Picture 4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3" name="Picture 4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4" name="Picture 4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5" name="Picture 4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6" name="Picture 42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7" name="Picture 4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8" name="Picture 4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9" name="Picture 4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0" name="Picture 4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1" name="Picture 4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2" name="Picture 4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3" name="Picture 4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4" name="Picture 4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5" name="Picture 42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6" name="Picture 4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7" name="Picture 4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8" name="Picture 4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9" name="Picture 4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0" name="Picture 4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1" name="Picture 4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2" name="Picture 4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3" name="Picture 4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4" name="Picture 42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5" name="Picture 4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6" name="Picture 42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7" name="Picture 4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8" name="Picture 4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9" name="Picture 4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0" name="Picture 4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1" name="Picture 4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2" name="Picture 4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3" name="Picture 42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4" name="Picture 4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5" name="Picture 4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6" name="Picture 4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7" name="Picture 4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8" name="Picture 4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9" name="Picture 4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0" name="Picture 4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1" name="Picture 4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2" name="Picture 42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3" name="Picture 4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4" name="Picture 4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5" name="Picture 4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6" name="Picture 4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7" name="Picture 4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8" name="Picture 4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9" name="Picture 4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0" name="Picture 4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1" name="Picture 42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2" name="Picture 4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3" name="Picture 4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4" name="Picture 4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5" name="Picture 4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6" name="Picture 4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7" name="Picture 4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8" name="Picture 4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9" name="Picture 4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0" name="Picture 42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1" name="Picture 4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2" name="Picture 4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3" name="Picture 4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4" name="Picture 4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5" name="Picture 4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6" name="Picture 4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7" name="Picture 4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8" name="Picture 4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9" name="Picture 42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0" name="Picture 4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1" name="Picture 4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2" name="Picture 4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3" name="Picture 4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4" name="Picture 4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5" name="Picture 4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6" name="Picture 4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7" name="Picture 4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8" name="Picture 42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9" name="Picture 4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0" name="Picture 4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1" name="Picture 4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2" name="Picture 4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3" name="Picture 4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4" name="Picture 4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5" name="Picture 4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6" name="Picture 4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7" name="Picture 42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8" name="Picture 4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9" name="Picture 4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0" name="Picture 4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1" name="Picture 4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2" name="Picture 4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3" name="Picture 4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4" name="Picture 4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5" name="Picture 4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6" name="Picture 43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7" name="Picture 4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8" name="Picture 4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9" name="Picture 4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0" name="Picture 4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1" name="Picture 43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2" name="Picture 4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3" name="Picture 4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4" name="Picture 4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5" name="Picture 43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6" name="Picture 4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7" name="Picture 4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8" name="Picture 4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9" name="Picture 4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0" name="Picture 43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1" name="Picture 4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2" name="Picture 4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3" name="Picture 4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4" name="Picture 43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5" name="Picture 4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6" name="Picture 4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7" name="Picture 4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8" name="Picture 4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9" name="Picture 43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0" name="Picture 4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1" name="Picture 4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2" name="Picture 4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3" name="Picture 43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4" name="Picture 4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5" name="Picture 4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6" name="Picture 4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7" name="Picture 4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8" name="Picture 43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9" name="Picture 4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0" name="Picture 43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1" name="Picture 4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2" name="Picture 43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3" name="Picture 4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4" name="Picture 4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5" name="Picture 4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6" name="Picture 4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7" name="Picture 43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8" name="Picture 4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9" name="Picture 4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0" name="Picture 4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1" name="Picture 43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2" name="Picture 43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3" name="Picture 4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4" name="Picture 4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5" name="Picture 4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6" name="Picture 43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7" name="Picture 4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8" name="Picture 4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9" name="Picture 4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0" name="Picture 43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1" name="Picture 43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2" name="Picture 4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3" name="Picture 4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4" name="Picture 4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5" name="Picture 43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6" name="Picture 4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7" name="Picture 4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8" name="Picture 4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9" name="Picture 43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0" name="Picture 43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1" name="Picture 4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2" name="Picture 4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3" name="Picture 4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4" name="Picture 43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5" name="Picture 4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6" name="Picture 4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7" name="Picture 4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8" name="Picture 43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9" name="Picture 43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0" name="Picture 4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1" name="Picture 4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2" name="Picture 4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3" name="Picture 43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4" name="Picture 4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5" name="Picture 4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6" name="Picture 4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7" name="Picture 43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8" name="Picture 43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9" name="Picture 4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0" name="Picture 4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1" name="Picture 4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2" name="Picture 43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3" name="Picture 4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4" name="Picture 4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5" name="Picture 4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6" name="Picture 43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7" name="Picture 43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8" name="Picture 4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9" name="Picture 4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0" name="Picture 4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1" name="Picture 44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2" name="Picture 4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3" name="Picture 4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4" name="Picture 4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5" name="Picture 44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6" name="Picture 44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7" name="Picture 4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8" name="Picture 4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9" name="Picture 4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0" name="Picture 44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1" name="Picture 4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2" name="Picture 4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3" name="Picture 4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4" name="Picture 44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5" name="Picture 44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6" name="Picture 4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7" name="Picture 4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8" name="Picture 4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9" name="Picture 44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0" name="Picture 4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1" name="Picture 4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2" name="Picture 4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3" name="Picture 4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4" name="Picture 4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5" name="Picture 4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6" name="Picture 4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7" name="Picture 4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8" name="Picture 44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9" name="Picture 4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0" name="Picture 4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1" name="Picture 4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2" name="Picture 4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3" name="Picture 4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4" name="Picture 4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5" name="Picture 4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6" name="Picture 4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7" name="Picture 44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8" name="Picture 4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9" name="Picture 4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0" name="Picture 4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1" name="Picture 4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2" name="Picture 4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3" name="Picture 4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4" name="Picture 4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5" name="Picture 4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6" name="Picture 44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7" name="Picture 4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8" name="Picture 4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9" name="Picture 4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0" name="Picture 44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1" name="Picture 4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2" name="Picture 4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3" name="Picture 4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4" name="Picture 4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5" name="Picture 44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6" name="Picture 4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7" name="Picture 4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8" name="Picture 4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9" name="Picture 44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0" name="Picture 4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1" name="Picture 4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2" name="Picture 4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3" name="Picture 4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4" name="Picture 44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5" name="Picture 4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6" name="Picture 4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7" name="Picture 4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8" name="Picture 44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9" name="Picture 4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0" name="Picture 4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1" name="Picture 44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2" name="Picture 4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3" name="Picture 44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4" name="Picture 44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5" name="Picture 4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6" name="Picture 4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7" name="Picture 4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8" name="Picture 4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9" name="Picture 4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0" name="Picture 44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1" name="Picture 4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2" name="Picture 44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3" name="Picture 44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4" name="Picture 4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5" name="Picture 4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6" name="Picture 4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7" name="Picture 4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8" name="Picture 4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9" name="Picture 4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0" name="Picture 4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1" name="Picture 44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2" name="Picture 44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3" name="Picture 4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4" name="Picture 4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5" name="Picture 4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6" name="Picture 4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7" name="Picture 4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8" name="Picture 4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9" name="Picture 4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0" name="Picture 44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1" name="Picture 45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2" name="Picture 4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3" name="Picture 4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4" name="Picture 4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5" name="Picture 4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6" name="Picture 4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7" name="Picture 4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8" name="Picture 4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9" name="Picture 45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0" name="Picture 45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1" name="Picture 4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2" name="Picture 45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3" name="Picture 4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4" name="Picture 45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5" name="Picture 4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6" name="Picture 4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7" name="Picture 4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8" name="Picture 45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9" name="Picture 45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0" name="Picture 4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1" name="Picture 45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2" name="Picture 4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3" name="Picture 45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4" name="Picture 4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5" name="Picture 4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6" name="Picture 4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7" name="Picture 45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8" name="Picture 45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9" name="Picture 4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0" name="Picture 4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1" name="Picture 4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2" name="Picture 45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3" name="Picture 4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4" name="Picture 4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5" name="Picture 4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6" name="Picture 45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7" name="Picture 45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8" name="Picture 4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9" name="Picture 45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0" name="Picture 4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1" name="Picture 45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2" name="Picture 4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3" name="Picture 4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4" name="Picture 4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5" name="Picture 45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6" name="Picture 45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7" name="Picture 4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8" name="Picture 45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9" name="Picture 4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0" name="Picture 45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1" name="Picture 4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2" name="Picture 4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3" name="Picture 4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4" name="Picture 45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5" name="Picture 45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6" name="Picture 4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7" name="Picture 4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8" name="Picture 4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9" name="Picture 45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0" name="Picture 4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1" name="Picture 4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2" name="Picture 4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3" name="Picture 45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4" name="Picture 45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5" name="Picture 4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6" name="Picture 4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7" name="Picture 4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8" name="Picture 45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9" name="Picture 4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0" name="Picture 4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1" name="Picture 4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2" name="Picture 45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3" name="Picture 45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4" name="Picture 4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5" name="Picture 4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6" name="Picture 4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7" name="Picture 45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8" name="Picture 4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9" name="Picture 4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0" name="Picture 4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1" name="Picture 45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2" name="Picture 45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3" name="Picture 4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4" name="Picture 4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5" name="Picture 4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6" name="Picture 45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7" name="Picture 4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8" name="Picture 4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9" name="Picture 4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0" name="Picture 45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1" name="Picture 45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2" name="Picture 4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3" name="Picture 4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4" name="Picture 4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5" name="Picture 45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6" name="Picture 4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7" name="Picture 4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8" name="Picture 4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9" name="Picture 45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0" name="Picture 45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1" name="Picture 4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2" name="Picture 4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3" name="Picture 4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4" name="Picture 46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5" name="Picture 4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6" name="Picture 4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7" name="Picture 4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8" name="Picture 46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9" name="Picture 4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0" name="Picture 4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1" name="Picture 4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2" name="Picture 4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3" name="Picture 46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4" name="Picture 4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5" name="Picture 4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6" name="Picture 4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7" name="Picture 4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8" name="Picture 4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9" name="Picture 4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0" name="Picture 4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1" name="Picture 4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2" name="Picture 46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3" name="Picture 4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4" name="Picture 4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5" name="Picture 4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6" name="Picture 46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7" name="Picture 4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8" name="Picture 4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9" name="Picture 4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0" name="Picture 4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1" name="Picture 46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2" name="Picture 4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3" name="Picture 4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4" name="Picture 4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5" name="Picture 46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6" name="Picture 4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7" name="Picture 4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8" name="Picture 4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9" name="Picture 4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0" name="Picture 46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1" name="Picture 4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2" name="Picture 4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3" name="Picture 4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4" name="Picture 46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5" name="Picture 4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6" name="Picture 4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7" name="Picture 4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8" name="Picture 4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9" name="Picture 46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0" name="Picture 4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1" name="Picture 4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2" name="Picture 4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3" name="Picture 46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4" name="Picture 4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5" name="Picture 4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6" name="Picture 4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7" name="Picture 4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8" name="Picture 46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9" name="Picture 4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0" name="Picture 4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1" name="Picture 4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2" name="Picture 46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3" name="Picture 4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4" name="Picture 4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5" name="Picture 4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6" name="Picture 4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7" name="Picture 46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8" name="Picture 4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9" name="Picture 4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0" name="Picture 4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1" name="Picture 46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2" name="Picture 4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3" name="Picture 4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4" name="Picture 4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5" name="Picture 4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6" name="Picture 46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7" name="Picture 4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8" name="Picture 4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9" name="Picture 4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0" name="Picture 4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1" name="Picture 4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2" name="Picture 4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3" name="Picture 4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4" name="Picture 4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5" name="Picture 46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6" name="Picture 46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7" name="Picture 4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8" name="Picture 4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9" name="Picture 4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0" name="Picture 4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1" name="Picture 4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2" name="Picture 4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3" name="Picture 4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4" name="Picture 46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5" name="Picture 4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6" name="Picture 4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7" name="Picture 4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8" name="Picture 4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9" name="Picture 4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0" name="Picture 4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1" name="Picture 4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2" name="Picture 4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3" name="Picture 47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4" name="Picture 4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5" name="Picture 4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6" name="Picture 4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7" name="Picture 4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8" name="Picture 4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9" name="Picture 4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0" name="Picture 4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1" name="Picture 4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2" name="Picture 47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3" name="Picture 4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4" name="Picture 4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5" name="Picture 4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6" name="Picture 47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7" name="Picture 4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8" name="Picture 4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9" name="Picture 4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0" name="Picture 4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1" name="Picture 47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2" name="Picture 4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3" name="Picture 4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4" name="Picture 4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5" name="Picture 4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6" name="Picture 4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7" name="Picture 4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8" name="Picture 4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9" name="Picture 4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0" name="Picture 47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1" name="Picture 47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2" name="Picture 4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3" name="Picture 4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4" name="Picture 4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5" name="Picture 4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6" name="Picture 4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7" name="Picture 4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8" name="Picture 47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9" name="Picture 4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0" name="Picture 47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1" name="Picture 4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2" name="Picture 4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3" name="Picture 4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4" name="Picture 4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5" name="Picture 4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6" name="Picture 47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7" name="Picture 4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8" name="Picture 4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9" name="Picture 47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0" name="Picture 47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1" name="Picture 4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2" name="Picture 4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3" name="Picture 4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4" name="Picture 47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5" name="Picture 4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6" name="Picture 4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7" name="Picture 47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8" name="Picture 47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9" name="Picture 47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0" name="Picture 4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1" name="Picture 4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2" name="Picture 4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3" name="Picture 4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4" name="Picture 4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5" name="Picture 4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6" name="Picture 47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7" name="Picture 47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8" name="Picture 47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9" name="Picture 4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0" name="Picture 4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1" name="Picture 4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2" name="Picture 47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3" name="Picture 4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4" name="Picture 4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5" name="Picture 47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6" name="Picture 47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7" name="Picture 47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8" name="Picture 4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9" name="Picture 4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0" name="Picture 4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1" name="Picture 47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2" name="Picture 4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3" name="Picture 4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4" name="Picture 47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5" name="Picture 47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6" name="Picture 47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7" name="Picture 4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8" name="Picture 4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9" name="Picture 4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0" name="Picture 47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1" name="Picture 4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2" name="Picture 4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3" name="Picture 47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4" name="Picture 47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5" name="Picture 47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6" name="Picture 4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7" name="Picture 4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8" name="Picture 4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9" name="Picture 47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0" name="Picture 4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1" name="Picture 4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2" name="Picture 48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3" name="Picture 48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4" name="Picture 48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5" name="Picture 4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6" name="Picture 4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7" name="Picture 4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8" name="Picture 4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9" name="Picture 4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0" name="Picture 4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1" name="Picture 48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2" name="Picture 48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3" name="Picture 48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4" name="Picture 4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5" name="Picture 4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6" name="Picture 4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7" name="Picture 48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8" name="Picture 4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9" name="Picture 4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0" name="Picture 4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1" name="Picture 4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2" name="Picture 48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3" name="Picture 4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4" name="Picture 4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5" name="Picture 48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6" name="Picture 4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7" name="Picture 48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8" name="Picture 4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9" name="Picture 4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0" name="Picture 4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1" name="Picture 48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2" name="Picture 4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3" name="Picture 4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4" name="Picture 48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5" name="Picture 4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6" name="Picture 48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7" name="Picture 4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8" name="Picture 4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9" name="Picture 4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0" name="Picture 48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1" name="Picture 4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2" name="Picture 4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3" name="Picture 48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4" name="Picture 4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5" name="Picture 48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6" name="Picture 4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7" name="Picture 4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8" name="Picture 4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9" name="Picture 48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0" name="Picture 4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1" name="Picture 4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2" name="Picture 48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3" name="Picture 4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4" name="Picture 48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5" name="Picture 4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6" name="Picture 4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7" name="Picture 4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8" name="Picture 48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9" name="Picture 4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0" name="Picture 4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1" name="Picture 48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2" name="Picture 4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3" name="Picture 48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4" name="Picture 4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5" name="Picture 4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6" name="Picture 4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7" name="Picture 48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8" name="Picture 4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9" name="Picture 4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0" name="Picture 48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1" name="Picture 4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2" name="Picture 48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3" name="Picture 4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4" name="Picture 4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5" name="Picture 4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6" name="Picture 48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7" name="Picture 4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8" name="Picture 4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9" name="Picture 48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0" name="Picture 4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1" name="Picture 48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2" name="Picture 4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3" name="Picture 4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4" name="Picture 4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5" name="Picture 48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6" name="Picture 4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7" name="Picture 4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8" name="Picture 48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9" name="Picture 4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0" name="Picture 48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1" name="Picture 4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2" name="Picture 4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3" name="Picture 4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4" name="Picture 48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5" name="Picture 4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6" name="Picture 4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7" name="Picture 48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8" name="Picture 4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9" name="Picture 48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0" name="Picture 4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1" name="Picture 4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2" name="Picture 4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3" name="Picture 49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4" name="Picture 4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5" name="Picture 4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6" name="Picture 49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7" name="Picture 49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8" name="Picture 49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9" name="Picture 4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0" name="Picture 4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1" name="Picture 4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2" name="Picture 49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3" name="Picture 4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4" name="Picture 4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5" name="Picture 49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6" name="Picture 49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7" name="Picture 49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8" name="Picture 4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9" name="Picture 4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0" name="Picture 4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1" name="Picture 49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2" name="Picture 4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3" name="Picture 4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4" name="Picture 49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5" name="Picture 49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6" name="Picture 49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7" name="Picture 4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8" name="Picture 4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9" name="Picture 4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0" name="Picture 49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1" name="Picture 4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2" name="Picture 4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3" name="Picture 49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4" name="Picture 49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5" name="Picture 49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6" name="Picture 4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7" name="Picture 4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8" name="Picture 4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9" name="Picture 49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0" name="Picture 4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1" name="Picture 4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2" name="Picture 49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3" name="Picture 49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4" name="Picture 49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5" name="Picture 4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6" name="Picture 4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7" name="Picture 4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8" name="Picture 49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9" name="Picture 4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0" name="Picture 4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1" name="Picture 49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2" name="Picture 49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3" name="Picture 49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4" name="Picture 4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5" name="Picture 4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6" name="Picture 4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7" name="Picture 49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8" name="Picture 4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9" name="Picture 4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0" name="Picture 49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1" name="Picture 49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2" name="Picture 49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3" name="Picture 4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4" name="Picture 4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5" name="Picture 4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6" name="Picture 49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7" name="Picture 4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8" name="Picture 4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9" name="Picture 49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0" name="Picture 49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1" name="Picture 49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2" name="Picture 4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3" name="Picture 4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4" name="Picture 4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5" name="Picture 49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6" name="Picture 4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7" name="Picture 4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8" name="Picture 49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9" name="Picture 49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0" name="Picture 49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1" name="Picture 4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2" name="Picture 4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3" name="Picture 4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4" name="Picture 49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5" name="Picture 4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6" name="Picture 4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7" name="Picture 49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8" name="Picture 49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9" name="Picture 49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0" name="Picture 4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1" name="Picture 4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2" name="Picture 4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3" name="Picture 49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4" name="Picture 4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5" name="Picture 4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6" name="Picture 49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7" name="Picture 49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8" name="Picture 49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9" name="Picture 4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0" name="Picture 4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1" name="Picture 5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2" name="Picture 50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3" name="Picture 5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4" name="Picture 5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5" name="Picture 50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6" name="Picture 50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7" name="Picture 50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8" name="Picture 5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9" name="Picture 5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0" name="Picture 50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1" name="Picture 5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2" name="Picture 50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3" name="Picture 5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4" name="Picture 5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5" name="Picture 50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6" name="Picture 50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7" name="Picture 5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8" name="Picture 5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9" name="Picture 50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0" name="Picture 5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1" name="Picture 50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2" name="Picture 5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3" name="Picture 5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4" name="Picture 50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5" name="Picture 50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6" name="Picture 5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7" name="Picture 5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8" name="Picture 50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9" name="Picture 5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0" name="Picture 50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1" name="Picture 5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2" name="Picture 5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3" name="Picture 50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4" name="Picture 50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5" name="Picture 5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6" name="Picture 5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7" name="Picture 50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8" name="Picture 5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9" name="Picture 50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0" name="Picture 5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1" name="Picture 5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2" name="Picture 5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3" name="Picture 50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4" name="Picture 5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5" name="Picture 5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6" name="Picture 50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7" name="Picture 5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8" name="Picture 50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9" name="Picture 5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0" name="Picture 5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1" name="Picture 5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2" name="Picture 50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3" name="Picture 5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4" name="Picture 5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5" name="Picture 50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6" name="Picture 5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7" name="Picture 50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8" name="Picture 5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9" name="Picture 5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0" name="Picture 5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1" name="Picture 50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2" name="Picture 5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3" name="Picture 5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4" name="Picture 50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5" name="Picture 5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6" name="Picture 50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7" name="Picture 5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8" name="Picture 5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9" name="Picture 5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0" name="Picture 50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1" name="Picture 5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2" name="Picture 5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3" name="Picture 50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4" name="Picture 5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5" name="Picture 50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6" name="Picture 5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7" name="Picture 5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8" name="Picture 5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9" name="Picture 50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0" name="Picture 5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1" name="Picture 5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2" name="Picture 50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3" name="Picture 5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4" name="Picture 50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5" name="Picture 5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6" name="Picture 5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7" name="Picture 5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8" name="Picture 50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9" name="Picture 5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0" name="Picture 5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1" name="Picture 50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2" name="Picture 5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3" name="Picture 50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4" name="Picture 5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5" name="Picture 5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6" name="Picture 5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7" name="Picture 50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8" name="Picture 5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9" name="Picture 5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0" name="Picture 50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1" name="Picture 5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2" name="Picture 5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3" name="Picture 5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4" name="Picture 5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5" name="Picture 5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6" name="Picture 51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7" name="Picture 5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8" name="Picture 5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9" name="Picture 51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0" name="Picture 5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1" name="Picture 5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2" name="Picture 5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3" name="Picture 5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4" name="Picture 5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5" name="Picture 51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6" name="Picture 5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7" name="Picture 5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8" name="Picture 51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9" name="Picture 5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0" name="Picture 5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1" name="Picture 5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2" name="Picture 5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3" name="Picture 5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4" name="Picture 51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5" name="Picture 5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6" name="Picture 5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7" name="Picture 51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8" name="Picture 5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9" name="Picture 5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0" name="Picture 5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1" name="Picture 5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2" name="Picture 5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3" name="Picture 51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4" name="Picture 5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5" name="Picture 5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6" name="Picture 51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7" name="Picture 5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8" name="Picture 5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9" name="Picture 5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0" name="Picture 5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1" name="Picture 5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2" name="Picture 51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3" name="Picture 5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4" name="Picture 5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5" name="Picture 51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6" name="Picture 5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7" name="Picture 5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8" name="Picture 5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9" name="Picture 5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0" name="Picture 5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1" name="Picture 51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2" name="Picture 5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3" name="Picture 5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4" name="Picture 51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5" name="Picture 5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6" name="Picture 5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7" name="Picture 5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8" name="Picture 5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9" name="Picture 5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0" name="Picture 51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1" name="Picture 5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2" name="Picture 5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3" name="Picture 51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4" name="Picture 5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5" name="Picture 5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6" name="Picture 5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7" name="Picture 5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8" name="Picture 5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9" name="Picture 51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0" name="Picture 5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1" name="Picture 5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2" name="Picture 51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3" name="Picture 5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4" name="Picture 5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5" name="Picture 5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6" name="Picture 5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7" name="Picture 5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8" name="Picture 51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9" name="Picture 5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0" name="Picture 5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1" name="Picture 51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2" name="Picture 5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3" name="Picture 5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4" name="Picture 5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5" name="Picture 5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6" name="Picture 5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7" name="Picture 51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8" name="Picture 5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9" name="Picture 5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0" name="Picture 51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1" name="Picture 5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2" name="Picture 5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3" name="Picture 5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4" name="Picture 5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5" name="Picture 5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6" name="Picture 51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7" name="Picture 5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8" name="Picture 5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9" name="Picture 51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0" name="Picture 5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1" name="Picture 52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2" name="Picture 5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3" name="Picture 5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4" name="Picture 5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5" name="Picture 52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6" name="Picture 5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7" name="Picture 5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8" name="Picture 52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9" name="Picture 5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0" name="Picture 5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1" name="Picture 5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2" name="Picture 5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3" name="Picture 5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4" name="Picture 5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5" name="Picture 5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6" name="Picture 5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7" name="Picture 52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8" name="Picture 5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9" name="Picture 52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0" name="Picture 5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1" name="Picture 5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2" name="Picture 52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3" name="Picture 5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4" name="Picture 52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5" name="Picture 5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6" name="Picture 5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7" name="Picture 5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8" name="Picture 52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9" name="Picture 5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0" name="Picture 5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1" name="Picture 52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2" name="Picture 5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3" name="Picture 5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4" name="Picture 5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5" name="Picture 5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6" name="Picture 52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7" name="Picture 52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8" name="Picture 5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9" name="Picture 5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0" name="Picture 52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1" name="Picture 5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2" name="Picture 52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3" name="Picture 5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4" name="Picture 5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5" name="Picture 5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6" name="Picture 52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7" name="Picture 5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8" name="Picture 5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9" name="Picture 52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0" name="Picture 5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1" name="Picture 52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2" name="Picture 5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3" name="Picture 5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4" name="Picture 5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5" name="Picture 52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6" name="Picture 5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7" name="Picture 5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8" name="Picture 52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9" name="Picture 5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0" name="Picture 52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1" name="Picture 5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2" name="Picture 5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3" name="Picture 5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4" name="Picture 52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5" name="Picture 5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6" name="Picture 5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7" name="Picture 52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8" name="Picture 5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9" name="Picture 52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0" name="Picture 5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1" name="Picture 5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2" name="Picture 5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3" name="Picture 52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4" name="Picture 5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5" name="Picture 5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6" name="Picture 52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7" name="Picture 5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8" name="Picture 52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9" name="Picture 5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0" name="Picture 5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1" name="Picture 5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2" name="Picture 52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3" name="Picture 5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4" name="Picture 5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5" name="Picture 52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6" name="Picture 5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7" name="Picture 52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8" name="Picture 5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9" name="Picture 5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0" name="Picture 5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1" name="Picture 5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2" name="Picture 5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3" name="Picture 5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4" name="Picture 52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5" name="Picture 5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6" name="Picture 52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7" name="Picture 5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8" name="Picture 5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9" name="Picture 5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0" name="Picture 5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1" name="Picture 5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2" name="Picture 5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3" name="Picture 53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4" name="Picture 5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5" name="Picture 53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6" name="Picture 5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7" name="Picture 5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8" name="Picture 5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9" name="Picture 5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0" name="Picture 5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1" name="Picture 5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2" name="Picture 53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3" name="Picture 5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4" name="Picture 53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5" name="Picture 5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6" name="Picture 5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7" name="Picture 5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8" name="Picture 5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9" name="Picture 5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0" name="Picture 5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1" name="Picture 53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2" name="Picture 5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3" name="Picture 53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4" name="Picture 5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5" name="Picture 5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6" name="Picture 5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7" name="Picture 5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8" name="Picture 5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9" name="Picture 5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0" name="Picture 53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1" name="Picture 5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2" name="Picture 53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3" name="Picture 5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4" name="Picture 5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5" name="Picture 5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6" name="Picture 5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7" name="Picture 5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8" name="Picture 5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9" name="Picture 53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0" name="Picture 53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1" name="Picture 53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2" name="Picture 5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3" name="Picture 5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4" name="Picture 5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5" name="Picture 5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6" name="Picture 5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7" name="Picture 5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8" name="Picture 5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9" name="Picture 5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0" name="Picture 53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1" name="Picture 5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2" name="Picture 53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3" name="Picture 5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4" name="Picture 5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5" name="Picture 5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6" name="Picture 5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7" name="Picture 5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8" name="Picture 5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9" name="Picture 53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0" name="Picture 5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1" name="Picture 53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2" name="Picture 5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3" name="Picture 5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4" name="Picture 5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5" name="Picture 5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6" name="Picture 53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7" name="Picture 5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8" name="Picture 53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9" name="Picture 5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0" name="Picture 53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1" name="Picture 5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2" name="Picture 5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3" name="Picture 5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4" name="Picture 5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5" name="Picture 53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6" name="Picture 5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7" name="Picture 53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8" name="Picture 5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9" name="Picture 53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0" name="Picture 5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1" name="Picture 5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2" name="Picture 5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3" name="Picture 5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4" name="Picture 5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5" name="Picture 5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6" name="Picture 53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7" name="Picture 5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8" name="Picture 53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9" name="Picture 5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0" name="Picture 5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1" name="Picture 5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2" name="Picture 5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3" name="Picture 53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4" name="Picture 5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5" name="Picture 53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6" name="Picture 5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7" name="Picture 53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8" name="Picture 5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9" name="Picture 5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0" name="Picture 5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1" name="Picture 5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2" name="Picture 54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3" name="Picture 5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4" name="Picture 54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5" name="Picture 5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6" name="Picture 54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7" name="Picture 5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8" name="Picture 5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9" name="Picture 5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0" name="Picture 5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1" name="Picture 5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2" name="Picture 5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3" name="Picture 54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4" name="Picture 5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5" name="Picture 54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6" name="Picture 5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7" name="Picture 5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8" name="Picture 5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9" name="Picture 5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0" name="Picture 54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1" name="Picture 5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2" name="Picture 54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3" name="Picture 5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4" name="Picture 5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5" name="Picture 5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6" name="Picture 5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7" name="Picture 5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8" name="Picture 5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9" name="Picture 5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0" name="Picture 5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1" name="Picture 54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2" name="Picture 5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3" name="Picture 5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4" name="Picture 5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5" name="Picture 5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6" name="Picture 5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7" name="Picture 5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8" name="Picture 5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9" name="Picture 5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0" name="Picture 54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1" name="Picture 5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2" name="Picture 5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3" name="Picture 5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4" name="Picture 5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5" name="Picture 54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6" name="Picture 5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7" name="Picture 5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8" name="Picture 5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9" name="Picture 54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0" name="Picture 5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1" name="Picture 5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2" name="Picture 5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3" name="Picture 5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4" name="Picture 54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5" name="Picture 5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6" name="Picture 5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7" name="Picture 5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8" name="Picture 54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9" name="Picture 5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0" name="Picture 5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1" name="Picture 5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2" name="Picture 5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3" name="Picture 54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4" name="Picture 5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5" name="Picture 5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6" name="Picture 5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7" name="Picture 54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8" name="Picture 5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9" name="Picture 5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0" name="Picture 5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1" name="Picture 5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2" name="Picture 54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3" name="Picture 5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4" name="Picture 54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5" name="Picture 5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6" name="Picture 54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7" name="Picture 5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8" name="Picture 5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9" name="Picture 54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0" name="Picture 5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1" name="Picture 54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2" name="Picture 5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3" name="Picture 54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4" name="Picture 5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5" name="Picture 54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6" name="Picture 5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7" name="Picture 5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8" name="Picture 54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9" name="Picture 5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0" name="Picture 54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1" name="Picture 5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2" name="Picture 54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3" name="Picture 5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4" name="Picture 54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5" name="Picture 5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6" name="Picture 5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7" name="Picture 54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8" name="Picture 5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9" name="Picture 54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0" name="Picture 5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1" name="Picture 55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2" name="Picture 5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3" name="Picture 55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4" name="Picture 5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5" name="Picture 5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6" name="Picture 55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7" name="Picture 5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8" name="Picture 55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9" name="Picture 5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0" name="Picture 55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1" name="Picture 5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2" name="Picture 55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3" name="Picture 5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4" name="Picture 5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5" name="Picture 5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6" name="Picture 5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7" name="Picture 55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8" name="Picture 5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9" name="Picture 55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0" name="Picture 5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1" name="Picture 55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2" name="Picture 5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3" name="Picture 5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4" name="Picture 5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5" name="Picture 5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6" name="Picture 55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7" name="Picture 5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8" name="Picture 55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9" name="Picture 5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0" name="Picture 5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1" name="Picture 5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2" name="Picture 5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3" name="Picture 55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4" name="Picture 5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5" name="Picture 55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6" name="Picture 5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7" name="Picture 55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8" name="Picture 5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9" name="Picture 5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0" name="Picture 5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1" name="Picture 5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2" name="Picture 5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3" name="Picture 5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4" name="Picture 55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5" name="Picture 5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6" name="Picture 55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7" name="Picture 5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8" name="Picture 5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9" name="Picture 5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0" name="Picture 5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1" name="Picture 55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2" name="Picture 5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3" name="Picture 55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4" name="Picture 5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5" name="Picture 55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6" name="Picture 5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7" name="Picture 5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8" name="Picture 5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9" name="Picture 5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0" name="Picture 5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1" name="Picture 5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2" name="Picture 55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3" name="Picture 5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4" name="Picture 55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5" name="Picture 5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6" name="Picture 5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7" name="Picture 5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8" name="Picture 5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9" name="Picture 55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0" name="Picture 5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1" name="Picture 55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2" name="Picture 5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3" name="Picture 55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4" name="Picture 5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5" name="Picture 5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6" name="Picture 5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7" name="Picture 5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8" name="Picture 55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9" name="Picture 5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0" name="Picture 55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1" name="Picture 5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2" name="Picture 55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3" name="Picture 5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4" name="Picture 5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5" name="Picture 5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6" name="Picture 5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7" name="Picture 55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8" name="Picture 5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9" name="Picture 55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0" name="Picture 5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1" name="Picture 55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2" name="Picture 5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3" name="Picture 5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4" name="Picture 5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5" name="Picture 5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6" name="Picture 55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7" name="Picture 5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8" name="Picture 55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9" name="Picture 5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0" name="Picture 55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1" name="Picture 5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2" name="Picture 5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3" name="Picture 5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4" name="Picture 5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5" name="Picture 56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6" name="Picture 5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7" name="Picture 56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8" name="Picture 5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9" name="Picture 5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0" name="Picture 5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1" name="Picture 5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2" name="Picture 5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3" name="Picture 5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4" name="Picture 56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5" name="Picture 5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6" name="Picture 56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7" name="Picture 5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8" name="Picture 5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9" name="Picture 5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0" name="Picture 5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1" name="Picture 5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2" name="Picture 5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3" name="Picture 56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4" name="Picture 5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5" name="Picture 56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6" name="Picture 5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7" name="Picture 5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8" name="Picture 5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9" name="Picture 5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0" name="Picture 5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1" name="Picture 5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2" name="Picture 56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3" name="Picture 5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4" name="Picture 56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5" name="Picture 5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6" name="Picture 5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7" name="Picture 5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8" name="Picture 5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9" name="Picture 5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0" name="Picture 5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1" name="Picture 56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2" name="Picture 5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3" name="Picture 56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4" name="Picture 5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5" name="Picture 5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6" name="Picture 56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7" name="Picture 5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8" name="Picture 56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9" name="Picture 5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0" name="Picture 5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1" name="Picture 5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2" name="Picture 56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3" name="Picture 5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4" name="Picture 5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5" name="Picture 56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6" name="Picture 5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7" name="Picture 56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8" name="Picture 5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9" name="Picture 5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0" name="Picture 5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1" name="Picture 56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2" name="Picture 5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3" name="Picture 5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4" name="Picture 56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5" name="Picture 5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6" name="Picture 56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7" name="Picture 5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8" name="Picture 5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9" name="Picture 5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0" name="Picture 56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1" name="Picture 5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2" name="Picture 5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3" name="Picture 56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4" name="Picture 5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5" name="Picture 56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6" name="Picture 5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7" name="Picture 5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8" name="Picture 5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9" name="Picture 56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0" name="Picture 5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1" name="Picture 5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2" name="Picture 56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3" name="Picture 5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4" name="Picture 56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5" name="Picture 5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6" name="Picture 56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7" name="Picture 5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8" name="Picture 5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9" name="Picture 5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0" name="Picture 5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1" name="Picture 56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2" name="Picture 5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3" name="Picture 56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4" name="Picture 5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5" name="Picture 5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6" name="Picture 5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7" name="Picture 56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8" name="Picture 5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9" name="Picture 5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0" name="Picture 56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1" name="Picture 5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2" name="Picture 57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3" name="Picture 5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4" name="Picture 5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5" name="Picture 5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6" name="Picture 57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7" name="Picture 5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8" name="Picture 5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9" name="Picture 57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0" name="Picture 5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1" name="Picture 57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2" name="Picture 5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3" name="Picture 5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4" name="Picture 5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5" name="Picture 5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6" name="Picture 5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7" name="Picture 5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8" name="Picture 57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9" name="Picture 5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0" name="Picture 57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1" name="Picture 5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2" name="Picture 5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3" name="Picture 5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4" name="Picture 5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5" name="Picture 5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6" name="Picture 5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7" name="Picture 57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8" name="Picture 5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9" name="Picture 57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0" name="Picture 5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1" name="Picture 57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2" name="Picture 5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3" name="Picture 57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4" name="Picture 5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5" name="Picture 5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6" name="Picture 57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7" name="Picture 5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8" name="Picture 57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9" name="Picture 5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0" name="Picture 57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1" name="Picture 5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2" name="Picture 5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3" name="Picture 5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4" name="Picture 5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5" name="Picture 57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6" name="Picture 5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7" name="Picture 57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8" name="Picture 5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9" name="Picture 57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0" name="Picture 5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1" name="Picture 5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2" name="Picture 5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3" name="Picture 5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4" name="Picture 57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5" name="Picture 5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6" name="Picture 57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7" name="Picture 5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8" name="Picture 57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9" name="Picture 5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0" name="Picture 5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1" name="Picture 5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2" name="Picture 5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3" name="Picture 5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4" name="Picture 5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5" name="Picture 57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6" name="Picture 5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7" name="Picture 57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8" name="Picture 5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9" name="Picture 5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0" name="Picture 5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1" name="Picture 5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2" name="Picture 57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3" name="Picture 5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4" name="Picture 57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5" name="Picture 5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6" name="Picture 57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7" name="Picture 5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8" name="Picture 5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9" name="Picture 5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0" name="Picture 5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1" name="Picture 57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2" name="Picture 5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3" name="Picture 57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4" name="Picture 5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5" name="Picture 57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6" name="Picture 5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7" name="Picture 5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8" name="Picture 5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9" name="Picture 5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0" name="Picture 57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1" name="Picture 5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2" name="Picture 57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3" name="Picture 5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4" name="Picture 57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5" name="Picture 5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6" name="Picture 5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7" name="Picture 5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8" name="Picture 5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9" name="Picture 57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0" name="Picture 5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1" name="Picture 58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2" name="Picture 5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3" name="Picture 58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4" name="Picture 5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5" name="Picture 5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6" name="Picture 5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7" name="Picture 5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8" name="Picture 5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9" name="Picture 5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0" name="Picture 58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1" name="Picture 5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2" name="Picture 58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3" name="Picture 5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4" name="Picture 5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5" name="Picture 5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6" name="Picture 5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7" name="Picture 58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8" name="Picture 5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9" name="Picture 58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0" name="Picture 5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1" name="Picture 5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2" name="Picture 5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3" name="Picture 5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4" name="Picture 5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5" name="Picture 5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6" name="Picture 58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7" name="Picture 5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8" name="Picture 58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9" name="Picture 5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0" name="Picture 5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1" name="Picture 5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2" name="Picture 5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3" name="Picture 5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4" name="Picture 5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5" name="Picture 58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6" name="Picture 5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7" name="Picture 58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8" name="Picture 5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9" name="Picture 5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0" name="Picture 5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1" name="Picture 5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2" name="Picture 5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3" name="Picture 5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4" name="Picture 58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5" name="Picture 5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6" name="Picture 58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7" name="Picture 5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8" name="Picture 5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9" name="Picture 5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0" name="Picture 5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1" name="Picture 5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2" name="Picture 5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3" name="Picture 58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4" name="Picture 5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5" name="Picture 58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6" name="Picture 5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7" name="Picture 5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3" t="s">
        <v>202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224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204" t="s">
        <v>3</v>
      </c>
      <c r="B12" s="210"/>
      <c r="C12" s="208" t="s">
        <v>0</v>
      </c>
      <c r="D12" s="206" t="s">
        <v>23</v>
      </c>
      <c r="E12" s="206" t="s">
        <v>219</v>
      </c>
      <c r="F12" s="206" t="s">
        <v>225</v>
      </c>
      <c r="G12" s="206" t="s">
        <v>197</v>
      </c>
      <c r="H12" s="206" t="s">
        <v>221</v>
      </c>
      <c r="I12" s="206" t="s">
        <v>187</v>
      </c>
    </row>
    <row r="13" spans="1:9" ht="38.25" customHeight="1" thickBot="1">
      <c r="A13" s="205"/>
      <c r="B13" s="211"/>
      <c r="C13" s="209"/>
      <c r="D13" s="207"/>
      <c r="E13" s="207"/>
      <c r="F13" s="207"/>
      <c r="G13" s="207"/>
      <c r="H13" s="207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71753.55</v>
      </c>
      <c r="F15" s="168">
        <v>74798.8</v>
      </c>
      <c r="G15" s="43">
        <f t="shared" ref="G15:G30" si="0">(F15-E15)/E15</f>
        <v>4.2440408871756166E-2</v>
      </c>
      <c r="H15" s="168">
        <v>80998.8</v>
      </c>
      <c r="I15" s="43">
        <f t="shared" ref="I15:I30" si="1">(F15-H15)/H15</f>
        <v>-7.6544343866822712E-2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130504.04722222222</v>
      </c>
      <c r="F16" s="162">
        <v>108887.55555555556</v>
      </c>
      <c r="G16" s="46">
        <f t="shared" si="0"/>
        <v>-0.16563847732521356</v>
      </c>
      <c r="H16" s="162">
        <v>112220.88888888889</v>
      </c>
      <c r="I16" s="42">
        <f t="shared" si="1"/>
        <v>-2.9703323207800444E-2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83943.15</v>
      </c>
      <c r="F17" s="162">
        <v>122998.8</v>
      </c>
      <c r="G17" s="46">
        <f t="shared" si="0"/>
        <v>0.46526309770362456</v>
      </c>
      <c r="H17" s="162">
        <v>124998.8</v>
      </c>
      <c r="I17" s="42">
        <f t="shared" si="1"/>
        <v>-1.6000153601474575E-2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44932.7</v>
      </c>
      <c r="F18" s="162">
        <v>42777.555555555555</v>
      </c>
      <c r="G18" s="46">
        <f t="shared" si="0"/>
        <v>-4.7963831339858112E-2</v>
      </c>
      <c r="H18" s="162">
        <v>39998.800000000003</v>
      </c>
      <c r="I18" s="42">
        <f t="shared" si="1"/>
        <v>6.9470973018079335E-2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245642.38839285716</v>
      </c>
      <c r="F19" s="162">
        <v>333123.5</v>
      </c>
      <c r="G19" s="46">
        <f t="shared" si="0"/>
        <v>0.35613198593083961</v>
      </c>
      <c r="H19" s="162">
        <v>311873.5</v>
      </c>
      <c r="I19" s="42">
        <f t="shared" si="1"/>
        <v>6.8136600256193613E-2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97999.375</v>
      </c>
      <c r="F20" s="162">
        <v>90498.8</v>
      </c>
      <c r="G20" s="46">
        <f t="shared" si="0"/>
        <v>-7.6536967710253229E-2</v>
      </c>
      <c r="H20" s="162">
        <v>87398.8</v>
      </c>
      <c r="I20" s="42">
        <f t="shared" si="1"/>
        <v>3.5469594548208902E-2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65283.100000000006</v>
      </c>
      <c r="F21" s="162">
        <v>90398.8</v>
      </c>
      <c r="G21" s="46">
        <f t="shared" si="0"/>
        <v>0.38471978199564655</v>
      </c>
      <c r="H21" s="162">
        <v>90898.8</v>
      </c>
      <c r="I21" s="42">
        <f t="shared" si="1"/>
        <v>-5.5006226704862986E-3</v>
      </c>
    </row>
    <row r="22" spans="1:9" ht="16.5">
      <c r="A22" s="35"/>
      <c r="B22" s="86" t="s">
        <v>11</v>
      </c>
      <c r="C22" s="15" t="s">
        <v>91</v>
      </c>
      <c r="D22" s="13" t="s">
        <v>81</v>
      </c>
      <c r="E22" s="162">
        <v>26096.408333333333</v>
      </c>
      <c r="F22" s="162">
        <v>29198.799999999999</v>
      </c>
      <c r="G22" s="46">
        <f t="shared" si="0"/>
        <v>0.11888194065019803</v>
      </c>
      <c r="H22" s="162">
        <v>28798.799999999999</v>
      </c>
      <c r="I22" s="42">
        <f t="shared" si="1"/>
        <v>1.3889467616706253E-2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33876.269444444442</v>
      </c>
      <c r="F23" s="162">
        <v>42665.333333333336</v>
      </c>
      <c r="G23" s="46">
        <f t="shared" si="0"/>
        <v>0.25944603797955268</v>
      </c>
      <c r="H23" s="162">
        <v>45220.888888888891</v>
      </c>
      <c r="I23" s="42">
        <f t="shared" si="1"/>
        <v>-5.6512722733839796E-2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32985.991666666669</v>
      </c>
      <c r="F24" s="162">
        <v>42665.333333333336</v>
      </c>
      <c r="G24" s="46">
        <f t="shared" si="0"/>
        <v>0.29343794676477564</v>
      </c>
      <c r="H24" s="162">
        <v>44109.777777777781</v>
      </c>
      <c r="I24" s="42">
        <f t="shared" si="1"/>
        <v>-3.274658176065777E-2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33050.566666666666</v>
      </c>
      <c r="F25" s="162">
        <v>41398.800000000003</v>
      </c>
      <c r="G25" s="46">
        <f t="shared" si="0"/>
        <v>0.25258971858273749</v>
      </c>
      <c r="H25" s="162">
        <v>42398.8</v>
      </c>
      <c r="I25" s="42">
        <f t="shared" si="1"/>
        <v>-2.3585573176599334E-2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80332.334027777775</v>
      </c>
      <c r="F26" s="162">
        <v>88998.8</v>
      </c>
      <c r="G26" s="46">
        <f t="shared" si="0"/>
        <v>0.10788266116138848</v>
      </c>
      <c r="H26" s="162">
        <v>84498.8</v>
      </c>
      <c r="I26" s="42">
        <f t="shared" si="1"/>
        <v>5.3255194156603403E-2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35040.836111111115</v>
      </c>
      <c r="F27" s="162">
        <v>42665.333333333336</v>
      </c>
      <c r="G27" s="46">
        <f t="shared" si="0"/>
        <v>0.21758890678423523</v>
      </c>
      <c r="H27" s="162">
        <v>43776.444444444445</v>
      </c>
      <c r="I27" s="42">
        <f t="shared" si="1"/>
        <v>-2.5381483700011129E-2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73741.55</v>
      </c>
      <c r="F28" s="162">
        <v>72110.888888888891</v>
      </c>
      <c r="G28" s="46">
        <f t="shared" si="0"/>
        <v>-2.2113192780882859E-2</v>
      </c>
      <c r="H28" s="162">
        <v>69555.333333333328</v>
      </c>
      <c r="I28" s="42">
        <f t="shared" si="1"/>
        <v>3.6741331441953587E-2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107471.42857142858</v>
      </c>
      <c r="F29" s="162">
        <v>128642.42857142857</v>
      </c>
      <c r="G29" s="46">
        <f t="shared" si="0"/>
        <v>0.19699189153263311</v>
      </c>
      <c r="H29" s="162">
        <v>128642.42857142857</v>
      </c>
      <c r="I29" s="42">
        <f t="shared" si="1"/>
        <v>0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54562.025000000001</v>
      </c>
      <c r="F30" s="165">
        <v>75898.8</v>
      </c>
      <c r="G30" s="48">
        <f t="shared" si="0"/>
        <v>0.39105540895888674</v>
      </c>
      <c r="H30" s="165">
        <v>76898.8</v>
      </c>
      <c r="I30" s="53">
        <f t="shared" si="1"/>
        <v>-1.3004104095252461E-2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136649.9</v>
      </c>
      <c r="F32" s="168">
        <v>180498.8</v>
      </c>
      <c r="G32" s="43">
        <f>(F32-E32)/E32</f>
        <v>0.32088497686423478</v>
      </c>
      <c r="H32" s="168">
        <v>188998.8</v>
      </c>
      <c r="I32" s="42">
        <f>(F32-H32)/H32</f>
        <v>-4.4973830521675272E-2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134824.9</v>
      </c>
      <c r="F33" s="162">
        <v>176498.8</v>
      </c>
      <c r="G33" s="46">
        <f>(F33-E33)/E33</f>
        <v>0.30909646511883188</v>
      </c>
      <c r="H33" s="162">
        <v>187498.8</v>
      </c>
      <c r="I33" s="42">
        <f>(F33-H33)/H33</f>
        <v>-5.8667042135736341E-2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47140.287499999999</v>
      </c>
      <c r="F34" s="162">
        <v>74873.75</v>
      </c>
      <c r="G34" s="46">
        <f>(F34-E34)/E34</f>
        <v>0.58831763594992925</v>
      </c>
      <c r="H34" s="162">
        <v>70623.75</v>
      </c>
      <c r="I34" s="42">
        <f>(F34-H34)/H34</f>
        <v>6.0178056248783161E-2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65717.878571428577</v>
      </c>
      <c r="F35" s="162">
        <v>88333.333333333328</v>
      </c>
      <c r="G35" s="46">
        <f>(F35-E35)/E35</f>
        <v>0.34412940973625733</v>
      </c>
      <c r="H35" s="162">
        <v>84166.666666666672</v>
      </c>
      <c r="I35" s="42">
        <f>(F35-H35)/H35</f>
        <v>4.9504950495049389E-2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47481.930555555555</v>
      </c>
      <c r="F36" s="162">
        <v>66398.8</v>
      </c>
      <c r="G36" s="48">
        <f>(F36-E36)/E36</f>
        <v>0.39840143867594086</v>
      </c>
      <c r="H36" s="162">
        <v>69332</v>
      </c>
      <c r="I36" s="53">
        <f>(F36-H36)/H36</f>
        <v>-4.2306582818900325E-2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1440285.9553571427</v>
      </c>
      <c r="F38" s="162">
        <v>1882055.5</v>
      </c>
      <c r="G38" s="43">
        <f t="shared" ref="G38:G43" si="2">(F38-E38)/E38</f>
        <v>0.30672349681651462</v>
      </c>
      <c r="H38" s="162">
        <v>1882055.5</v>
      </c>
      <c r="I38" s="42">
        <f t="shared" ref="I38:I43" si="3">(F38-H38)/H38</f>
        <v>0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985607.35416666674</v>
      </c>
      <c r="F39" s="162">
        <v>1013806.7777777778</v>
      </c>
      <c r="G39" s="46">
        <f t="shared" si="2"/>
        <v>2.8611214691020324E-2</v>
      </c>
      <c r="H39" s="162">
        <v>1007779.5</v>
      </c>
      <c r="I39" s="42">
        <f t="shared" si="3"/>
        <v>5.9807505290371075E-3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652405.07499999995</v>
      </c>
      <c r="F40" s="162">
        <v>672391.2</v>
      </c>
      <c r="G40" s="46">
        <f t="shared" si="2"/>
        <v>3.0634533307393418E-2</v>
      </c>
      <c r="H40" s="162">
        <v>629544.5</v>
      </c>
      <c r="I40" s="42">
        <f t="shared" si="3"/>
        <v>6.8059843267632314E-2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295152.71428571432</v>
      </c>
      <c r="F41" s="162">
        <v>331890</v>
      </c>
      <c r="G41" s="46">
        <f t="shared" si="2"/>
        <v>0.12446873749134213</v>
      </c>
      <c r="H41" s="162">
        <v>376740</v>
      </c>
      <c r="I41" s="42">
        <f t="shared" si="3"/>
        <v>-0.11904761904761904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208796.75</v>
      </c>
      <c r="F42" s="162">
        <v>192855</v>
      </c>
      <c r="G42" s="46">
        <f t="shared" si="2"/>
        <v>-7.6350565801431292E-2</v>
      </c>
      <c r="H42" s="162">
        <v>233220</v>
      </c>
      <c r="I42" s="42">
        <f t="shared" si="3"/>
        <v>-0.17307692307692307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782578.5</v>
      </c>
      <c r="F43" s="162">
        <v>936109.2</v>
      </c>
      <c r="G43" s="48">
        <f t="shared" si="2"/>
        <v>0.19618568616439111</v>
      </c>
      <c r="H43" s="162">
        <v>1019530.2</v>
      </c>
      <c r="I43" s="55">
        <f t="shared" si="3"/>
        <v>-8.1822980819989441E-2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431601.80208333331</v>
      </c>
      <c r="F45" s="162">
        <v>370760</v>
      </c>
      <c r="G45" s="43">
        <f t="shared" ref="G45:G50" si="4">(F45-E45)/E45</f>
        <v>-0.14096744218780169</v>
      </c>
      <c r="H45" s="162">
        <v>379094.625</v>
      </c>
      <c r="I45" s="42">
        <f t="shared" ref="I45:I50" si="5">(F45-H45)/H45</f>
        <v>-2.1985605836537515E-2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319202.13750000007</v>
      </c>
      <c r="F46" s="162">
        <v>316461.59999999998</v>
      </c>
      <c r="G46" s="46">
        <f t="shared" si="4"/>
        <v>-8.5855863042273405E-3</v>
      </c>
      <c r="H46" s="162">
        <v>318255.59999999998</v>
      </c>
      <c r="I46" s="78">
        <f t="shared" si="5"/>
        <v>-5.6369785794813986E-3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980295.19642857136</v>
      </c>
      <c r="F47" s="162">
        <v>990544.28571428568</v>
      </c>
      <c r="G47" s="46">
        <f t="shared" si="4"/>
        <v>1.0455105077586813E-2</v>
      </c>
      <c r="H47" s="162">
        <v>990544.28571428568</v>
      </c>
      <c r="I47" s="78">
        <f t="shared" si="5"/>
        <v>0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1287541.1009375001</v>
      </c>
      <c r="F48" s="162">
        <v>1287579.4285714286</v>
      </c>
      <c r="G48" s="46">
        <f t="shared" si="4"/>
        <v>2.9768085772640564E-5</v>
      </c>
      <c r="H48" s="162">
        <v>1287579.4285714286</v>
      </c>
      <c r="I48" s="78">
        <f t="shared" si="5"/>
        <v>0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140789.75</v>
      </c>
      <c r="F49" s="162">
        <v>158544.75</v>
      </c>
      <c r="G49" s="46">
        <f t="shared" si="4"/>
        <v>0.1261100328681598</v>
      </c>
      <c r="H49" s="162">
        <v>154059.75</v>
      </c>
      <c r="I49" s="42">
        <f t="shared" si="5"/>
        <v>2.9112081513828238E-2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1788567.875</v>
      </c>
      <c r="F50" s="162">
        <v>1759465.5</v>
      </c>
      <c r="G50" s="53">
        <f t="shared" si="4"/>
        <v>-1.6271328254735651E-2</v>
      </c>
      <c r="H50" s="162">
        <v>1759465.5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143480</v>
      </c>
      <c r="F52" s="159">
        <v>148676.5</v>
      </c>
      <c r="G52" s="161">
        <f t="shared" ref="G52:G60" si="6">(F52-E52)/E52</f>
        <v>3.6217591301923611E-2</v>
      </c>
      <c r="H52" s="159">
        <v>157646.5</v>
      </c>
      <c r="I52" s="109">
        <f t="shared" ref="I52:I60" si="7">(F52-H52)/H52</f>
        <v>-5.6899455427174089E-2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192247.75</v>
      </c>
      <c r="F53" s="162">
        <v>199720</v>
      </c>
      <c r="G53" s="164">
        <f t="shared" si="6"/>
        <v>3.8867815097966038E-2</v>
      </c>
      <c r="H53" s="162">
        <v>207793</v>
      </c>
      <c r="I53" s="78">
        <f t="shared" si="7"/>
        <v>-3.8851164379935799E-2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138999.79999999999</v>
      </c>
      <c r="F54" s="162">
        <v>139035</v>
      </c>
      <c r="G54" s="164">
        <f t="shared" si="6"/>
        <v>2.5323777444292468E-4</v>
      </c>
      <c r="H54" s="162">
        <v>139035</v>
      </c>
      <c r="I54" s="78">
        <f t="shared" si="7"/>
        <v>0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189039.5</v>
      </c>
      <c r="F55" s="162">
        <v>176529.6</v>
      </c>
      <c r="G55" s="164">
        <f t="shared" si="6"/>
        <v>-6.617611663170922E-2</v>
      </c>
      <c r="H55" s="162">
        <v>169353.60000000001</v>
      </c>
      <c r="I55" s="78">
        <f t="shared" si="7"/>
        <v>4.2372881355932202E-2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98644.546875</v>
      </c>
      <c r="F56" s="162">
        <v>107644.375</v>
      </c>
      <c r="G56" s="169">
        <f t="shared" si="6"/>
        <v>9.1234927931742302E-2</v>
      </c>
      <c r="H56" s="162">
        <v>107644.375</v>
      </c>
      <c r="I56" s="79">
        <f t="shared" si="7"/>
        <v>0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100307.89285714286</v>
      </c>
      <c r="F57" s="165">
        <v>171102.75</v>
      </c>
      <c r="G57" s="167">
        <f t="shared" si="6"/>
        <v>0.70577553895666245</v>
      </c>
      <c r="H57" s="165">
        <v>171102.75</v>
      </c>
      <c r="I57" s="110">
        <f t="shared" si="7"/>
        <v>0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194866.70416666666</v>
      </c>
      <c r="F58" s="168">
        <v>184387.32</v>
      </c>
      <c r="G58" s="42">
        <f t="shared" si="6"/>
        <v>-5.3777192011744558E-2</v>
      </c>
      <c r="H58" s="168">
        <v>179902.32</v>
      </c>
      <c r="I58" s="42">
        <f t="shared" si="7"/>
        <v>2.4930195452732347E-2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183849.72361111111</v>
      </c>
      <c r="F59" s="162">
        <v>205028.57142857142</v>
      </c>
      <c r="G59" s="46">
        <f t="shared" si="6"/>
        <v>0.1151965170328945</v>
      </c>
      <c r="H59" s="162">
        <v>205028.57142857142</v>
      </c>
      <c r="I59" s="42">
        <f t="shared" si="7"/>
        <v>0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1029469</v>
      </c>
      <c r="F60" s="162">
        <v>1321281</v>
      </c>
      <c r="G60" s="48">
        <f t="shared" si="6"/>
        <v>0.28345875397899306</v>
      </c>
      <c r="H60" s="162">
        <v>1321281</v>
      </c>
      <c r="I60" s="48">
        <f t="shared" si="7"/>
        <v>0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392981.93055555556</v>
      </c>
      <c r="F62" s="162">
        <v>473715.66666666669</v>
      </c>
      <c r="G62" s="43">
        <f t="shared" ref="G62:G67" si="8">(F62-E62)/E62</f>
        <v>0.20543879968470422</v>
      </c>
      <c r="H62" s="162">
        <v>473715.66666666669</v>
      </c>
      <c r="I62" s="42">
        <f t="shared" ref="I62:I67" si="9">(F62-H62)/H62</f>
        <v>0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2829901.208333333</v>
      </c>
      <c r="F63" s="162">
        <v>3145779</v>
      </c>
      <c r="G63" s="46">
        <f t="shared" si="8"/>
        <v>0.11162149079144103</v>
      </c>
      <c r="H63" s="162">
        <v>3145779</v>
      </c>
      <c r="I63" s="42">
        <f t="shared" si="9"/>
        <v>0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950907.921875</v>
      </c>
      <c r="F64" s="162">
        <v>831718.33333333337</v>
      </c>
      <c r="G64" s="46">
        <f t="shared" si="8"/>
        <v>-0.12534293363194265</v>
      </c>
      <c r="H64" s="162">
        <v>831718.33333333337</v>
      </c>
      <c r="I64" s="78">
        <f t="shared" si="9"/>
        <v>0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599455.62916666665</v>
      </c>
      <c r="F65" s="162">
        <v>606073</v>
      </c>
      <c r="G65" s="46">
        <f t="shared" si="8"/>
        <v>1.1038966874883614E-2</v>
      </c>
      <c r="H65" s="162">
        <v>606073</v>
      </c>
      <c r="I65" s="78">
        <f t="shared" si="9"/>
        <v>0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303779.609375</v>
      </c>
      <c r="F66" s="162">
        <v>289058.25</v>
      </c>
      <c r="G66" s="46">
        <f t="shared" si="8"/>
        <v>-4.8460656741536767E-2</v>
      </c>
      <c r="H66" s="162">
        <v>304867.875</v>
      </c>
      <c r="I66" s="78">
        <f t="shared" si="9"/>
        <v>-5.1857300478116958E-2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225153.10714285716</v>
      </c>
      <c r="F67" s="162">
        <v>224499.42857142858</v>
      </c>
      <c r="G67" s="48">
        <f t="shared" si="8"/>
        <v>-2.9032624942361019E-3</v>
      </c>
      <c r="H67" s="162">
        <v>219646.875</v>
      </c>
      <c r="I67" s="79">
        <f t="shared" si="9"/>
        <v>2.2092522697755565E-2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300687.03125</v>
      </c>
      <c r="F69" s="168">
        <v>313052.7</v>
      </c>
      <c r="G69" s="43">
        <f>(F69-E69)/E69</f>
        <v>4.1124715949983334E-2</v>
      </c>
      <c r="H69" s="168">
        <v>310092.59999999998</v>
      </c>
      <c r="I69" s="42">
        <f>(F69-H69)/H69</f>
        <v>9.5458582371847484E-3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197448.49107142858</v>
      </c>
      <c r="F70" s="162">
        <v>205541.14285714287</v>
      </c>
      <c r="G70" s="46">
        <f>(F70-E70)/E70</f>
        <v>4.0986141457959827E-2</v>
      </c>
      <c r="H70" s="162">
        <v>205541.14285714287</v>
      </c>
      <c r="I70" s="42">
        <f>(F70-H70)/H70</f>
        <v>0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80148.421875</v>
      </c>
      <c r="F71" s="162">
        <v>98109.375</v>
      </c>
      <c r="G71" s="46">
        <f>(F71-E71)/E71</f>
        <v>0.22409615441975914</v>
      </c>
      <c r="H71" s="162">
        <v>98109.375</v>
      </c>
      <c r="I71" s="42">
        <f>(F71-H71)/H71</f>
        <v>0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132404.95000000001</v>
      </c>
      <c r="F72" s="162">
        <v>152484</v>
      </c>
      <c r="G72" s="46">
        <f>(F72-E72)/E72</f>
        <v>0.15164878654461172</v>
      </c>
      <c r="H72" s="162">
        <v>138437</v>
      </c>
      <c r="I72" s="42">
        <f>(F72-H72)/H72</f>
        <v>0.10146853803535182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118921.12152777778</v>
      </c>
      <c r="F73" s="171">
        <v>135045.77777777778</v>
      </c>
      <c r="G73" s="46">
        <f>(F73-E73)/E73</f>
        <v>0.13559118887247945</v>
      </c>
      <c r="H73" s="171">
        <v>137637.11111111112</v>
      </c>
      <c r="I73" s="55">
        <f>(F73-H73)/H73</f>
        <v>-1.8827286568383596E-2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71613.357142857145</v>
      </c>
      <c r="F75" s="159">
        <v>69581.571428571435</v>
      </c>
      <c r="G75" s="42">
        <f t="shared" ref="G75:G81" si="10">(F75-E75)/E75</f>
        <v>-2.837160266390841E-2</v>
      </c>
      <c r="H75" s="159">
        <v>69581.571428571435</v>
      </c>
      <c r="I75" s="43">
        <f t="shared" ref="I75:I81" si="11">(F75-H75)/H75</f>
        <v>0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114417.8125</v>
      </c>
      <c r="F76" s="162">
        <v>92166.75</v>
      </c>
      <c r="G76" s="46">
        <f t="shared" si="10"/>
        <v>-0.19447201457377977</v>
      </c>
      <c r="H76" s="162">
        <v>92166.75</v>
      </c>
      <c r="I76" s="42">
        <f t="shared" si="11"/>
        <v>0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48612.3125</v>
      </c>
      <c r="F77" s="162">
        <v>57023.571428571428</v>
      </c>
      <c r="G77" s="46">
        <f t="shared" si="10"/>
        <v>0.1730273359978797</v>
      </c>
      <c r="H77" s="162">
        <v>57023.571428571428</v>
      </c>
      <c r="I77" s="42">
        <f t="shared" si="11"/>
        <v>0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95779.180555555547</v>
      </c>
      <c r="F78" s="162">
        <v>91830.375</v>
      </c>
      <c r="G78" s="46">
        <f t="shared" si="10"/>
        <v>-4.1228224470610197E-2</v>
      </c>
      <c r="H78" s="162">
        <v>97071.444444444438</v>
      </c>
      <c r="I78" s="42">
        <f t="shared" si="11"/>
        <v>-5.3991876544538152E-2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132920.26388888891</v>
      </c>
      <c r="F79" s="162">
        <v>142981.79999999999</v>
      </c>
      <c r="G79" s="46">
        <f t="shared" si="10"/>
        <v>7.5696028707268839E-2</v>
      </c>
      <c r="H79" s="162">
        <v>142981.79999999999</v>
      </c>
      <c r="I79" s="42">
        <f t="shared" si="11"/>
        <v>0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578403.75</v>
      </c>
      <c r="F80" s="162">
        <v>577967</v>
      </c>
      <c r="G80" s="46">
        <f t="shared" si="10"/>
        <v>-7.5509538103789959E-4</v>
      </c>
      <c r="H80" s="162">
        <v>576472</v>
      </c>
      <c r="I80" s="42">
        <f t="shared" si="11"/>
        <v>2.5933609958506223E-3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172987.80277777778</v>
      </c>
      <c r="F81" s="165">
        <v>261924</v>
      </c>
      <c r="G81" s="48">
        <f t="shared" si="10"/>
        <v>0.51411831235564476</v>
      </c>
      <c r="H81" s="165">
        <v>260229.66666666666</v>
      </c>
      <c r="I81" s="53">
        <f t="shared" si="11"/>
        <v>6.5109153581003826E-3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203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224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204" t="s">
        <v>3</v>
      </c>
      <c r="B12" s="210"/>
      <c r="C12" s="212" t="s">
        <v>0</v>
      </c>
      <c r="D12" s="206" t="s">
        <v>23</v>
      </c>
      <c r="E12" s="206" t="s">
        <v>219</v>
      </c>
      <c r="F12" s="214" t="s">
        <v>226</v>
      </c>
      <c r="G12" s="206" t="s">
        <v>197</v>
      </c>
      <c r="H12" s="214" t="s">
        <v>222</v>
      </c>
      <c r="I12" s="206" t="s">
        <v>187</v>
      </c>
    </row>
    <row r="13" spans="1:9" ht="30.75" customHeight="1" thickBot="1">
      <c r="A13" s="205"/>
      <c r="B13" s="211"/>
      <c r="C13" s="213"/>
      <c r="D13" s="207"/>
      <c r="E13" s="207"/>
      <c r="F13" s="215"/>
      <c r="G13" s="207"/>
      <c r="H13" s="215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71753.55</v>
      </c>
      <c r="F15" s="168">
        <v>62500</v>
      </c>
      <c r="G15" s="42">
        <f>(F15-E15)/E15</f>
        <v>-0.1289629572334749</v>
      </c>
      <c r="H15" s="168">
        <v>65600</v>
      </c>
      <c r="I15" s="111">
        <f>(F15-H15)/H15</f>
        <v>-4.725609756097561E-2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130504.04722222222</v>
      </c>
      <c r="F16" s="162">
        <v>76600</v>
      </c>
      <c r="G16" s="46">
        <f t="shared" ref="G16:G39" si="0">(F16-E16)/E16</f>
        <v>-0.4130450232737567</v>
      </c>
      <c r="H16" s="162">
        <v>87600</v>
      </c>
      <c r="I16" s="46">
        <f>(F16-H16)/H16</f>
        <v>-0.12557077625570776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83943.15</v>
      </c>
      <c r="F17" s="162">
        <v>89500</v>
      </c>
      <c r="G17" s="46">
        <f t="shared" si="0"/>
        <v>6.6197777900877039E-2</v>
      </c>
      <c r="H17" s="162">
        <v>96500</v>
      </c>
      <c r="I17" s="46">
        <f t="shared" ref="I17:I29" si="1">(F17-H17)/H17</f>
        <v>-7.2538860103626937E-2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44932.7</v>
      </c>
      <c r="F18" s="162">
        <v>31200</v>
      </c>
      <c r="G18" s="46">
        <f t="shared" si="0"/>
        <v>-0.30562819505616173</v>
      </c>
      <c r="H18" s="162">
        <v>32500</v>
      </c>
      <c r="I18" s="46">
        <f t="shared" si="1"/>
        <v>-0.04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245642.38839285716</v>
      </c>
      <c r="F19" s="162">
        <v>290000</v>
      </c>
      <c r="G19" s="46">
        <f t="shared" si="0"/>
        <v>0.18057800161184509</v>
      </c>
      <c r="H19" s="162">
        <v>287500</v>
      </c>
      <c r="I19" s="46">
        <f t="shared" si="1"/>
        <v>8.6956521739130436E-3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97999.375</v>
      </c>
      <c r="F20" s="162">
        <v>89200</v>
      </c>
      <c r="G20" s="46">
        <f t="shared" si="0"/>
        <v>-8.9790113457356227E-2</v>
      </c>
      <c r="H20" s="162">
        <v>76000</v>
      </c>
      <c r="I20" s="46">
        <f t="shared" si="1"/>
        <v>0.1736842105263158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65283.100000000006</v>
      </c>
      <c r="F21" s="162">
        <v>55100</v>
      </c>
      <c r="G21" s="46">
        <f t="shared" si="0"/>
        <v>-0.15598370788151919</v>
      </c>
      <c r="H21" s="162">
        <v>51500</v>
      </c>
      <c r="I21" s="46">
        <f t="shared" si="1"/>
        <v>6.9902912621359226E-2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26096.408333333333</v>
      </c>
      <c r="F22" s="162">
        <v>20500</v>
      </c>
      <c r="G22" s="46">
        <f t="shared" si="0"/>
        <v>-0.21445128624022014</v>
      </c>
      <c r="H22" s="162">
        <v>19100</v>
      </c>
      <c r="I22" s="46">
        <f t="shared" si="1"/>
        <v>7.3298429319371722E-2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33876.269444444442</v>
      </c>
      <c r="F23" s="162">
        <v>21700</v>
      </c>
      <c r="G23" s="46">
        <f t="shared" si="0"/>
        <v>-0.35943359892130322</v>
      </c>
      <c r="H23" s="162">
        <v>24100</v>
      </c>
      <c r="I23" s="46">
        <f t="shared" si="1"/>
        <v>-9.9585062240663894E-2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32985.991666666669</v>
      </c>
      <c r="F24" s="162">
        <v>22500</v>
      </c>
      <c r="G24" s="46">
        <f t="shared" si="0"/>
        <v>-0.31789226689410333</v>
      </c>
      <c r="H24" s="162">
        <v>25100</v>
      </c>
      <c r="I24" s="46">
        <f t="shared" si="1"/>
        <v>-0.10358565737051793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33050.566666666666</v>
      </c>
      <c r="F25" s="162">
        <v>22700</v>
      </c>
      <c r="G25" s="46">
        <f t="shared" si="0"/>
        <v>-0.31317365209068526</v>
      </c>
      <c r="H25" s="162">
        <v>25100</v>
      </c>
      <c r="I25" s="46">
        <f t="shared" si="1"/>
        <v>-9.5617529880478086E-2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80332.334027777775</v>
      </c>
      <c r="F26" s="162">
        <v>48200</v>
      </c>
      <c r="G26" s="46">
        <f t="shared" si="0"/>
        <v>-0.39999253621420827</v>
      </c>
      <c r="H26" s="162">
        <v>52500</v>
      </c>
      <c r="I26" s="46">
        <f t="shared" si="1"/>
        <v>-8.1904761904761911E-2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35040.836111111115</v>
      </c>
      <c r="F27" s="162">
        <v>21700</v>
      </c>
      <c r="G27" s="46">
        <f t="shared" si="0"/>
        <v>-0.38072253951956536</v>
      </c>
      <c r="H27" s="162">
        <v>27200</v>
      </c>
      <c r="I27" s="46">
        <f t="shared" si="1"/>
        <v>-0.20220588235294118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73741.55</v>
      </c>
      <c r="F28" s="162">
        <v>55000</v>
      </c>
      <c r="G28" s="46">
        <f t="shared" si="0"/>
        <v>-0.25415183163359056</v>
      </c>
      <c r="H28" s="162">
        <v>57000</v>
      </c>
      <c r="I28" s="46">
        <f t="shared" si="1"/>
        <v>-3.5087719298245612E-2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107471.42857142858</v>
      </c>
      <c r="F29" s="162">
        <v>87600</v>
      </c>
      <c r="G29" s="46">
        <f t="shared" si="0"/>
        <v>-0.18489964110062482</v>
      </c>
      <c r="H29" s="162">
        <v>101000</v>
      </c>
      <c r="I29" s="46">
        <f t="shared" si="1"/>
        <v>-0.13267326732673268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54562.025000000001</v>
      </c>
      <c r="F30" s="165">
        <v>63200</v>
      </c>
      <c r="G30" s="48">
        <f t="shared" si="0"/>
        <v>0.158314780289038</v>
      </c>
      <c r="H30" s="165">
        <v>59000</v>
      </c>
      <c r="I30" s="48">
        <f>(F30-H30)/H30</f>
        <v>7.1186440677966104E-2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136649.9</v>
      </c>
      <c r="F32" s="168">
        <v>130500</v>
      </c>
      <c r="G32" s="42">
        <f t="shared" si="0"/>
        <v>-4.500478961199382E-2</v>
      </c>
      <c r="H32" s="168">
        <v>129700</v>
      </c>
      <c r="I32" s="43">
        <f>(F32-H32)/H32</f>
        <v>6.1680801850424053E-3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134824.9</v>
      </c>
      <c r="F33" s="162">
        <v>126500</v>
      </c>
      <c r="G33" s="46">
        <f t="shared" si="0"/>
        <v>-6.1746012791405701E-2</v>
      </c>
      <c r="H33" s="162">
        <v>129700</v>
      </c>
      <c r="I33" s="46">
        <f>(F33-H33)/H33</f>
        <v>-2.4672320740169621E-2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47140.287499999999</v>
      </c>
      <c r="F34" s="162">
        <v>69200</v>
      </c>
      <c r="G34" s="46">
        <f>(F34-E34)/E34</f>
        <v>0.46795880275443807</v>
      </c>
      <c r="H34" s="162">
        <v>63200</v>
      </c>
      <c r="I34" s="46">
        <f>(F34-H34)/H34</f>
        <v>9.49367088607595E-2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65717.878571428577</v>
      </c>
      <c r="F35" s="162">
        <v>60000</v>
      </c>
      <c r="G35" s="46">
        <f t="shared" si="0"/>
        <v>-8.7006438669711944E-2</v>
      </c>
      <c r="H35" s="162">
        <v>54200</v>
      </c>
      <c r="I35" s="46">
        <f>(F35-H35)/H35</f>
        <v>0.1070110701107011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47481.930555555555</v>
      </c>
      <c r="F36" s="162">
        <v>36200</v>
      </c>
      <c r="G36" s="52">
        <f t="shared" si="0"/>
        <v>-0.23760471454199389</v>
      </c>
      <c r="H36" s="162">
        <v>38100</v>
      </c>
      <c r="I36" s="46">
        <f>(F36-H36)/H36</f>
        <v>-4.9868766404199474E-2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1440285.9553571427</v>
      </c>
      <c r="F38" s="188">
        <v>1736530</v>
      </c>
      <c r="G38" s="161">
        <f t="shared" si="0"/>
        <v>0.20568418621384019</v>
      </c>
      <c r="H38" s="188">
        <v>1807430</v>
      </c>
      <c r="I38" s="161">
        <f>(F38-H38)/H38</f>
        <v>-3.9226968679284949E-2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985607.35416666674</v>
      </c>
      <c r="F39" s="135">
        <v>1050270</v>
      </c>
      <c r="G39" s="167">
        <f t="shared" si="0"/>
        <v>6.5606902748818946E-2</v>
      </c>
      <c r="H39" s="135">
        <v>1128930</v>
      </c>
      <c r="I39" s="167">
        <f>(F39-H39)/H39</f>
        <v>-6.9676596423161749E-2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204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224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204" t="s">
        <v>3</v>
      </c>
      <c r="B12" s="210"/>
      <c r="C12" s="212" t="s">
        <v>0</v>
      </c>
      <c r="D12" s="206" t="s">
        <v>227</v>
      </c>
      <c r="E12" s="214" t="s">
        <v>226</v>
      </c>
      <c r="F12" s="221" t="s">
        <v>186</v>
      </c>
      <c r="G12" s="206" t="s">
        <v>219</v>
      </c>
      <c r="H12" s="223" t="s">
        <v>228</v>
      </c>
      <c r="I12" s="219" t="s">
        <v>196</v>
      </c>
    </row>
    <row r="13" spans="1:9" ht="39.75" customHeight="1" thickBot="1">
      <c r="A13" s="205"/>
      <c r="B13" s="211"/>
      <c r="C13" s="213"/>
      <c r="D13" s="207"/>
      <c r="E13" s="215"/>
      <c r="F13" s="222"/>
      <c r="G13" s="207"/>
      <c r="H13" s="224"/>
      <c r="I13" s="220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89">
        <v>74798.8</v>
      </c>
      <c r="E15" s="189">
        <v>62500</v>
      </c>
      <c r="F15" s="62">
        <f t="shared" ref="F15:F30" si="0">D15-E15</f>
        <v>12298.800000000003</v>
      </c>
      <c r="G15" s="159">
        <v>71753.55</v>
      </c>
      <c r="H15" s="124">
        <f>AVERAGE(D15:E15)</f>
        <v>68649.399999999994</v>
      </c>
      <c r="I15" s="64">
        <f t="shared" ref="I15:I30" si="1">(H15-G15)/G15</f>
        <v>-4.3261274180859462E-2</v>
      </c>
    </row>
    <row r="16" spans="1:9" ht="16.5" customHeight="1">
      <c r="A16" s="122"/>
      <c r="B16" s="155" t="s">
        <v>5</v>
      </c>
      <c r="C16" s="142" t="s">
        <v>164</v>
      </c>
      <c r="D16" s="134">
        <v>108887.55555555556</v>
      </c>
      <c r="E16" s="134">
        <v>76600</v>
      </c>
      <c r="F16" s="65">
        <f t="shared" si="0"/>
        <v>32287.555555555562</v>
      </c>
      <c r="G16" s="162">
        <v>130504.04722222222</v>
      </c>
      <c r="H16" s="173">
        <f t="shared" ref="H16:H30" si="2">AVERAGE(D16:E16)</f>
        <v>92743.777777777781</v>
      </c>
      <c r="I16" s="66">
        <f t="shared" si="1"/>
        <v>-0.28934175029948511</v>
      </c>
    </row>
    <row r="17" spans="1:9" ht="16.5">
      <c r="A17" s="122"/>
      <c r="B17" s="155" t="s">
        <v>6</v>
      </c>
      <c r="C17" s="142" t="s">
        <v>165</v>
      </c>
      <c r="D17" s="134">
        <v>122998.8</v>
      </c>
      <c r="E17" s="134">
        <v>89500</v>
      </c>
      <c r="F17" s="65">
        <f t="shared" si="0"/>
        <v>33498.800000000003</v>
      </c>
      <c r="G17" s="162">
        <v>83943.15</v>
      </c>
      <c r="H17" s="173">
        <f t="shared" si="2"/>
        <v>106249.4</v>
      </c>
      <c r="I17" s="66">
        <f t="shared" si="1"/>
        <v>0.2657304378022507</v>
      </c>
    </row>
    <row r="18" spans="1:9" ht="16.5">
      <c r="A18" s="122"/>
      <c r="B18" s="155" t="s">
        <v>7</v>
      </c>
      <c r="C18" s="142" t="s">
        <v>166</v>
      </c>
      <c r="D18" s="134">
        <v>42777.555555555555</v>
      </c>
      <c r="E18" s="134">
        <v>31200</v>
      </c>
      <c r="F18" s="65">
        <f t="shared" si="0"/>
        <v>11577.555555555555</v>
      </c>
      <c r="G18" s="162">
        <v>44932.7</v>
      </c>
      <c r="H18" s="173">
        <f t="shared" si="2"/>
        <v>36988.777777777781</v>
      </c>
      <c r="I18" s="66">
        <f t="shared" si="1"/>
        <v>-0.17679601319800983</v>
      </c>
    </row>
    <row r="19" spans="1:9" ht="16.5">
      <c r="A19" s="122"/>
      <c r="B19" s="155" t="s">
        <v>8</v>
      </c>
      <c r="C19" s="142" t="s">
        <v>167</v>
      </c>
      <c r="D19" s="134">
        <v>333123.5</v>
      </c>
      <c r="E19" s="134">
        <v>290000</v>
      </c>
      <c r="F19" s="65">
        <f t="shared" si="0"/>
        <v>43123.5</v>
      </c>
      <c r="G19" s="162">
        <v>245642.38839285716</v>
      </c>
      <c r="H19" s="173">
        <f t="shared" si="2"/>
        <v>311561.75</v>
      </c>
      <c r="I19" s="66">
        <f t="shared" si="1"/>
        <v>0.26835499377134236</v>
      </c>
    </row>
    <row r="20" spans="1:9" ht="16.5">
      <c r="A20" s="122"/>
      <c r="B20" s="155" t="s">
        <v>9</v>
      </c>
      <c r="C20" s="142" t="s">
        <v>168</v>
      </c>
      <c r="D20" s="134">
        <v>90498.8</v>
      </c>
      <c r="E20" s="134">
        <v>89200</v>
      </c>
      <c r="F20" s="65">
        <f t="shared" si="0"/>
        <v>1298.8000000000029</v>
      </c>
      <c r="G20" s="162">
        <v>97999.375</v>
      </c>
      <c r="H20" s="173">
        <f t="shared" si="2"/>
        <v>89849.4</v>
      </c>
      <c r="I20" s="66">
        <f t="shared" si="1"/>
        <v>-8.3163540583804804E-2</v>
      </c>
    </row>
    <row r="21" spans="1:9" ht="16.5">
      <c r="A21" s="122"/>
      <c r="B21" s="155" t="s">
        <v>10</v>
      </c>
      <c r="C21" s="142" t="s">
        <v>169</v>
      </c>
      <c r="D21" s="134">
        <v>90398.8</v>
      </c>
      <c r="E21" s="134">
        <v>55100</v>
      </c>
      <c r="F21" s="65">
        <f t="shared" si="0"/>
        <v>35298.800000000003</v>
      </c>
      <c r="G21" s="162">
        <v>65283.100000000006</v>
      </c>
      <c r="H21" s="173">
        <f t="shared" si="2"/>
        <v>72749.399999999994</v>
      </c>
      <c r="I21" s="66">
        <f t="shared" si="1"/>
        <v>0.11436803705706358</v>
      </c>
    </row>
    <row r="22" spans="1:9" ht="16.5">
      <c r="A22" s="122"/>
      <c r="B22" s="155" t="s">
        <v>11</v>
      </c>
      <c r="C22" s="142" t="s">
        <v>170</v>
      </c>
      <c r="D22" s="134">
        <v>29198.799999999999</v>
      </c>
      <c r="E22" s="134">
        <v>20500</v>
      </c>
      <c r="F22" s="65">
        <f t="shared" si="0"/>
        <v>8698.7999999999993</v>
      </c>
      <c r="G22" s="162">
        <v>26096.408333333333</v>
      </c>
      <c r="H22" s="173">
        <f t="shared" si="2"/>
        <v>24849.4</v>
      </c>
      <c r="I22" s="66">
        <f t="shared" si="1"/>
        <v>-4.7784672795010988E-2</v>
      </c>
    </row>
    <row r="23" spans="1:9" ht="16.5">
      <c r="A23" s="122"/>
      <c r="B23" s="155" t="s">
        <v>12</v>
      </c>
      <c r="C23" s="142" t="s">
        <v>171</v>
      </c>
      <c r="D23" s="134">
        <v>42665.333333333336</v>
      </c>
      <c r="E23" s="134">
        <v>21700</v>
      </c>
      <c r="F23" s="65">
        <f t="shared" si="0"/>
        <v>20965.333333333336</v>
      </c>
      <c r="G23" s="162">
        <v>33876.269444444442</v>
      </c>
      <c r="H23" s="173">
        <f t="shared" si="2"/>
        <v>32182.666666666668</v>
      </c>
      <c r="I23" s="66">
        <f t="shared" si="1"/>
        <v>-4.999378047087525E-2</v>
      </c>
    </row>
    <row r="24" spans="1:9" ht="16.5">
      <c r="A24" s="122"/>
      <c r="B24" s="155" t="s">
        <v>13</v>
      </c>
      <c r="C24" s="142" t="s">
        <v>172</v>
      </c>
      <c r="D24" s="134">
        <v>42665.333333333336</v>
      </c>
      <c r="E24" s="134">
        <v>22500</v>
      </c>
      <c r="F24" s="65">
        <f t="shared" si="0"/>
        <v>20165.333333333336</v>
      </c>
      <c r="G24" s="162">
        <v>32985.991666666669</v>
      </c>
      <c r="H24" s="173">
        <f t="shared" si="2"/>
        <v>32582.666666666668</v>
      </c>
      <c r="I24" s="66">
        <f t="shared" si="1"/>
        <v>-1.2227160064663834E-2</v>
      </c>
    </row>
    <row r="25" spans="1:9" ht="16.5">
      <c r="A25" s="122"/>
      <c r="B25" s="155" t="s">
        <v>14</v>
      </c>
      <c r="C25" s="142" t="s">
        <v>173</v>
      </c>
      <c r="D25" s="134">
        <v>41398.800000000003</v>
      </c>
      <c r="E25" s="134">
        <v>22700</v>
      </c>
      <c r="F25" s="65">
        <f t="shared" si="0"/>
        <v>18698.800000000003</v>
      </c>
      <c r="G25" s="162">
        <v>33050.566666666666</v>
      </c>
      <c r="H25" s="173">
        <f t="shared" si="2"/>
        <v>32049.4</v>
      </c>
      <c r="I25" s="66">
        <f t="shared" si="1"/>
        <v>-3.029196675397389E-2</v>
      </c>
    </row>
    <row r="26" spans="1:9" ht="16.5">
      <c r="A26" s="122"/>
      <c r="B26" s="155" t="s">
        <v>15</v>
      </c>
      <c r="C26" s="142" t="s">
        <v>174</v>
      </c>
      <c r="D26" s="134">
        <v>88998.8</v>
      </c>
      <c r="E26" s="134">
        <v>48200</v>
      </c>
      <c r="F26" s="65">
        <f t="shared" si="0"/>
        <v>40798.800000000003</v>
      </c>
      <c r="G26" s="162">
        <v>80332.334027777775</v>
      </c>
      <c r="H26" s="173">
        <f t="shared" si="2"/>
        <v>68599.399999999994</v>
      </c>
      <c r="I26" s="66">
        <f t="shared" si="1"/>
        <v>-0.14605493752640997</v>
      </c>
    </row>
    <row r="27" spans="1:9" ht="16.5">
      <c r="A27" s="122"/>
      <c r="B27" s="155" t="s">
        <v>16</v>
      </c>
      <c r="C27" s="142" t="s">
        <v>175</v>
      </c>
      <c r="D27" s="134">
        <v>42665.333333333336</v>
      </c>
      <c r="E27" s="134">
        <v>21700</v>
      </c>
      <c r="F27" s="65">
        <f t="shared" si="0"/>
        <v>20965.333333333336</v>
      </c>
      <c r="G27" s="162">
        <v>35040.836111111115</v>
      </c>
      <c r="H27" s="173">
        <f t="shared" si="2"/>
        <v>32182.666666666668</v>
      </c>
      <c r="I27" s="66">
        <f t="shared" si="1"/>
        <v>-8.1566816367665065E-2</v>
      </c>
    </row>
    <row r="28" spans="1:9" ht="16.5">
      <c r="A28" s="122"/>
      <c r="B28" s="155" t="s">
        <v>17</v>
      </c>
      <c r="C28" s="142" t="s">
        <v>176</v>
      </c>
      <c r="D28" s="134">
        <v>72110.888888888891</v>
      </c>
      <c r="E28" s="134">
        <v>55000</v>
      </c>
      <c r="F28" s="65">
        <f t="shared" si="0"/>
        <v>17110.888888888891</v>
      </c>
      <c r="G28" s="162">
        <v>73741.55</v>
      </c>
      <c r="H28" s="173">
        <f t="shared" si="2"/>
        <v>63555.444444444445</v>
      </c>
      <c r="I28" s="66">
        <f t="shared" si="1"/>
        <v>-0.13813251220723671</v>
      </c>
    </row>
    <row r="29" spans="1:9" ht="16.5">
      <c r="A29" s="122"/>
      <c r="B29" s="155" t="s">
        <v>18</v>
      </c>
      <c r="C29" s="142" t="s">
        <v>177</v>
      </c>
      <c r="D29" s="134">
        <v>128642.42857142857</v>
      </c>
      <c r="E29" s="134">
        <v>87600</v>
      </c>
      <c r="F29" s="65">
        <f t="shared" si="0"/>
        <v>41042.428571428565</v>
      </c>
      <c r="G29" s="162">
        <v>107471.42857142858</v>
      </c>
      <c r="H29" s="173">
        <f t="shared" si="2"/>
        <v>108121.21428571429</v>
      </c>
      <c r="I29" s="66">
        <f t="shared" si="1"/>
        <v>6.0461252160042148E-3</v>
      </c>
    </row>
    <row r="30" spans="1:9" ht="17.25" thickBot="1">
      <c r="A30" s="36"/>
      <c r="B30" s="156" t="s">
        <v>19</v>
      </c>
      <c r="C30" s="143" t="s">
        <v>178</v>
      </c>
      <c r="D30" s="190">
        <v>75898.8</v>
      </c>
      <c r="E30" s="136">
        <v>63200</v>
      </c>
      <c r="F30" s="68">
        <f t="shared" si="0"/>
        <v>12698.800000000003</v>
      </c>
      <c r="G30" s="165">
        <v>54562.025000000001</v>
      </c>
      <c r="H30" s="93">
        <f t="shared" si="2"/>
        <v>69549.399999999994</v>
      </c>
      <c r="I30" s="69">
        <f t="shared" si="1"/>
        <v>0.27468509462396223</v>
      </c>
    </row>
    <row r="31" spans="1:9" ht="17.25" customHeight="1" thickBot="1">
      <c r="A31" s="191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180498.8</v>
      </c>
      <c r="E32" s="125">
        <v>130500</v>
      </c>
      <c r="F32" s="62">
        <f>D32-E32</f>
        <v>49998.799999999988</v>
      </c>
      <c r="G32" s="168">
        <v>136649.9</v>
      </c>
      <c r="H32" s="63">
        <f>AVERAGE(D32:E32)</f>
        <v>155499.4</v>
      </c>
      <c r="I32" s="72">
        <f>(H32-G32)/G32</f>
        <v>0.13794009362612047</v>
      </c>
    </row>
    <row r="33" spans="1:9" ht="16.5">
      <c r="A33" s="35"/>
      <c r="B33" s="32" t="s">
        <v>27</v>
      </c>
      <c r="C33" s="15" t="s">
        <v>180</v>
      </c>
      <c r="D33" s="45">
        <v>176498.8</v>
      </c>
      <c r="E33" s="125">
        <v>126500</v>
      </c>
      <c r="F33" s="73">
        <f>D33-E33</f>
        <v>49998.799999999988</v>
      </c>
      <c r="G33" s="162">
        <v>134824.9</v>
      </c>
      <c r="H33" s="63">
        <f>AVERAGE(D33:E33)</f>
        <v>151499.4</v>
      </c>
      <c r="I33" s="66">
        <f>(H33-G33)/G33</f>
        <v>0.12367522616371308</v>
      </c>
    </row>
    <row r="34" spans="1:9" ht="16.5">
      <c r="A34" s="35"/>
      <c r="B34" s="37" t="s">
        <v>28</v>
      </c>
      <c r="C34" s="15" t="s">
        <v>181</v>
      </c>
      <c r="D34" s="45">
        <v>74873.75</v>
      </c>
      <c r="E34" s="125">
        <v>69200</v>
      </c>
      <c r="F34" s="65">
        <f>D34-E34</f>
        <v>5673.75</v>
      </c>
      <c r="G34" s="162">
        <v>47140.287499999999</v>
      </c>
      <c r="H34" s="63">
        <f>AVERAGE(D34:E34)</f>
        <v>72036.875</v>
      </c>
      <c r="I34" s="66">
        <f>(H34-G34)/G34</f>
        <v>0.52813821935218364</v>
      </c>
    </row>
    <row r="35" spans="1:9" ht="16.5">
      <c r="A35" s="35"/>
      <c r="B35" s="32" t="s">
        <v>29</v>
      </c>
      <c r="C35" s="15" t="s">
        <v>182</v>
      </c>
      <c r="D35" s="45">
        <v>88333.333333333328</v>
      </c>
      <c r="E35" s="125">
        <v>60000</v>
      </c>
      <c r="F35" s="73">
        <f>D35-E35</f>
        <v>28333.333333333328</v>
      </c>
      <c r="G35" s="162">
        <v>65717.878571428577</v>
      </c>
      <c r="H35" s="63">
        <f>AVERAGE(D35:E35)</f>
        <v>74166.666666666657</v>
      </c>
      <c r="I35" s="66">
        <f>(H35-G35)/G35</f>
        <v>0.1285614855332726</v>
      </c>
    </row>
    <row r="36" spans="1:9" ht="17.25" thickBot="1">
      <c r="A36" s="36"/>
      <c r="B36" s="37" t="s">
        <v>30</v>
      </c>
      <c r="C36" s="15" t="s">
        <v>183</v>
      </c>
      <c r="D36" s="47">
        <v>66398.8</v>
      </c>
      <c r="E36" s="125">
        <v>36200</v>
      </c>
      <c r="F36" s="65">
        <f>D36-E36</f>
        <v>30198.800000000003</v>
      </c>
      <c r="G36" s="165">
        <v>47481.930555555555</v>
      </c>
      <c r="H36" s="63">
        <f>AVERAGE(D36:E36)</f>
        <v>51299.4</v>
      </c>
      <c r="I36" s="74">
        <f>(H36-G36)/G36</f>
        <v>8.0398362066973483E-2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1882055.5</v>
      </c>
      <c r="E38" s="126">
        <v>1736530</v>
      </c>
      <c r="F38" s="62">
        <f>D38-E38</f>
        <v>145525.5</v>
      </c>
      <c r="G38" s="162">
        <v>1440285.9553571427</v>
      </c>
      <c r="H38" s="62">
        <f>AVERAGE(D38:E38)</f>
        <v>1809292.75</v>
      </c>
      <c r="I38" s="72">
        <f>(H38-G38)/G38</f>
        <v>0.25620384151517739</v>
      </c>
    </row>
    <row r="39" spans="1:9" ht="17.25" thickBot="1">
      <c r="A39" s="36"/>
      <c r="B39" s="34" t="s">
        <v>32</v>
      </c>
      <c r="C39" s="16" t="s">
        <v>185</v>
      </c>
      <c r="D39" s="54">
        <v>1013806.7777777778</v>
      </c>
      <c r="E39" s="127">
        <v>1050270</v>
      </c>
      <c r="F39" s="68">
        <f>D39-E39</f>
        <v>-36463.222222222248</v>
      </c>
      <c r="G39" s="162">
        <v>985607.35416666674</v>
      </c>
      <c r="H39" s="75">
        <f>AVERAGE(D39:E39)</f>
        <v>1032038.3888888889</v>
      </c>
      <c r="I39" s="69">
        <f>(H39-G39)/G39</f>
        <v>4.7109058719919633E-2</v>
      </c>
    </row>
    <row r="40" spans="1:9" ht="15.75" customHeight="1" thickBot="1">
      <c r="A40" s="216"/>
      <c r="B40" s="217"/>
      <c r="C40" s="218"/>
      <c r="D40" s="77">
        <f>SUM(D15:D39)</f>
        <v>4910194.0896825399</v>
      </c>
      <c r="E40" s="77">
        <f>SUM(E15:E39)</f>
        <v>4266400</v>
      </c>
      <c r="F40" s="77">
        <f>SUM(F15:F39)</f>
        <v>643794.08968253958</v>
      </c>
      <c r="G40" s="77">
        <f>SUM(G15:G39)</f>
        <v>4074923.9265873013</v>
      </c>
      <c r="H40" s="77">
        <f>AVERAGE(D40:E40)</f>
        <v>4588297.04484127</v>
      </c>
      <c r="I40" s="69">
        <f>(H40-G40)/G40</f>
        <v>0.12598348521414296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1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229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204" t="s">
        <v>3</v>
      </c>
      <c r="B13" s="210"/>
      <c r="C13" s="212" t="s">
        <v>0</v>
      </c>
      <c r="D13" s="206" t="s">
        <v>23</v>
      </c>
      <c r="E13" s="206" t="s">
        <v>219</v>
      </c>
      <c r="F13" s="223" t="s">
        <v>230</v>
      </c>
      <c r="G13" s="206" t="s">
        <v>197</v>
      </c>
      <c r="H13" s="223" t="s">
        <v>223</v>
      </c>
      <c r="I13" s="206" t="s">
        <v>187</v>
      </c>
    </row>
    <row r="14" spans="1:9" ht="33.75" customHeight="1" thickBot="1">
      <c r="A14" s="205"/>
      <c r="B14" s="211"/>
      <c r="C14" s="213"/>
      <c r="D14" s="226"/>
      <c r="E14" s="207"/>
      <c r="F14" s="224"/>
      <c r="G14" s="225"/>
      <c r="H14" s="224"/>
      <c r="I14" s="225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1"/>
      <c r="B16" s="38" t="s">
        <v>4</v>
      </c>
      <c r="C16" s="14" t="s">
        <v>84</v>
      </c>
      <c r="D16" s="11" t="s">
        <v>161</v>
      </c>
      <c r="E16" s="159">
        <v>71753.55</v>
      </c>
      <c r="F16" s="40">
        <v>68649.399999999994</v>
      </c>
      <c r="G16" s="21">
        <f t="shared" ref="G16:G31" si="0">(F16-E16)/E16</f>
        <v>-4.3261274180859462E-2</v>
      </c>
      <c r="H16" s="159">
        <v>73299.399999999994</v>
      </c>
      <c r="I16" s="21">
        <f t="shared" ref="I16:I31" si="1">(F16-H16)/H16</f>
        <v>-6.3438445608013164E-2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130504.04722222222</v>
      </c>
      <c r="F17" s="44">
        <v>92743.777777777781</v>
      </c>
      <c r="G17" s="21">
        <f t="shared" si="0"/>
        <v>-0.28934175029948511</v>
      </c>
      <c r="H17" s="162">
        <v>99910.444444444438</v>
      </c>
      <c r="I17" s="21">
        <f t="shared" si="1"/>
        <v>-7.1730905677751311E-2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83943.15</v>
      </c>
      <c r="F18" s="44">
        <v>106249.4</v>
      </c>
      <c r="G18" s="21">
        <f t="shared" si="0"/>
        <v>0.2657304378022507</v>
      </c>
      <c r="H18" s="162">
        <v>110749.4</v>
      </c>
      <c r="I18" s="21">
        <f t="shared" si="1"/>
        <v>-4.0632274305775019E-2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44932.7</v>
      </c>
      <c r="F19" s="44">
        <v>36988.777777777781</v>
      </c>
      <c r="G19" s="21">
        <f t="shared" si="0"/>
        <v>-0.17679601319800983</v>
      </c>
      <c r="H19" s="162">
        <v>36249.4</v>
      </c>
      <c r="I19" s="21">
        <f t="shared" si="1"/>
        <v>2.0396965957444248E-2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245642.38839285716</v>
      </c>
      <c r="F20" s="44">
        <v>311561.75</v>
      </c>
      <c r="G20" s="21">
        <f t="shared" si="0"/>
        <v>0.26835499377134236</v>
      </c>
      <c r="H20" s="162">
        <v>299686.75</v>
      </c>
      <c r="I20" s="21">
        <f t="shared" si="1"/>
        <v>3.9624708132741937E-2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97999.375</v>
      </c>
      <c r="F21" s="44">
        <v>89849.4</v>
      </c>
      <c r="G21" s="21">
        <f t="shared" si="0"/>
        <v>-8.3163540583804804E-2</v>
      </c>
      <c r="H21" s="162">
        <v>81699.399999999994</v>
      </c>
      <c r="I21" s="21">
        <f t="shared" si="1"/>
        <v>9.9755934560106937E-2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65283.100000000006</v>
      </c>
      <c r="F22" s="44">
        <v>72749.399999999994</v>
      </c>
      <c r="G22" s="21">
        <f t="shared" si="0"/>
        <v>0.11436803705706358</v>
      </c>
      <c r="H22" s="162">
        <v>71199.399999999994</v>
      </c>
      <c r="I22" s="21">
        <f t="shared" si="1"/>
        <v>2.1769846375109904E-2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26096.408333333333</v>
      </c>
      <c r="F23" s="162">
        <v>24849.4</v>
      </c>
      <c r="G23" s="21">
        <f t="shared" si="0"/>
        <v>-4.7784672795010988E-2</v>
      </c>
      <c r="H23" s="162">
        <v>23949.4</v>
      </c>
      <c r="I23" s="21">
        <f t="shared" si="1"/>
        <v>3.757922954228498E-2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33876.269444444442</v>
      </c>
      <c r="F24" s="162">
        <v>32182.666666666668</v>
      </c>
      <c r="G24" s="21">
        <f t="shared" si="0"/>
        <v>-4.999378047087525E-2</v>
      </c>
      <c r="H24" s="162">
        <v>34660.444444444445</v>
      </c>
      <c r="I24" s="21">
        <f t="shared" si="1"/>
        <v>-7.1487190008463042E-2</v>
      </c>
    </row>
    <row r="25" spans="1:9" ht="16.5">
      <c r="A25" s="35"/>
      <c r="B25" s="32" t="s">
        <v>13</v>
      </c>
      <c r="C25" s="120" t="s">
        <v>93</v>
      </c>
      <c r="D25" s="140" t="s">
        <v>81</v>
      </c>
      <c r="E25" s="162">
        <v>32985.991666666669</v>
      </c>
      <c r="F25" s="44">
        <v>32582.666666666668</v>
      </c>
      <c r="G25" s="21">
        <f t="shared" si="0"/>
        <v>-1.2227160064663834E-2</v>
      </c>
      <c r="H25" s="162">
        <v>34604.888888888891</v>
      </c>
      <c r="I25" s="21">
        <f t="shared" si="1"/>
        <v>-5.8437471905061593E-2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33050.566666666666</v>
      </c>
      <c r="F26" s="162">
        <v>32049.4</v>
      </c>
      <c r="G26" s="21">
        <f t="shared" si="0"/>
        <v>-3.029196675397389E-2</v>
      </c>
      <c r="H26" s="162">
        <v>33749.4</v>
      </c>
      <c r="I26" s="21">
        <f t="shared" si="1"/>
        <v>-5.0371265859541207E-2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80332.334027777775</v>
      </c>
      <c r="F27" s="44">
        <v>68599.399999999994</v>
      </c>
      <c r="G27" s="21">
        <f t="shared" si="0"/>
        <v>-0.14605493752640997</v>
      </c>
      <c r="H27" s="162">
        <v>68499.399999999994</v>
      </c>
      <c r="I27" s="21">
        <f t="shared" si="1"/>
        <v>1.4598668017530082E-3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35040.836111111115</v>
      </c>
      <c r="F28" s="162">
        <v>32182.666666666668</v>
      </c>
      <c r="G28" s="21">
        <f t="shared" si="0"/>
        <v>-8.1566816367665065E-2</v>
      </c>
      <c r="H28" s="162">
        <v>35488.222222222219</v>
      </c>
      <c r="I28" s="21">
        <f t="shared" si="1"/>
        <v>-9.3145143615722154E-2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73741.55</v>
      </c>
      <c r="F29" s="44">
        <v>63555.444444444445</v>
      </c>
      <c r="G29" s="21">
        <f t="shared" si="0"/>
        <v>-0.13813251220723671</v>
      </c>
      <c r="H29" s="162">
        <v>63277.666666666664</v>
      </c>
      <c r="I29" s="21">
        <f t="shared" si="1"/>
        <v>4.3898233359497196E-3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107471.42857142858</v>
      </c>
      <c r="F30" s="44">
        <v>108121.21428571429</v>
      </c>
      <c r="G30" s="21">
        <f t="shared" si="0"/>
        <v>6.0461252160042148E-3</v>
      </c>
      <c r="H30" s="162">
        <v>114821.21428571429</v>
      </c>
      <c r="I30" s="21">
        <f t="shared" si="1"/>
        <v>-5.8351586348217133E-2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54562.025000000001</v>
      </c>
      <c r="F31" s="165">
        <v>69549.399999999994</v>
      </c>
      <c r="G31" s="149">
        <f t="shared" si="0"/>
        <v>0.27468509462396223</v>
      </c>
      <c r="H31" s="165">
        <v>67949.399999999994</v>
      </c>
      <c r="I31" s="149">
        <f t="shared" si="1"/>
        <v>2.3546933453422694E-2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136649.9</v>
      </c>
      <c r="F33" s="51">
        <v>155499.4</v>
      </c>
      <c r="G33" s="21">
        <f>(F33-E33)/E33</f>
        <v>0.13794009362612047</v>
      </c>
      <c r="H33" s="168">
        <v>159349.4</v>
      </c>
      <c r="I33" s="21">
        <f>(F33-H33)/H33</f>
        <v>-2.4160743623760115E-2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134824.9</v>
      </c>
      <c r="F34" s="44">
        <v>151499.4</v>
      </c>
      <c r="G34" s="21">
        <f>(F34-E34)/E34</f>
        <v>0.12367522616371308</v>
      </c>
      <c r="H34" s="162">
        <v>158599.4</v>
      </c>
      <c r="I34" s="21">
        <f>(F34-H34)/H34</f>
        <v>-4.4766878058807288E-2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47140.287499999999</v>
      </c>
      <c r="F35" s="44">
        <v>72036.875</v>
      </c>
      <c r="G35" s="21">
        <f>(F35-E35)/E35</f>
        <v>0.52813821935218364</v>
      </c>
      <c r="H35" s="162">
        <v>66911.875</v>
      </c>
      <c r="I35" s="21">
        <f>(F35-H35)/H35</f>
        <v>7.6593280340746694E-2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65717.878571428577</v>
      </c>
      <c r="F36" s="44">
        <v>74166.666666666657</v>
      </c>
      <c r="G36" s="21">
        <f>(F36-E36)/E36</f>
        <v>0.1285614855332726</v>
      </c>
      <c r="H36" s="162">
        <v>69183.333333333343</v>
      </c>
      <c r="I36" s="21">
        <f>(F36-H36)/H36</f>
        <v>7.2030835943145938E-2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47481.930555555555</v>
      </c>
      <c r="F37" s="165">
        <v>51299.4</v>
      </c>
      <c r="G37" s="149">
        <f>(F37-E37)/E37</f>
        <v>8.0398362066973483E-2</v>
      </c>
      <c r="H37" s="165">
        <v>53716</v>
      </c>
      <c r="I37" s="149">
        <f>(F37-H37)/H37</f>
        <v>-4.4988457815176082E-2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1440285.9553571427</v>
      </c>
      <c r="F39" s="44">
        <v>1809292.75</v>
      </c>
      <c r="G39" s="21">
        <f t="shared" ref="G39:G44" si="2">(F39-E39)/E39</f>
        <v>0.25620384151517739</v>
      </c>
      <c r="H39" s="162">
        <v>1844742.75</v>
      </c>
      <c r="I39" s="21">
        <f t="shared" ref="I39:I44" si="3">(F39-H39)/H39</f>
        <v>-1.9216771552564713E-2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985607.35416666674</v>
      </c>
      <c r="F40" s="44">
        <v>1032038.3888888889</v>
      </c>
      <c r="G40" s="21">
        <f t="shared" si="2"/>
        <v>4.7109058719919633E-2</v>
      </c>
      <c r="H40" s="162">
        <v>1068354.75</v>
      </c>
      <c r="I40" s="21">
        <f t="shared" si="3"/>
        <v>-3.3992792292177408E-2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652405.07499999995</v>
      </c>
      <c r="F41" s="170">
        <v>672391.2</v>
      </c>
      <c r="G41" s="21">
        <f t="shared" si="2"/>
        <v>3.0634533307393418E-2</v>
      </c>
      <c r="H41" s="170">
        <v>629544.5</v>
      </c>
      <c r="I41" s="21">
        <f t="shared" si="3"/>
        <v>6.8059843267632314E-2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295152.71428571432</v>
      </c>
      <c r="F42" s="163">
        <v>331890</v>
      </c>
      <c r="G42" s="21">
        <f t="shared" si="2"/>
        <v>0.12446873749134213</v>
      </c>
      <c r="H42" s="163">
        <v>376740</v>
      </c>
      <c r="I42" s="21">
        <f t="shared" si="3"/>
        <v>-0.11904761904761904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208796.75</v>
      </c>
      <c r="F43" s="163">
        <v>192855</v>
      </c>
      <c r="G43" s="21">
        <f t="shared" si="2"/>
        <v>-7.6350565801431292E-2</v>
      </c>
      <c r="H43" s="163">
        <v>233220</v>
      </c>
      <c r="I43" s="21">
        <f t="shared" si="3"/>
        <v>-0.17307692307692307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782578.5</v>
      </c>
      <c r="F44" s="166">
        <v>936109.2</v>
      </c>
      <c r="G44" s="153">
        <f t="shared" si="2"/>
        <v>0.19618568616439111</v>
      </c>
      <c r="H44" s="166">
        <v>1019530.2</v>
      </c>
      <c r="I44" s="153">
        <f t="shared" si="3"/>
        <v>-8.1822980819989441E-2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431601.80208333331</v>
      </c>
      <c r="F46" s="41">
        <v>370760</v>
      </c>
      <c r="G46" s="21">
        <f t="shared" ref="G46:G51" si="4">(F46-E46)/E46</f>
        <v>-0.14096744218780169</v>
      </c>
      <c r="H46" s="160">
        <v>379094.625</v>
      </c>
      <c r="I46" s="21">
        <f t="shared" ref="I46:I51" si="5">(F46-H46)/H46</f>
        <v>-2.1985605836537515E-2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319202.13750000007</v>
      </c>
      <c r="F47" s="45">
        <v>316461.59999999998</v>
      </c>
      <c r="G47" s="21">
        <f t="shared" si="4"/>
        <v>-8.5855863042273405E-3</v>
      </c>
      <c r="H47" s="163">
        <v>318255.59999999998</v>
      </c>
      <c r="I47" s="21">
        <f t="shared" si="5"/>
        <v>-5.6369785794813986E-3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980295.19642857136</v>
      </c>
      <c r="F48" s="45">
        <v>990544.28571428568</v>
      </c>
      <c r="G48" s="21">
        <f t="shared" si="4"/>
        <v>1.0455105077586813E-2</v>
      </c>
      <c r="H48" s="163">
        <v>990544.28571428568</v>
      </c>
      <c r="I48" s="21">
        <f t="shared" si="5"/>
        <v>0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1287541.1009375001</v>
      </c>
      <c r="F49" s="163">
        <v>1287579.4285714286</v>
      </c>
      <c r="G49" s="21">
        <f t="shared" si="4"/>
        <v>2.9768085772640564E-5</v>
      </c>
      <c r="H49" s="163">
        <v>1287579.4285714286</v>
      </c>
      <c r="I49" s="21">
        <f t="shared" si="5"/>
        <v>0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140789.75</v>
      </c>
      <c r="F50" s="45">
        <v>158544.75</v>
      </c>
      <c r="G50" s="21">
        <f t="shared" si="4"/>
        <v>0.1261100328681598</v>
      </c>
      <c r="H50" s="163">
        <v>154059.75</v>
      </c>
      <c r="I50" s="21">
        <f t="shared" si="5"/>
        <v>2.9112081513828238E-2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1788567.875</v>
      </c>
      <c r="F51" s="166">
        <v>1759465.5</v>
      </c>
      <c r="G51" s="153">
        <f t="shared" si="4"/>
        <v>-1.6271328254735651E-2</v>
      </c>
      <c r="H51" s="166">
        <v>1759465.5</v>
      </c>
      <c r="I51" s="153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143480</v>
      </c>
      <c r="F53" s="124">
        <v>148676.5</v>
      </c>
      <c r="G53" s="22">
        <f t="shared" ref="G53:G61" si="6">(F53-E53)/E53</f>
        <v>3.6217591301923611E-2</v>
      </c>
      <c r="H53" s="124">
        <v>157646.5</v>
      </c>
      <c r="I53" s="22">
        <f t="shared" ref="I53:I61" si="7">(F53-H53)/H53</f>
        <v>-5.6899455427174089E-2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192247.75</v>
      </c>
      <c r="F54" s="174">
        <v>199720</v>
      </c>
      <c r="G54" s="147">
        <f t="shared" si="6"/>
        <v>3.8867815097966038E-2</v>
      </c>
      <c r="H54" s="174">
        <v>207793</v>
      </c>
      <c r="I54" s="147">
        <f t="shared" si="7"/>
        <v>-3.8851164379935799E-2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138999.79999999999</v>
      </c>
      <c r="F55" s="174">
        <v>139035</v>
      </c>
      <c r="G55" s="147">
        <f t="shared" si="6"/>
        <v>2.5323777444292468E-4</v>
      </c>
      <c r="H55" s="174">
        <v>139035</v>
      </c>
      <c r="I55" s="147">
        <f t="shared" si="7"/>
        <v>0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189039.5</v>
      </c>
      <c r="F56" s="174">
        <v>176529.6</v>
      </c>
      <c r="G56" s="147">
        <f t="shared" si="6"/>
        <v>-6.617611663170922E-2</v>
      </c>
      <c r="H56" s="174">
        <v>169353.60000000001</v>
      </c>
      <c r="I56" s="147">
        <f t="shared" si="7"/>
        <v>4.2372881355932202E-2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98644.546875</v>
      </c>
      <c r="F57" s="179">
        <v>107644.375</v>
      </c>
      <c r="G57" s="147">
        <f t="shared" si="6"/>
        <v>9.1234927931742302E-2</v>
      </c>
      <c r="H57" s="179">
        <v>107644.375</v>
      </c>
      <c r="I57" s="147">
        <f t="shared" si="7"/>
        <v>0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100307.89285714286</v>
      </c>
      <c r="F58" s="166">
        <v>171102.75</v>
      </c>
      <c r="G58" s="152">
        <f t="shared" si="6"/>
        <v>0.70577553895666245</v>
      </c>
      <c r="H58" s="166">
        <v>171102.75</v>
      </c>
      <c r="I58" s="152">
        <f t="shared" si="7"/>
        <v>0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194866.70416666666</v>
      </c>
      <c r="F59" s="173">
        <v>184387.32</v>
      </c>
      <c r="G59" s="147">
        <f t="shared" si="6"/>
        <v>-5.3777192011744558E-2</v>
      </c>
      <c r="H59" s="173">
        <v>179902.32</v>
      </c>
      <c r="I59" s="147">
        <f t="shared" si="7"/>
        <v>2.4930195452732347E-2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183849.72361111111</v>
      </c>
      <c r="F60" s="174">
        <v>205028.57142857142</v>
      </c>
      <c r="G60" s="147">
        <f t="shared" si="6"/>
        <v>0.1151965170328945</v>
      </c>
      <c r="H60" s="174">
        <v>205028.57142857142</v>
      </c>
      <c r="I60" s="147">
        <f t="shared" si="7"/>
        <v>0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1029469</v>
      </c>
      <c r="F61" s="67">
        <v>1321281</v>
      </c>
      <c r="G61" s="28">
        <f t="shared" si="6"/>
        <v>0.28345875397899306</v>
      </c>
      <c r="H61" s="175">
        <v>1321281</v>
      </c>
      <c r="I61" s="28">
        <f t="shared" si="7"/>
        <v>0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392981.93055555556</v>
      </c>
      <c r="F63" s="51">
        <v>473715.66666666669</v>
      </c>
      <c r="G63" s="21">
        <f t="shared" ref="G63:G68" si="8">(F63-E63)/E63</f>
        <v>0.20543879968470422</v>
      </c>
      <c r="H63" s="168">
        <v>473715.66666666669</v>
      </c>
      <c r="I63" s="21">
        <f t="shared" ref="I63:I68" si="9">(F63-H63)/H63</f>
        <v>0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2829901.208333333</v>
      </c>
      <c r="F64" s="44">
        <v>3145779</v>
      </c>
      <c r="G64" s="21">
        <f t="shared" si="8"/>
        <v>0.11162149079144103</v>
      </c>
      <c r="H64" s="162">
        <v>3145779</v>
      </c>
      <c r="I64" s="21">
        <f t="shared" si="9"/>
        <v>0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950907.921875</v>
      </c>
      <c r="F65" s="44">
        <v>831718.33333333337</v>
      </c>
      <c r="G65" s="21">
        <f t="shared" si="8"/>
        <v>-0.12534293363194265</v>
      </c>
      <c r="H65" s="162">
        <v>831718.33333333337</v>
      </c>
      <c r="I65" s="21">
        <f t="shared" si="9"/>
        <v>0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599455.62916666665</v>
      </c>
      <c r="F66" s="44">
        <v>606073</v>
      </c>
      <c r="G66" s="21">
        <f t="shared" si="8"/>
        <v>1.1038966874883614E-2</v>
      </c>
      <c r="H66" s="162">
        <v>606073</v>
      </c>
      <c r="I66" s="21">
        <f t="shared" si="9"/>
        <v>0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303779.609375</v>
      </c>
      <c r="F67" s="44">
        <v>289058.25</v>
      </c>
      <c r="G67" s="21">
        <f t="shared" si="8"/>
        <v>-4.8460656741536767E-2</v>
      </c>
      <c r="H67" s="162">
        <v>304867.875</v>
      </c>
      <c r="I67" s="21">
        <f t="shared" si="9"/>
        <v>-5.1857300478116958E-2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225153.10714285716</v>
      </c>
      <c r="F68" s="171">
        <v>224499.42857142858</v>
      </c>
      <c r="G68" s="153">
        <f t="shared" si="8"/>
        <v>-2.9032624942361019E-3</v>
      </c>
      <c r="H68" s="171">
        <v>219646.875</v>
      </c>
      <c r="I68" s="153">
        <f t="shared" si="9"/>
        <v>2.2092522697755565E-2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300687.03125</v>
      </c>
      <c r="F70" s="41">
        <v>313052.7</v>
      </c>
      <c r="G70" s="21">
        <f>(F70-E70)/E70</f>
        <v>4.1124715949983334E-2</v>
      </c>
      <c r="H70" s="160">
        <v>310092.59999999998</v>
      </c>
      <c r="I70" s="21">
        <f>(F70-H70)/H70</f>
        <v>9.5458582371847484E-3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197448.49107142858</v>
      </c>
      <c r="F71" s="163">
        <v>205541.14285714287</v>
      </c>
      <c r="G71" s="21">
        <f>(F71-E71)/E71</f>
        <v>4.0986141457959827E-2</v>
      </c>
      <c r="H71" s="163">
        <v>205541.14285714287</v>
      </c>
      <c r="I71" s="21">
        <f>(F71-H71)/H71</f>
        <v>0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80148.421875</v>
      </c>
      <c r="F72" s="163">
        <v>98109.375</v>
      </c>
      <c r="G72" s="21">
        <f>(F72-E72)/E72</f>
        <v>0.22409615441975914</v>
      </c>
      <c r="H72" s="163">
        <v>98109.375</v>
      </c>
      <c r="I72" s="21">
        <f>(F72-H72)/H72</f>
        <v>0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132404.95000000001</v>
      </c>
      <c r="F73" s="45">
        <v>152484</v>
      </c>
      <c r="G73" s="21">
        <f>(F73-E73)/E73</f>
        <v>0.15164878654461172</v>
      </c>
      <c r="H73" s="163">
        <v>138437</v>
      </c>
      <c r="I73" s="21">
        <f>(F73-H73)/H73</f>
        <v>0.10146853803535182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118921.12152777778</v>
      </c>
      <c r="F74" s="47">
        <v>135045.77777777778</v>
      </c>
      <c r="G74" s="21">
        <f>(F74-E74)/E74</f>
        <v>0.13559118887247945</v>
      </c>
      <c r="H74" s="166">
        <v>137637.11111111112</v>
      </c>
      <c r="I74" s="21">
        <f>(F74-H74)/H74</f>
        <v>-1.8827286568383596E-2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71613.357142857145</v>
      </c>
      <c r="F76" s="41">
        <v>69581.571428571435</v>
      </c>
      <c r="G76" s="22">
        <f t="shared" ref="G76:G82" si="10">(F76-E76)/E76</f>
        <v>-2.837160266390841E-2</v>
      </c>
      <c r="H76" s="160">
        <v>69581.571428571435</v>
      </c>
      <c r="I76" s="22">
        <f t="shared" ref="I76:I82" si="11">(F76-H76)/H76</f>
        <v>0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114417.8125</v>
      </c>
      <c r="F77" s="30">
        <v>92166.75</v>
      </c>
      <c r="G77" s="21">
        <f t="shared" si="10"/>
        <v>-0.19447201457377977</v>
      </c>
      <c r="H77" s="154">
        <v>92166.75</v>
      </c>
      <c r="I77" s="21">
        <f t="shared" si="11"/>
        <v>0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48612.3125</v>
      </c>
      <c r="F78" s="45">
        <v>57023.571428571428</v>
      </c>
      <c r="G78" s="21">
        <f t="shared" si="10"/>
        <v>0.1730273359978797</v>
      </c>
      <c r="H78" s="163">
        <v>57023.571428571428</v>
      </c>
      <c r="I78" s="21">
        <f t="shared" si="11"/>
        <v>0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95779.180555555547</v>
      </c>
      <c r="F79" s="45">
        <v>91830.375</v>
      </c>
      <c r="G79" s="21">
        <f t="shared" si="10"/>
        <v>-4.1228224470610197E-2</v>
      </c>
      <c r="H79" s="163">
        <v>97071.444444444438</v>
      </c>
      <c r="I79" s="21">
        <f t="shared" si="11"/>
        <v>-5.3991876544538152E-2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132920.26388888891</v>
      </c>
      <c r="F80" s="57">
        <v>142981.79999999999</v>
      </c>
      <c r="G80" s="21">
        <f t="shared" si="10"/>
        <v>7.5696028707268839E-2</v>
      </c>
      <c r="H80" s="172">
        <v>142981.79999999999</v>
      </c>
      <c r="I80" s="21">
        <f t="shared" si="11"/>
        <v>0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578403.75</v>
      </c>
      <c r="F81" s="57">
        <v>577967</v>
      </c>
      <c r="G81" s="21">
        <f t="shared" si="10"/>
        <v>-7.5509538103789959E-4</v>
      </c>
      <c r="H81" s="172">
        <v>576472</v>
      </c>
      <c r="I81" s="21">
        <f t="shared" si="11"/>
        <v>2.5933609958506223E-3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172987.80277777778</v>
      </c>
      <c r="F82" s="166">
        <v>261924</v>
      </c>
      <c r="G82" s="149">
        <f t="shared" si="10"/>
        <v>0.51411831235564476</v>
      </c>
      <c r="H82" s="166">
        <v>260229.66666666666</v>
      </c>
      <c r="I82" s="149">
        <f t="shared" si="11"/>
        <v>6.5109153581003826E-3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13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224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27" t="s">
        <v>208</v>
      </c>
      <c r="E11" s="227"/>
      <c r="F11" s="192" t="s">
        <v>218</v>
      </c>
      <c r="H11" s="118"/>
    </row>
    <row r="12" spans="1:9" s="118" customFormat="1" ht="24.75" customHeight="1">
      <c r="A12" s="204" t="s">
        <v>3</v>
      </c>
      <c r="B12" s="210"/>
      <c r="C12" s="212" t="s">
        <v>0</v>
      </c>
      <c r="D12" s="206" t="s">
        <v>23</v>
      </c>
      <c r="E12" s="206" t="s">
        <v>219</v>
      </c>
      <c r="F12" s="223" t="s">
        <v>230</v>
      </c>
      <c r="G12" s="206" t="s">
        <v>197</v>
      </c>
      <c r="H12" s="223" t="s">
        <v>223</v>
      </c>
      <c r="I12" s="206" t="s">
        <v>187</v>
      </c>
    </row>
    <row r="13" spans="1:9" s="118" customFormat="1" ht="33.75" customHeight="1" thickBot="1">
      <c r="A13" s="205"/>
      <c r="B13" s="211"/>
      <c r="C13" s="213"/>
      <c r="D13" s="226"/>
      <c r="E13" s="207"/>
      <c r="F13" s="224"/>
      <c r="G13" s="225"/>
      <c r="H13" s="224"/>
      <c r="I13" s="225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16</v>
      </c>
      <c r="C15" s="141" t="s">
        <v>96</v>
      </c>
      <c r="D15" s="138" t="s">
        <v>81</v>
      </c>
      <c r="E15" s="159">
        <v>35040.836111111115</v>
      </c>
      <c r="F15" s="159">
        <v>32182.666666666668</v>
      </c>
      <c r="G15" s="147">
        <f>(F15-E15)/E15</f>
        <v>-8.1566816367665065E-2</v>
      </c>
      <c r="H15" s="159">
        <v>35488.222222222219</v>
      </c>
      <c r="I15" s="147">
        <f>(F15-H15)/H15</f>
        <v>-9.3145143615722154E-2</v>
      </c>
    </row>
    <row r="16" spans="1:9" ht="16.5">
      <c r="A16" s="122"/>
      <c r="B16" s="155" t="s">
        <v>5</v>
      </c>
      <c r="C16" s="142" t="s">
        <v>85</v>
      </c>
      <c r="D16" s="138" t="s">
        <v>161</v>
      </c>
      <c r="E16" s="162">
        <v>130504.04722222222</v>
      </c>
      <c r="F16" s="162">
        <v>92743.777777777781</v>
      </c>
      <c r="G16" s="147">
        <f>(F16-E16)/E16</f>
        <v>-0.28934175029948511</v>
      </c>
      <c r="H16" s="162">
        <v>99910.444444444438</v>
      </c>
      <c r="I16" s="147">
        <f>(F16-H16)/H16</f>
        <v>-7.1730905677751311E-2</v>
      </c>
    </row>
    <row r="17" spans="1:9" ht="16.5">
      <c r="A17" s="122"/>
      <c r="B17" s="155" t="s">
        <v>12</v>
      </c>
      <c r="C17" s="142" t="s">
        <v>92</v>
      </c>
      <c r="D17" s="138" t="s">
        <v>81</v>
      </c>
      <c r="E17" s="162">
        <v>33876.269444444442</v>
      </c>
      <c r="F17" s="162">
        <v>32182.666666666668</v>
      </c>
      <c r="G17" s="147">
        <f>(F17-E17)/E17</f>
        <v>-4.999378047087525E-2</v>
      </c>
      <c r="H17" s="162">
        <v>34660.444444444445</v>
      </c>
      <c r="I17" s="147">
        <f>(F17-H17)/H17</f>
        <v>-7.1487190008463042E-2</v>
      </c>
    </row>
    <row r="18" spans="1:9" ht="16.5">
      <c r="A18" s="122"/>
      <c r="B18" s="155" t="s">
        <v>4</v>
      </c>
      <c r="C18" s="142" t="s">
        <v>84</v>
      </c>
      <c r="D18" s="138" t="s">
        <v>161</v>
      </c>
      <c r="E18" s="162">
        <v>71753.55</v>
      </c>
      <c r="F18" s="162">
        <v>68649.399999999994</v>
      </c>
      <c r="G18" s="147">
        <f>(F18-E18)/E18</f>
        <v>-4.3261274180859462E-2</v>
      </c>
      <c r="H18" s="162">
        <v>73299.399999999994</v>
      </c>
      <c r="I18" s="147">
        <f>(F18-H18)/H18</f>
        <v>-6.3438445608013164E-2</v>
      </c>
    </row>
    <row r="19" spans="1:9" ht="16.5">
      <c r="A19" s="122"/>
      <c r="B19" s="155" t="s">
        <v>13</v>
      </c>
      <c r="C19" s="142" t="s">
        <v>93</v>
      </c>
      <c r="D19" s="138" t="s">
        <v>81</v>
      </c>
      <c r="E19" s="162">
        <v>32985.991666666669</v>
      </c>
      <c r="F19" s="162">
        <v>32582.666666666668</v>
      </c>
      <c r="G19" s="147">
        <f>(F19-E19)/E19</f>
        <v>-1.2227160064663834E-2</v>
      </c>
      <c r="H19" s="162">
        <v>34604.888888888891</v>
      </c>
      <c r="I19" s="147">
        <f>(F19-H19)/H19</f>
        <v>-5.8437471905061593E-2</v>
      </c>
    </row>
    <row r="20" spans="1:9" ht="16.5" customHeight="1">
      <c r="A20" s="122"/>
      <c r="B20" s="155" t="s">
        <v>18</v>
      </c>
      <c r="C20" s="142" t="s">
        <v>98</v>
      </c>
      <c r="D20" s="138" t="s">
        <v>83</v>
      </c>
      <c r="E20" s="162">
        <v>107471.42857142858</v>
      </c>
      <c r="F20" s="162">
        <v>108121.21428571429</v>
      </c>
      <c r="G20" s="147">
        <f>(F20-E20)/E20</f>
        <v>6.0461252160042148E-3</v>
      </c>
      <c r="H20" s="162">
        <v>114821.21428571429</v>
      </c>
      <c r="I20" s="147">
        <f>(F20-H20)/H20</f>
        <v>-5.8351586348217133E-2</v>
      </c>
    </row>
    <row r="21" spans="1:9" ht="16.5">
      <c r="A21" s="122"/>
      <c r="B21" s="155" t="s">
        <v>14</v>
      </c>
      <c r="C21" s="142" t="s">
        <v>94</v>
      </c>
      <c r="D21" s="138" t="s">
        <v>81</v>
      </c>
      <c r="E21" s="162">
        <v>33050.566666666666</v>
      </c>
      <c r="F21" s="162">
        <v>32049.4</v>
      </c>
      <c r="G21" s="147">
        <f>(F21-E21)/E21</f>
        <v>-3.029196675397389E-2</v>
      </c>
      <c r="H21" s="162">
        <v>33749.4</v>
      </c>
      <c r="I21" s="147">
        <f>(F21-H21)/H21</f>
        <v>-5.0371265859541207E-2</v>
      </c>
    </row>
    <row r="22" spans="1:9" ht="16.5">
      <c r="A22" s="122"/>
      <c r="B22" s="155" t="s">
        <v>6</v>
      </c>
      <c r="C22" s="142" t="s">
        <v>86</v>
      </c>
      <c r="D22" s="140" t="s">
        <v>161</v>
      </c>
      <c r="E22" s="162">
        <v>83943.15</v>
      </c>
      <c r="F22" s="162">
        <v>106249.4</v>
      </c>
      <c r="G22" s="147">
        <f>(F22-E22)/E22</f>
        <v>0.2657304378022507</v>
      </c>
      <c r="H22" s="162">
        <v>110749.4</v>
      </c>
      <c r="I22" s="147">
        <f>(F22-H22)/H22</f>
        <v>-4.0632274305775019E-2</v>
      </c>
    </row>
    <row r="23" spans="1:9" ht="16.5">
      <c r="A23" s="122"/>
      <c r="B23" s="155" t="s">
        <v>15</v>
      </c>
      <c r="C23" s="142" t="s">
        <v>95</v>
      </c>
      <c r="D23" s="140" t="s">
        <v>82</v>
      </c>
      <c r="E23" s="162">
        <v>80332.334027777775</v>
      </c>
      <c r="F23" s="162">
        <v>68599.399999999994</v>
      </c>
      <c r="G23" s="147">
        <f>(F23-E23)/E23</f>
        <v>-0.14605493752640997</v>
      </c>
      <c r="H23" s="162">
        <v>68499.399999999994</v>
      </c>
      <c r="I23" s="147">
        <f>(F23-H23)/H23</f>
        <v>1.4598668017530082E-3</v>
      </c>
    </row>
    <row r="24" spans="1:9" ht="16.5">
      <c r="A24" s="122"/>
      <c r="B24" s="155" t="s">
        <v>17</v>
      </c>
      <c r="C24" s="142" t="s">
        <v>97</v>
      </c>
      <c r="D24" s="140" t="s">
        <v>161</v>
      </c>
      <c r="E24" s="162">
        <v>73741.55</v>
      </c>
      <c r="F24" s="162">
        <v>63555.444444444445</v>
      </c>
      <c r="G24" s="147">
        <f>(F24-E24)/E24</f>
        <v>-0.13813251220723671</v>
      </c>
      <c r="H24" s="162">
        <v>63277.666666666664</v>
      </c>
      <c r="I24" s="147">
        <f>(F24-H24)/H24</f>
        <v>4.3898233359497196E-3</v>
      </c>
    </row>
    <row r="25" spans="1:9" ht="16.5">
      <c r="A25" s="122"/>
      <c r="B25" s="155" t="s">
        <v>7</v>
      </c>
      <c r="C25" s="142" t="s">
        <v>87</v>
      </c>
      <c r="D25" s="140" t="s">
        <v>161</v>
      </c>
      <c r="E25" s="162">
        <v>44932.7</v>
      </c>
      <c r="F25" s="162">
        <v>36988.777777777781</v>
      </c>
      <c r="G25" s="147">
        <f>(F25-E25)/E25</f>
        <v>-0.17679601319800983</v>
      </c>
      <c r="H25" s="162">
        <v>36249.4</v>
      </c>
      <c r="I25" s="147">
        <f>(F25-H25)/H25</f>
        <v>2.0396965957444248E-2</v>
      </c>
    </row>
    <row r="26" spans="1:9" ht="16.5">
      <c r="A26" s="122"/>
      <c r="B26" s="155" t="s">
        <v>10</v>
      </c>
      <c r="C26" s="142" t="s">
        <v>90</v>
      </c>
      <c r="D26" s="140" t="s">
        <v>161</v>
      </c>
      <c r="E26" s="162">
        <v>65283.100000000006</v>
      </c>
      <c r="F26" s="162">
        <v>72749.399999999994</v>
      </c>
      <c r="G26" s="147">
        <f>(F26-E26)/E26</f>
        <v>0.11436803705706358</v>
      </c>
      <c r="H26" s="162">
        <v>71199.399999999994</v>
      </c>
      <c r="I26" s="147">
        <f>(F26-H26)/H26</f>
        <v>2.1769846375109904E-2</v>
      </c>
    </row>
    <row r="27" spans="1:9" ht="16.5">
      <c r="A27" s="122"/>
      <c r="B27" s="155" t="s">
        <v>19</v>
      </c>
      <c r="C27" s="142" t="s">
        <v>99</v>
      </c>
      <c r="D27" s="140" t="s">
        <v>161</v>
      </c>
      <c r="E27" s="162">
        <v>54562.025000000001</v>
      </c>
      <c r="F27" s="162">
        <v>69549.399999999994</v>
      </c>
      <c r="G27" s="147">
        <f>(F27-E27)/E27</f>
        <v>0.27468509462396223</v>
      </c>
      <c r="H27" s="162">
        <v>67949.399999999994</v>
      </c>
      <c r="I27" s="147">
        <f>(F27-H27)/H27</f>
        <v>2.3546933453422694E-2</v>
      </c>
    </row>
    <row r="28" spans="1:9" ht="17.25" thickBot="1">
      <c r="A28" s="36"/>
      <c r="B28" s="155" t="s">
        <v>11</v>
      </c>
      <c r="C28" s="142" t="s">
        <v>91</v>
      </c>
      <c r="D28" s="140" t="s">
        <v>81</v>
      </c>
      <c r="E28" s="162">
        <v>26096.408333333333</v>
      </c>
      <c r="F28" s="162">
        <v>24849.4</v>
      </c>
      <c r="G28" s="147">
        <f>(F28-E28)/E28</f>
        <v>-4.7784672795010988E-2</v>
      </c>
      <c r="H28" s="162">
        <v>23949.4</v>
      </c>
      <c r="I28" s="147">
        <f>(F28-H28)/H28</f>
        <v>3.757922954228498E-2</v>
      </c>
    </row>
    <row r="29" spans="1:9" ht="16.5">
      <c r="A29" s="122"/>
      <c r="B29" s="155" t="s">
        <v>8</v>
      </c>
      <c r="C29" s="142" t="s">
        <v>89</v>
      </c>
      <c r="D29" s="140" t="s">
        <v>161</v>
      </c>
      <c r="E29" s="162">
        <v>245642.38839285716</v>
      </c>
      <c r="F29" s="162">
        <v>311561.75</v>
      </c>
      <c r="G29" s="147">
        <f>(F29-E29)/E29</f>
        <v>0.26835499377134236</v>
      </c>
      <c r="H29" s="162">
        <v>299686.75</v>
      </c>
      <c r="I29" s="147">
        <f>(F29-H29)/H29</f>
        <v>3.9624708132741937E-2</v>
      </c>
    </row>
    <row r="30" spans="1:9" ht="17.25" thickBot="1">
      <c r="A30" s="36"/>
      <c r="B30" s="156" t="s">
        <v>9</v>
      </c>
      <c r="C30" s="143" t="s">
        <v>88</v>
      </c>
      <c r="D30" s="139" t="s">
        <v>161</v>
      </c>
      <c r="E30" s="165">
        <v>97999.375</v>
      </c>
      <c r="F30" s="165">
        <v>89849.4</v>
      </c>
      <c r="G30" s="149">
        <f>(F30-E30)/E30</f>
        <v>-8.3163540583804804E-2</v>
      </c>
      <c r="H30" s="165">
        <v>81699.399999999994</v>
      </c>
      <c r="I30" s="149">
        <f>(F30-H30)/H30</f>
        <v>9.9755934560106937E-2</v>
      </c>
    </row>
    <row r="31" spans="1:9" ht="15.75" customHeight="1" thickBot="1">
      <c r="A31" s="216" t="s">
        <v>188</v>
      </c>
      <c r="B31" s="217"/>
      <c r="C31" s="217"/>
      <c r="D31" s="218"/>
      <c r="E31" s="92">
        <f>SUM(E15:E30)</f>
        <v>1217215.7204365078</v>
      </c>
      <c r="F31" s="93">
        <f>SUM(F15:F30)</f>
        <v>1242464.1642857143</v>
      </c>
      <c r="G31" s="94">
        <f t="shared" ref="G31" si="0">(F31-E31)/E31</f>
        <v>2.0742784886274759E-2</v>
      </c>
      <c r="H31" s="93">
        <f>SUM(H15:H30)</f>
        <v>1249794.2309523809</v>
      </c>
      <c r="I31" s="97">
        <f t="shared" ref="I31" si="1">(F31-H31)/H31</f>
        <v>-5.8650188048003059E-3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30</v>
      </c>
      <c r="C33" s="144" t="s">
        <v>104</v>
      </c>
      <c r="D33" s="146" t="s">
        <v>161</v>
      </c>
      <c r="E33" s="168">
        <v>47481.930555555555</v>
      </c>
      <c r="F33" s="168">
        <v>51299.4</v>
      </c>
      <c r="G33" s="147">
        <f>(F33-E33)/E33</f>
        <v>8.0398362066973483E-2</v>
      </c>
      <c r="H33" s="168">
        <v>53716</v>
      </c>
      <c r="I33" s="147">
        <f>(F33-H33)/H33</f>
        <v>-4.4988457815176082E-2</v>
      </c>
    </row>
    <row r="34" spans="1:9" ht="16.5">
      <c r="A34" s="35"/>
      <c r="B34" s="155" t="s">
        <v>27</v>
      </c>
      <c r="C34" s="142" t="s">
        <v>101</v>
      </c>
      <c r="D34" s="138" t="s">
        <v>161</v>
      </c>
      <c r="E34" s="162">
        <v>134824.9</v>
      </c>
      <c r="F34" s="162">
        <v>151499.4</v>
      </c>
      <c r="G34" s="147">
        <f>(F34-E34)/E34</f>
        <v>0.12367522616371308</v>
      </c>
      <c r="H34" s="162">
        <v>158599.4</v>
      </c>
      <c r="I34" s="147">
        <f>(F34-H34)/H34</f>
        <v>-4.4766878058807288E-2</v>
      </c>
    </row>
    <row r="35" spans="1:9" ht="16.5">
      <c r="A35" s="35"/>
      <c r="B35" s="157" t="s">
        <v>26</v>
      </c>
      <c r="C35" s="142" t="s">
        <v>100</v>
      </c>
      <c r="D35" s="138" t="s">
        <v>161</v>
      </c>
      <c r="E35" s="162">
        <v>136649.9</v>
      </c>
      <c r="F35" s="162">
        <v>155499.4</v>
      </c>
      <c r="G35" s="147">
        <f>(F35-E35)/E35</f>
        <v>0.13794009362612047</v>
      </c>
      <c r="H35" s="162">
        <v>159349.4</v>
      </c>
      <c r="I35" s="147">
        <f>(F35-H35)/H35</f>
        <v>-2.4160743623760115E-2</v>
      </c>
    </row>
    <row r="36" spans="1:9" ht="16.5">
      <c r="A36" s="35"/>
      <c r="B36" s="155" t="s">
        <v>29</v>
      </c>
      <c r="C36" s="142" t="s">
        <v>103</v>
      </c>
      <c r="D36" s="138" t="s">
        <v>161</v>
      </c>
      <c r="E36" s="162">
        <v>65717.878571428577</v>
      </c>
      <c r="F36" s="162">
        <v>74166.666666666657</v>
      </c>
      <c r="G36" s="147">
        <f>(F36-E36)/E36</f>
        <v>0.1285614855332726</v>
      </c>
      <c r="H36" s="162">
        <v>69183.333333333343</v>
      </c>
      <c r="I36" s="147">
        <f>(F36-H36)/H36</f>
        <v>7.2030835943145938E-2</v>
      </c>
    </row>
    <row r="37" spans="1:9" ht="17.25" thickBot="1">
      <c r="A37" s="36"/>
      <c r="B37" s="157" t="s">
        <v>28</v>
      </c>
      <c r="C37" s="142" t="s">
        <v>102</v>
      </c>
      <c r="D37" s="150" t="s">
        <v>161</v>
      </c>
      <c r="E37" s="165">
        <v>47140.287499999999</v>
      </c>
      <c r="F37" s="165">
        <v>72036.875</v>
      </c>
      <c r="G37" s="149">
        <f>(F37-E37)/E37</f>
        <v>0.52813821935218364</v>
      </c>
      <c r="H37" s="165">
        <v>66911.875</v>
      </c>
      <c r="I37" s="149">
        <f>(F37-H37)/H37</f>
        <v>7.6593280340746694E-2</v>
      </c>
    </row>
    <row r="38" spans="1:9" ht="15.75" customHeight="1" thickBot="1">
      <c r="A38" s="216" t="s">
        <v>189</v>
      </c>
      <c r="B38" s="217"/>
      <c r="C38" s="217"/>
      <c r="D38" s="218"/>
      <c r="E38" s="77">
        <f>SUM(E33:E37)</f>
        <v>431814.89662698412</v>
      </c>
      <c r="F38" s="95">
        <f>SUM(F33:F37)</f>
        <v>504501.74166666658</v>
      </c>
      <c r="G38" s="96">
        <f t="shared" ref="G38" si="2">(F38-E38)/E38</f>
        <v>0.16832871123126572</v>
      </c>
      <c r="H38" s="95">
        <f>SUM(H33:H37)</f>
        <v>507760.0083333333</v>
      </c>
      <c r="I38" s="97">
        <f t="shared" ref="I38" si="3">(F38-H38)/H38</f>
        <v>-6.4169422821652002E-3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35</v>
      </c>
      <c r="C40" s="142" t="s">
        <v>152</v>
      </c>
      <c r="D40" s="146" t="s">
        <v>161</v>
      </c>
      <c r="E40" s="162">
        <v>208796.75</v>
      </c>
      <c r="F40" s="162">
        <v>192855</v>
      </c>
      <c r="G40" s="147">
        <f>(F40-E40)/E40</f>
        <v>-7.6350565801431292E-2</v>
      </c>
      <c r="H40" s="162">
        <v>233220</v>
      </c>
      <c r="I40" s="147">
        <f>(F40-H40)/H40</f>
        <v>-0.17307692307692307</v>
      </c>
    </row>
    <row r="41" spans="1:9" ht="16.5">
      <c r="A41" s="35"/>
      <c r="B41" s="155" t="s">
        <v>34</v>
      </c>
      <c r="C41" s="142" t="s">
        <v>154</v>
      </c>
      <c r="D41" s="138" t="s">
        <v>161</v>
      </c>
      <c r="E41" s="162">
        <v>295152.71428571432</v>
      </c>
      <c r="F41" s="162">
        <v>331890</v>
      </c>
      <c r="G41" s="147">
        <f>(F41-E41)/E41</f>
        <v>0.12446873749134213</v>
      </c>
      <c r="H41" s="162">
        <v>376740</v>
      </c>
      <c r="I41" s="147">
        <f>(F41-H41)/H41</f>
        <v>-0.11904761904761904</v>
      </c>
    </row>
    <row r="42" spans="1:9" ht="16.5">
      <c r="A42" s="35"/>
      <c r="B42" s="157" t="s">
        <v>36</v>
      </c>
      <c r="C42" s="142" t="s">
        <v>153</v>
      </c>
      <c r="D42" s="138" t="s">
        <v>161</v>
      </c>
      <c r="E42" s="170">
        <v>782578.5</v>
      </c>
      <c r="F42" s="170">
        <v>936109.2</v>
      </c>
      <c r="G42" s="147">
        <f>(F42-E42)/E42</f>
        <v>0.19618568616439111</v>
      </c>
      <c r="H42" s="170">
        <v>1019530.2</v>
      </c>
      <c r="I42" s="147">
        <f>(F42-H42)/H42</f>
        <v>-8.1822980819989441E-2</v>
      </c>
    </row>
    <row r="43" spans="1:9" ht="16.5">
      <c r="A43" s="35"/>
      <c r="B43" s="155" t="s">
        <v>32</v>
      </c>
      <c r="C43" s="142" t="s">
        <v>106</v>
      </c>
      <c r="D43" s="138" t="s">
        <v>161</v>
      </c>
      <c r="E43" s="163">
        <v>985607.35416666674</v>
      </c>
      <c r="F43" s="163">
        <v>1032038.3888888889</v>
      </c>
      <c r="G43" s="147">
        <f>(F43-E43)/E43</f>
        <v>4.7109058719919633E-2</v>
      </c>
      <c r="H43" s="163">
        <v>1068354.75</v>
      </c>
      <c r="I43" s="147">
        <f>(F43-H43)/H43</f>
        <v>-3.3992792292177408E-2</v>
      </c>
    </row>
    <row r="44" spans="1:9" ht="16.5">
      <c r="A44" s="35"/>
      <c r="B44" s="155" t="s">
        <v>31</v>
      </c>
      <c r="C44" s="142" t="s">
        <v>105</v>
      </c>
      <c r="D44" s="138" t="s">
        <v>161</v>
      </c>
      <c r="E44" s="163">
        <v>1440285.9553571427</v>
      </c>
      <c r="F44" s="163">
        <v>1809292.75</v>
      </c>
      <c r="G44" s="147">
        <f>(F44-E44)/E44</f>
        <v>0.25620384151517739</v>
      </c>
      <c r="H44" s="163">
        <v>1844742.75</v>
      </c>
      <c r="I44" s="147">
        <f>(F44-H44)/H44</f>
        <v>-1.9216771552564713E-2</v>
      </c>
    </row>
    <row r="45" spans="1:9" ht="16.5" customHeight="1" thickBot="1">
      <c r="A45" s="36"/>
      <c r="B45" s="155" t="s">
        <v>33</v>
      </c>
      <c r="C45" s="142" t="s">
        <v>107</v>
      </c>
      <c r="D45" s="138" t="s">
        <v>161</v>
      </c>
      <c r="E45" s="166">
        <v>652405.07499999995</v>
      </c>
      <c r="F45" s="166">
        <v>672391.2</v>
      </c>
      <c r="G45" s="153">
        <f>(F45-E45)/E45</f>
        <v>3.0634533307393418E-2</v>
      </c>
      <c r="H45" s="166">
        <v>629544.5</v>
      </c>
      <c r="I45" s="153">
        <f>(F45-H45)/H45</f>
        <v>6.8059843267632314E-2</v>
      </c>
    </row>
    <row r="46" spans="1:9" ht="15.75" customHeight="1" thickBot="1">
      <c r="A46" s="216" t="s">
        <v>190</v>
      </c>
      <c r="B46" s="217"/>
      <c r="C46" s="217"/>
      <c r="D46" s="218"/>
      <c r="E46" s="77">
        <f>SUM(E40:E45)</f>
        <v>4364826.3488095235</v>
      </c>
      <c r="F46" s="77">
        <f>SUM(F40:F45)</f>
        <v>4974576.5388888894</v>
      </c>
      <c r="G46" s="96">
        <f t="shared" ref="G46" si="4">(F46-E46)/E46</f>
        <v>0.13969632268318558</v>
      </c>
      <c r="H46" s="95">
        <f>SUM(H40:H45)</f>
        <v>5172132.2</v>
      </c>
      <c r="I46" s="97">
        <f t="shared" ref="I46" si="5">(F46-H46)/H46</f>
        <v>-3.8196173932118521E-2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45</v>
      </c>
      <c r="C48" s="142" t="s">
        <v>109</v>
      </c>
      <c r="D48" s="146" t="s">
        <v>108</v>
      </c>
      <c r="E48" s="160">
        <v>431601.80208333331</v>
      </c>
      <c r="F48" s="160">
        <v>370760</v>
      </c>
      <c r="G48" s="147">
        <f>(F48-E48)/E48</f>
        <v>-0.14096744218780169</v>
      </c>
      <c r="H48" s="160">
        <v>379094.625</v>
      </c>
      <c r="I48" s="147">
        <f>(F48-H48)/H48</f>
        <v>-2.1985605836537515E-2</v>
      </c>
    </row>
    <row r="49" spans="1:9" ht="16.5">
      <c r="A49" s="35"/>
      <c r="B49" s="155" t="s">
        <v>46</v>
      </c>
      <c r="C49" s="142" t="s">
        <v>111</v>
      </c>
      <c r="D49" s="140" t="s">
        <v>110</v>
      </c>
      <c r="E49" s="163">
        <v>319202.13750000007</v>
      </c>
      <c r="F49" s="163">
        <v>316461.59999999998</v>
      </c>
      <c r="G49" s="147">
        <f>(F49-E49)/E49</f>
        <v>-8.5855863042273405E-3</v>
      </c>
      <c r="H49" s="163">
        <v>318255.59999999998</v>
      </c>
      <c r="I49" s="147">
        <f>(F49-H49)/H49</f>
        <v>-5.6369785794813986E-3</v>
      </c>
    </row>
    <row r="50" spans="1:9" ht="16.5">
      <c r="A50" s="35"/>
      <c r="B50" s="155" t="s">
        <v>47</v>
      </c>
      <c r="C50" s="142" t="s">
        <v>113</v>
      </c>
      <c r="D50" s="138" t="s">
        <v>114</v>
      </c>
      <c r="E50" s="163">
        <v>980295.19642857136</v>
      </c>
      <c r="F50" s="163">
        <v>990544.28571428568</v>
      </c>
      <c r="G50" s="147">
        <f>(F50-E50)/E50</f>
        <v>1.0455105077586813E-2</v>
      </c>
      <c r="H50" s="163">
        <v>990544.28571428568</v>
      </c>
      <c r="I50" s="147">
        <f>(F50-H50)/H50</f>
        <v>0</v>
      </c>
    </row>
    <row r="51" spans="1:9" ht="16.5">
      <c r="A51" s="35"/>
      <c r="B51" s="155" t="s">
        <v>48</v>
      </c>
      <c r="C51" s="142" t="s">
        <v>157</v>
      </c>
      <c r="D51" s="138" t="s">
        <v>114</v>
      </c>
      <c r="E51" s="163">
        <v>1287541.1009375001</v>
      </c>
      <c r="F51" s="163">
        <v>1287579.4285714286</v>
      </c>
      <c r="G51" s="147">
        <f>(F51-E51)/E51</f>
        <v>2.9768085772640564E-5</v>
      </c>
      <c r="H51" s="163">
        <v>1287579.4285714286</v>
      </c>
      <c r="I51" s="147">
        <f>(F51-H51)/H51</f>
        <v>0</v>
      </c>
    </row>
    <row r="52" spans="1:9" ht="16.5">
      <c r="A52" s="35"/>
      <c r="B52" s="155" t="s">
        <v>50</v>
      </c>
      <c r="C52" s="142" t="s">
        <v>159</v>
      </c>
      <c r="D52" s="140" t="s">
        <v>112</v>
      </c>
      <c r="E52" s="163">
        <v>1788567.875</v>
      </c>
      <c r="F52" s="163">
        <v>1759465.5</v>
      </c>
      <c r="G52" s="147">
        <f>(F52-E52)/E52</f>
        <v>-1.6271328254735651E-2</v>
      </c>
      <c r="H52" s="163">
        <v>1759465.5</v>
      </c>
      <c r="I52" s="147">
        <f>(F52-H52)/H52</f>
        <v>0</v>
      </c>
    </row>
    <row r="53" spans="1:9" ht="16.5" customHeight="1" thickBot="1">
      <c r="A53" s="36"/>
      <c r="B53" s="155" t="s">
        <v>49</v>
      </c>
      <c r="C53" s="142" t="s">
        <v>158</v>
      </c>
      <c r="D53" s="139" t="s">
        <v>199</v>
      </c>
      <c r="E53" s="166">
        <v>140789.75</v>
      </c>
      <c r="F53" s="166">
        <v>158544.75</v>
      </c>
      <c r="G53" s="153">
        <f>(F53-E53)/E53</f>
        <v>0.1261100328681598</v>
      </c>
      <c r="H53" s="166">
        <v>154059.75</v>
      </c>
      <c r="I53" s="153">
        <f>(F53-H53)/H53</f>
        <v>2.9112081513828238E-2</v>
      </c>
    </row>
    <row r="54" spans="1:9" ht="15.75" customHeight="1" thickBot="1">
      <c r="A54" s="216" t="s">
        <v>191</v>
      </c>
      <c r="B54" s="217"/>
      <c r="C54" s="217"/>
      <c r="D54" s="218"/>
      <c r="E54" s="77">
        <f>SUM(E48:E53)</f>
        <v>4947997.8619494047</v>
      </c>
      <c r="F54" s="77">
        <f>SUM(F48:F53)</f>
        <v>4883355.5642857142</v>
      </c>
      <c r="G54" s="96">
        <f t="shared" ref="G54" si="6">(F54-E54)/E54</f>
        <v>-1.3064334194805583E-2</v>
      </c>
      <c r="H54" s="77">
        <f>SUM(H48:H53)</f>
        <v>4888999.1892857142</v>
      </c>
      <c r="I54" s="97">
        <f t="shared" ref="I54" si="7">(F54-H54)/H54</f>
        <v>-1.1543517970647357E-3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38</v>
      </c>
      <c r="C56" s="145" t="s">
        <v>115</v>
      </c>
      <c r="D56" s="146" t="s">
        <v>114</v>
      </c>
      <c r="E56" s="160">
        <v>143480</v>
      </c>
      <c r="F56" s="124">
        <v>148676.5</v>
      </c>
      <c r="G56" s="148">
        <f>(F56-E56)/E56</f>
        <v>3.6217591301923611E-2</v>
      </c>
      <c r="H56" s="124">
        <v>157646.5</v>
      </c>
      <c r="I56" s="148">
        <f>(F56-H56)/H56</f>
        <v>-5.6899455427174089E-2</v>
      </c>
    </row>
    <row r="57" spans="1:9" ht="16.5">
      <c r="A57" s="102"/>
      <c r="B57" s="177" t="s">
        <v>39</v>
      </c>
      <c r="C57" s="142" t="s">
        <v>116</v>
      </c>
      <c r="D57" s="138" t="s">
        <v>114</v>
      </c>
      <c r="E57" s="163">
        <v>192247.75</v>
      </c>
      <c r="F57" s="174">
        <v>199720</v>
      </c>
      <c r="G57" s="147">
        <f>(F57-E57)/E57</f>
        <v>3.8867815097966038E-2</v>
      </c>
      <c r="H57" s="174">
        <v>207793</v>
      </c>
      <c r="I57" s="147">
        <f>(F57-H57)/H57</f>
        <v>-3.8851164379935799E-2</v>
      </c>
    </row>
    <row r="58" spans="1:9" ht="16.5">
      <c r="A58" s="102"/>
      <c r="B58" s="177" t="s">
        <v>40</v>
      </c>
      <c r="C58" s="142" t="s">
        <v>117</v>
      </c>
      <c r="D58" s="138" t="s">
        <v>114</v>
      </c>
      <c r="E58" s="163">
        <v>138999.79999999999</v>
      </c>
      <c r="F58" s="174">
        <v>139035</v>
      </c>
      <c r="G58" s="147">
        <f>(F58-E58)/E58</f>
        <v>2.5323777444292468E-4</v>
      </c>
      <c r="H58" s="174">
        <v>139035</v>
      </c>
      <c r="I58" s="147">
        <f>(F58-H58)/H58</f>
        <v>0</v>
      </c>
    </row>
    <row r="59" spans="1:9" ht="16.5">
      <c r="A59" s="102"/>
      <c r="B59" s="177" t="s">
        <v>42</v>
      </c>
      <c r="C59" s="142" t="s">
        <v>198</v>
      </c>
      <c r="D59" s="138" t="s">
        <v>114</v>
      </c>
      <c r="E59" s="163">
        <v>98644.546875</v>
      </c>
      <c r="F59" s="174">
        <v>107644.375</v>
      </c>
      <c r="G59" s="147">
        <f>(F59-E59)/E59</f>
        <v>9.1234927931742302E-2</v>
      </c>
      <c r="H59" s="174">
        <v>107644.375</v>
      </c>
      <c r="I59" s="147">
        <f>(F59-H59)/H59</f>
        <v>0</v>
      </c>
    </row>
    <row r="60" spans="1:9" s="118" customFormat="1" ht="16.5">
      <c r="A60" s="128"/>
      <c r="B60" s="177" t="s">
        <v>43</v>
      </c>
      <c r="C60" s="142" t="s">
        <v>119</v>
      </c>
      <c r="D60" s="138" t="s">
        <v>114</v>
      </c>
      <c r="E60" s="163">
        <v>100307.89285714286</v>
      </c>
      <c r="F60" s="172">
        <v>171102.75</v>
      </c>
      <c r="G60" s="147">
        <f>(F60-E60)/E60</f>
        <v>0.70577553895666245</v>
      </c>
      <c r="H60" s="172">
        <v>171102.75</v>
      </c>
      <c r="I60" s="147">
        <f>(F60-H60)/H60</f>
        <v>0</v>
      </c>
    </row>
    <row r="61" spans="1:9" s="118" customFormat="1" ht="17.25" thickBot="1">
      <c r="A61" s="128"/>
      <c r="B61" s="178" t="s">
        <v>55</v>
      </c>
      <c r="C61" s="143" t="s">
        <v>122</v>
      </c>
      <c r="D61" s="139" t="s">
        <v>120</v>
      </c>
      <c r="E61" s="166">
        <v>183849.72361111111</v>
      </c>
      <c r="F61" s="175">
        <v>205028.57142857142</v>
      </c>
      <c r="G61" s="152">
        <f>(F61-E61)/E61</f>
        <v>0.1151965170328945</v>
      </c>
      <c r="H61" s="175">
        <v>205028.57142857142</v>
      </c>
      <c r="I61" s="152">
        <f>(F61-H61)/H61</f>
        <v>0</v>
      </c>
    </row>
    <row r="62" spans="1:9" s="118" customFormat="1" ht="16.5">
      <c r="A62" s="128"/>
      <c r="B62" s="88" t="s">
        <v>56</v>
      </c>
      <c r="C62" s="141" t="s">
        <v>123</v>
      </c>
      <c r="D62" s="138" t="s">
        <v>120</v>
      </c>
      <c r="E62" s="160">
        <v>1029469</v>
      </c>
      <c r="F62" s="173">
        <v>1321281</v>
      </c>
      <c r="G62" s="147">
        <f>(F62-E62)/E62</f>
        <v>0.28345875397899306</v>
      </c>
      <c r="H62" s="173">
        <v>1321281</v>
      </c>
      <c r="I62" s="147">
        <f>(F62-H62)/H62</f>
        <v>0</v>
      </c>
    </row>
    <row r="63" spans="1:9" s="118" customFormat="1" ht="16.5">
      <c r="A63" s="128"/>
      <c r="B63" s="177" t="s">
        <v>54</v>
      </c>
      <c r="C63" s="142" t="s">
        <v>121</v>
      </c>
      <c r="D63" s="140" t="s">
        <v>120</v>
      </c>
      <c r="E63" s="163">
        <v>194866.70416666666</v>
      </c>
      <c r="F63" s="174">
        <v>184387.32</v>
      </c>
      <c r="G63" s="147">
        <f>(F63-E63)/E63</f>
        <v>-5.3777192011744558E-2</v>
      </c>
      <c r="H63" s="174">
        <v>179902.32</v>
      </c>
      <c r="I63" s="147">
        <f>(F63-H63)/H63</f>
        <v>2.4930195452732347E-2</v>
      </c>
    </row>
    <row r="64" spans="1:9" ht="16.5" customHeight="1" thickBot="1">
      <c r="A64" s="103"/>
      <c r="B64" s="178" t="s">
        <v>41</v>
      </c>
      <c r="C64" s="143" t="s">
        <v>118</v>
      </c>
      <c r="D64" s="139" t="s">
        <v>114</v>
      </c>
      <c r="E64" s="166">
        <v>189039.5</v>
      </c>
      <c r="F64" s="175">
        <v>176529.6</v>
      </c>
      <c r="G64" s="152">
        <f>(F64-E64)/E64</f>
        <v>-6.617611663170922E-2</v>
      </c>
      <c r="H64" s="175">
        <v>169353.60000000001</v>
      </c>
      <c r="I64" s="152">
        <f>(F64-H64)/H64</f>
        <v>4.2372881355932202E-2</v>
      </c>
    </row>
    <row r="65" spans="1:9" ht="15.75" customHeight="1" thickBot="1">
      <c r="A65" s="216" t="s">
        <v>192</v>
      </c>
      <c r="B65" s="228"/>
      <c r="C65" s="228"/>
      <c r="D65" s="229"/>
      <c r="E65" s="92">
        <f>SUM(E56:E64)</f>
        <v>2270904.9175099209</v>
      </c>
      <c r="F65" s="92">
        <f>SUM(F56:F64)</f>
        <v>2653405.1164285713</v>
      </c>
      <c r="G65" s="94">
        <f t="shared" ref="G65" si="8">(F65-E65)/E65</f>
        <v>0.16843514493687706</v>
      </c>
      <c r="H65" s="92">
        <f>SUM(H56:H64)</f>
        <v>2658787.1164285713</v>
      </c>
      <c r="I65" s="131">
        <f t="shared" ref="I65" si="9">(F65-H65)/H65</f>
        <v>-2.0242312619708335E-3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63</v>
      </c>
      <c r="C67" s="142" t="s">
        <v>132</v>
      </c>
      <c r="D67" s="146" t="s">
        <v>126</v>
      </c>
      <c r="E67" s="160">
        <v>303779.609375</v>
      </c>
      <c r="F67" s="168">
        <v>289058.25</v>
      </c>
      <c r="G67" s="147">
        <f>(F67-E67)/E67</f>
        <v>-4.8460656741536767E-2</v>
      </c>
      <c r="H67" s="168">
        <v>304867.875</v>
      </c>
      <c r="I67" s="147">
        <f>(F67-H67)/H67</f>
        <v>-5.1857300478116958E-2</v>
      </c>
    </row>
    <row r="68" spans="1:9" ht="16.5">
      <c r="A68" s="35"/>
      <c r="B68" s="155" t="s">
        <v>59</v>
      </c>
      <c r="C68" s="142" t="s">
        <v>128</v>
      </c>
      <c r="D68" s="140" t="s">
        <v>124</v>
      </c>
      <c r="E68" s="163">
        <v>392981.93055555556</v>
      </c>
      <c r="F68" s="162">
        <v>473715.66666666669</v>
      </c>
      <c r="G68" s="147">
        <f>(F68-E68)/E68</f>
        <v>0.20543879968470422</v>
      </c>
      <c r="H68" s="162">
        <v>473715.66666666669</v>
      </c>
      <c r="I68" s="147">
        <f>(F68-H68)/H68</f>
        <v>0</v>
      </c>
    </row>
    <row r="69" spans="1:9" ht="16.5">
      <c r="A69" s="35"/>
      <c r="B69" s="155" t="s">
        <v>60</v>
      </c>
      <c r="C69" s="142" t="s">
        <v>129</v>
      </c>
      <c r="D69" s="140" t="s">
        <v>206</v>
      </c>
      <c r="E69" s="163">
        <v>2829901.208333333</v>
      </c>
      <c r="F69" s="162">
        <v>3145779</v>
      </c>
      <c r="G69" s="147">
        <f>(F69-E69)/E69</f>
        <v>0.11162149079144103</v>
      </c>
      <c r="H69" s="162">
        <v>3145779</v>
      </c>
      <c r="I69" s="147">
        <f>(F69-H69)/H69</f>
        <v>0</v>
      </c>
    </row>
    <row r="70" spans="1:9" ht="16.5">
      <c r="A70" s="35"/>
      <c r="B70" s="155" t="s">
        <v>61</v>
      </c>
      <c r="C70" s="142" t="s">
        <v>130</v>
      </c>
      <c r="D70" s="140" t="s">
        <v>207</v>
      </c>
      <c r="E70" s="163">
        <v>950907.921875</v>
      </c>
      <c r="F70" s="162">
        <v>831718.33333333337</v>
      </c>
      <c r="G70" s="147">
        <f>(F70-E70)/E70</f>
        <v>-0.12534293363194265</v>
      </c>
      <c r="H70" s="162">
        <v>831718.33333333337</v>
      </c>
      <c r="I70" s="147">
        <f>(F70-H70)/H70</f>
        <v>0</v>
      </c>
    </row>
    <row r="71" spans="1:9" ht="16.5">
      <c r="A71" s="35"/>
      <c r="B71" s="155" t="s">
        <v>62</v>
      </c>
      <c r="C71" s="142" t="s">
        <v>131</v>
      </c>
      <c r="D71" s="140" t="s">
        <v>125</v>
      </c>
      <c r="E71" s="163">
        <v>599455.62916666665</v>
      </c>
      <c r="F71" s="162">
        <v>606073</v>
      </c>
      <c r="G71" s="147">
        <f>(F71-E71)/E71</f>
        <v>1.1038966874883614E-2</v>
      </c>
      <c r="H71" s="162">
        <v>606073</v>
      </c>
      <c r="I71" s="147">
        <f>(F71-H71)/H71</f>
        <v>0</v>
      </c>
    </row>
    <row r="72" spans="1:9" ht="16.5" customHeight="1" thickBot="1">
      <c r="A72" s="35"/>
      <c r="B72" s="155" t="s">
        <v>64</v>
      </c>
      <c r="C72" s="142" t="s">
        <v>133</v>
      </c>
      <c r="D72" s="139" t="s">
        <v>127</v>
      </c>
      <c r="E72" s="166">
        <v>225153.10714285716</v>
      </c>
      <c r="F72" s="171">
        <v>224499.42857142858</v>
      </c>
      <c r="G72" s="153">
        <f>(F72-E72)/E72</f>
        <v>-2.9032624942361019E-3</v>
      </c>
      <c r="H72" s="171">
        <v>219646.875</v>
      </c>
      <c r="I72" s="153">
        <f>(F72-H72)/H72</f>
        <v>2.2092522697755565E-2</v>
      </c>
    </row>
    <row r="73" spans="1:9" ht="15.75" customHeight="1" thickBot="1">
      <c r="A73" s="216" t="s">
        <v>205</v>
      </c>
      <c r="B73" s="217"/>
      <c r="C73" s="217"/>
      <c r="D73" s="218"/>
      <c r="E73" s="77">
        <f>SUM(E67:E72)</f>
        <v>5302179.4064484118</v>
      </c>
      <c r="F73" s="77">
        <f>SUM(F67:F72)</f>
        <v>5570843.6785714282</v>
      </c>
      <c r="G73" s="96">
        <f t="shared" ref="G73" si="10">(F73-E73)/E73</f>
        <v>5.0670535930238784E-2</v>
      </c>
      <c r="H73" s="77">
        <f>SUM(H67:H72)</f>
        <v>5581800.75</v>
      </c>
      <c r="I73" s="97">
        <f t="shared" ref="I73" si="11">(F73-H73)/H73</f>
        <v>-1.9629993830524725E-3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71</v>
      </c>
      <c r="C75" s="144" t="s">
        <v>200</v>
      </c>
      <c r="D75" s="146" t="s">
        <v>134</v>
      </c>
      <c r="E75" s="160">
        <v>118921.12152777778</v>
      </c>
      <c r="F75" s="160">
        <v>135045.77777777778</v>
      </c>
      <c r="G75" s="147">
        <f>(F75-E75)/E75</f>
        <v>0.13559118887247945</v>
      </c>
      <c r="H75" s="160">
        <v>137637.11111111112</v>
      </c>
      <c r="I75" s="147">
        <f>(F75-H75)/H75</f>
        <v>-1.8827286568383596E-2</v>
      </c>
    </row>
    <row r="76" spans="1:9" ht="16.5">
      <c r="A76" s="35"/>
      <c r="B76" s="155" t="s">
        <v>67</v>
      </c>
      <c r="C76" s="142" t="s">
        <v>139</v>
      </c>
      <c r="D76" s="140" t="s">
        <v>135</v>
      </c>
      <c r="E76" s="163">
        <v>197448.49107142858</v>
      </c>
      <c r="F76" s="163">
        <v>205541.14285714287</v>
      </c>
      <c r="G76" s="147">
        <f>(F76-E76)/E76</f>
        <v>4.0986141457959827E-2</v>
      </c>
      <c r="H76" s="163">
        <v>205541.14285714287</v>
      </c>
      <c r="I76" s="147">
        <f>(F76-H76)/H76</f>
        <v>0</v>
      </c>
    </row>
    <row r="77" spans="1:9" ht="16.5">
      <c r="A77" s="35"/>
      <c r="B77" s="155" t="s">
        <v>69</v>
      </c>
      <c r="C77" s="142" t="s">
        <v>140</v>
      </c>
      <c r="D77" s="140" t="s">
        <v>136</v>
      </c>
      <c r="E77" s="163">
        <v>80148.421875</v>
      </c>
      <c r="F77" s="163">
        <v>98109.375</v>
      </c>
      <c r="G77" s="147">
        <f>(F77-E77)/E77</f>
        <v>0.22409615441975914</v>
      </c>
      <c r="H77" s="163">
        <v>98109.375</v>
      </c>
      <c r="I77" s="147">
        <f>(F77-H77)/H77</f>
        <v>0</v>
      </c>
    </row>
    <row r="78" spans="1:9" ht="16.5">
      <c r="A78" s="35"/>
      <c r="B78" s="155" t="s">
        <v>68</v>
      </c>
      <c r="C78" s="142" t="s">
        <v>138</v>
      </c>
      <c r="D78" s="140" t="s">
        <v>134</v>
      </c>
      <c r="E78" s="163">
        <v>300687.03125</v>
      </c>
      <c r="F78" s="163">
        <v>313052.7</v>
      </c>
      <c r="G78" s="147">
        <f>(F78-E78)/E78</f>
        <v>4.1124715949983334E-2</v>
      </c>
      <c r="H78" s="163">
        <v>310092.59999999998</v>
      </c>
      <c r="I78" s="147">
        <f>(F78-H78)/H78</f>
        <v>9.5458582371847484E-3</v>
      </c>
    </row>
    <row r="79" spans="1:9" ht="16.5" customHeight="1" thickBot="1">
      <c r="A79" s="36"/>
      <c r="B79" s="155" t="s">
        <v>70</v>
      </c>
      <c r="C79" s="142" t="s">
        <v>141</v>
      </c>
      <c r="D79" s="139" t="s">
        <v>137</v>
      </c>
      <c r="E79" s="166">
        <v>132404.95000000001</v>
      </c>
      <c r="F79" s="166">
        <v>152484</v>
      </c>
      <c r="G79" s="147">
        <f>(F79-E79)/E79</f>
        <v>0.15164878654461172</v>
      </c>
      <c r="H79" s="166">
        <v>138437</v>
      </c>
      <c r="I79" s="147">
        <f>(F79-H79)/H79</f>
        <v>0.10146853803535182</v>
      </c>
    </row>
    <row r="80" spans="1:9" ht="15.75" customHeight="1" thickBot="1">
      <c r="A80" s="216" t="s">
        <v>193</v>
      </c>
      <c r="B80" s="217"/>
      <c r="C80" s="217"/>
      <c r="D80" s="218"/>
      <c r="E80" s="77">
        <f>SUM(E75:E79)</f>
        <v>829610.01572420634</v>
      </c>
      <c r="F80" s="77">
        <f>SUM(F75:F79)</f>
        <v>904232.99563492066</v>
      </c>
      <c r="G80" s="96">
        <f t="shared" ref="G80" si="12">(F80-E80)/E80</f>
        <v>8.9949468420499168E-2</v>
      </c>
      <c r="H80" s="77">
        <f>SUM(H75:H79)</f>
        <v>889817.22896825394</v>
      </c>
      <c r="I80" s="97">
        <f t="shared" ref="I80" si="13">(F80-H80)/H80</f>
        <v>1.6200817648116175E-2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77</v>
      </c>
      <c r="C82" s="142" t="s">
        <v>146</v>
      </c>
      <c r="D82" s="146" t="s">
        <v>162</v>
      </c>
      <c r="E82" s="160">
        <v>95779.180555555547</v>
      </c>
      <c r="F82" s="160">
        <v>91830.375</v>
      </c>
      <c r="G82" s="148">
        <f>(F82-E82)/E82</f>
        <v>-4.1228224470610197E-2</v>
      </c>
      <c r="H82" s="160">
        <v>97071.444444444438</v>
      </c>
      <c r="I82" s="148">
        <f>(F82-H82)/H82</f>
        <v>-5.3991876544538152E-2</v>
      </c>
    </row>
    <row r="83" spans="1:11" ht="16.5">
      <c r="A83" s="35"/>
      <c r="B83" s="155" t="s">
        <v>74</v>
      </c>
      <c r="C83" s="142" t="s">
        <v>144</v>
      </c>
      <c r="D83" s="138" t="s">
        <v>142</v>
      </c>
      <c r="E83" s="163">
        <v>71613.357142857145</v>
      </c>
      <c r="F83" s="163">
        <v>69581.571428571435</v>
      </c>
      <c r="G83" s="147">
        <f>(F83-E83)/E83</f>
        <v>-2.837160266390841E-2</v>
      </c>
      <c r="H83" s="163">
        <v>69581.571428571435</v>
      </c>
      <c r="I83" s="147">
        <f>(F83-H83)/H83</f>
        <v>0</v>
      </c>
    </row>
    <row r="84" spans="1:11" ht="16.5">
      <c r="A84" s="35"/>
      <c r="B84" s="155" t="s">
        <v>76</v>
      </c>
      <c r="C84" s="142" t="s">
        <v>143</v>
      </c>
      <c r="D84" s="140" t="s">
        <v>161</v>
      </c>
      <c r="E84" s="163">
        <v>114417.8125</v>
      </c>
      <c r="F84" s="154">
        <v>92166.75</v>
      </c>
      <c r="G84" s="147">
        <f>(F84-E84)/E84</f>
        <v>-0.19447201457377977</v>
      </c>
      <c r="H84" s="154">
        <v>92166.75</v>
      </c>
      <c r="I84" s="147">
        <f>(F84-H84)/H84</f>
        <v>0</v>
      </c>
    </row>
    <row r="85" spans="1:11" ht="16.5">
      <c r="A85" s="35"/>
      <c r="B85" s="155" t="s">
        <v>75</v>
      </c>
      <c r="C85" s="142" t="s">
        <v>148</v>
      </c>
      <c r="D85" s="140" t="s">
        <v>145</v>
      </c>
      <c r="E85" s="163">
        <v>48612.3125</v>
      </c>
      <c r="F85" s="163">
        <v>57023.571428571428</v>
      </c>
      <c r="G85" s="147">
        <f>(F85-E85)/E85</f>
        <v>0.1730273359978797</v>
      </c>
      <c r="H85" s="163">
        <v>57023.571428571428</v>
      </c>
      <c r="I85" s="147">
        <f>(F85-H85)/H85</f>
        <v>0</v>
      </c>
    </row>
    <row r="86" spans="1:11" ht="16.5">
      <c r="A86" s="35"/>
      <c r="B86" s="155" t="s">
        <v>78</v>
      </c>
      <c r="C86" s="142" t="s">
        <v>149</v>
      </c>
      <c r="D86" s="151" t="s">
        <v>147</v>
      </c>
      <c r="E86" s="172">
        <v>132920.26388888891</v>
      </c>
      <c r="F86" s="172">
        <v>142981.79999999999</v>
      </c>
      <c r="G86" s="147">
        <f>(F86-E86)/E86</f>
        <v>7.5696028707268839E-2</v>
      </c>
      <c r="H86" s="172">
        <v>142981.79999999999</v>
      </c>
      <c r="I86" s="147">
        <f>(F86-H86)/H86</f>
        <v>0</v>
      </c>
    </row>
    <row r="87" spans="1:11" ht="16.5">
      <c r="A87" s="35"/>
      <c r="B87" s="155" t="s">
        <v>79</v>
      </c>
      <c r="C87" s="142" t="s">
        <v>155</v>
      </c>
      <c r="D87" s="151" t="s">
        <v>156</v>
      </c>
      <c r="E87" s="172">
        <v>578403.75</v>
      </c>
      <c r="F87" s="172">
        <v>577967</v>
      </c>
      <c r="G87" s="147">
        <f>(F87-E87)/E87</f>
        <v>-7.5509538103789959E-4</v>
      </c>
      <c r="H87" s="172">
        <v>576472</v>
      </c>
      <c r="I87" s="147">
        <f>(F87-H87)/H87</f>
        <v>2.5933609958506223E-3</v>
      </c>
    </row>
    <row r="88" spans="1:11" ht="16.5" customHeight="1" thickBot="1">
      <c r="A88" s="33"/>
      <c r="B88" s="156" t="s">
        <v>80</v>
      </c>
      <c r="C88" s="143" t="s">
        <v>151</v>
      </c>
      <c r="D88" s="139" t="s">
        <v>150</v>
      </c>
      <c r="E88" s="166">
        <v>172987.80277777778</v>
      </c>
      <c r="F88" s="166">
        <v>261924</v>
      </c>
      <c r="G88" s="149">
        <f>(F88-E88)/E88</f>
        <v>0.51411831235564476</v>
      </c>
      <c r="H88" s="166">
        <v>260229.66666666666</v>
      </c>
      <c r="I88" s="149">
        <f>(F88-H88)/H88</f>
        <v>6.5109153581003826E-3</v>
      </c>
    </row>
    <row r="89" spans="1:11" ht="15.75" customHeight="1" thickBot="1">
      <c r="A89" s="216" t="s">
        <v>194</v>
      </c>
      <c r="B89" s="217"/>
      <c r="C89" s="217"/>
      <c r="D89" s="218"/>
      <c r="E89" s="77">
        <f>SUM(E82:E88)</f>
        <v>1214734.4793650792</v>
      </c>
      <c r="F89" s="77">
        <f>SUM(F82:F88)</f>
        <v>1293475.0678571428</v>
      </c>
      <c r="G89" s="104">
        <f t="shared" ref="G89:G90" si="14">(F89-E89)/E89</f>
        <v>6.4821234458760008E-2</v>
      </c>
      <c r="H89" s="77">
        <f>SUM(H82:H88)</f>
        <v>1295526.803968254</v>
      </c>
      <c r="I89" s="97">
        <f t="shared" ref="I89:I90" si="15">(F89-H89)/H89</f>
        <v>-1.5837079594391138E-3</v>
      </c>
    </row>
    <row r="90" spans="1:11" ht="15.75" customHeight="1" thickBot="1">
      <c r="A90" s="216" t="s">
        <v>195</v>
      </c>
      <c r="B90" s="217"/>
      <c r="C90" s="217"/>
      <c r="D90" s="218"/>
      <c r="E90" s="92">
        <f>SUM(E89+E80+E73+E65+E54+E46+E38+E31)</f>
        <v>20579283.646870039</v>
      </c>
      <c r="F90" s="92">
        <f>SUM(F31,F38,F46,F54,F65,F73,F80,F89)</f>
        <v>22026854.867619045</v>
      </c>
      <c r="G90" s="94">
        <f t="shared" si="14"/>
        <v>7.0341186097076361E-2</v>
      </c>
      <c r="H90" s="92">
        <f>SUM(H31,H38,H46,H54,H65,H73,H80,H89)</f>
        <v>22244617.527936507</v>
      </c>
      <c r="I90" s="105">
        <f t="shared" si="15"/>
        <v>-9.7894540125933287E-3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B12:B13"/>
    <mergeCell ref="C12:C13"/>
    <mergeCell ref="D12:D13"/>
    <mergeCell ref="E12:E13"/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202" bestFit="1" customWidth="1"/>
    <col min="12" max="12" width="9.140625" style="202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201"/>
      <c r="F9" s="201"/>
    </row>
    <row r="10" spans="1:12" ht="18">
      <c r="A10" s="2" t="s">
        <v>210</v>
      </c>
      <c r="B10" s="2"/>
      <c r="C10" s="2"/>
    </row>
    <row r="11" spans="1:12" ht="18">
      <c r="A11" s="2" t="s">
        <v>231</v>
      </c>
    </row>
    <row r="12" spans="1:12" ht="15.75" thickBot="1"/>
    <row r="13" spans="1:12" ht="24.75" customHeight="1">
      <c r="A13" s="210" t="s">
        <v>3</v>
      </c>
      <c r="B13" s="210"/>
      <c r="C13" s="212" t="s">
        <v>0</v>
      </c>
      <c r="D13" s="206" t="s">
        <v>211</v>
      </c>
      <c r="E13" s="206" t="s">
        <v>212</v>
      </c>
      <c r="F13" s="206" t="s">
        <v>213</v>
      </c>
      <c r="G13" s="206" t="s">
        <v>214</v>
      </c>
      <c r="H13" s="206" t="s">
        <v>215</v>
      </c>
      <c r="I13" s="206" t="s">
        <v>216</v>
      </c>
    </row>
    <row r="14" spans="1:12" ht="26.25" customHeight="1" thickBot="1">
      <c r="A14" s="211"/>
      <c r="B14" s="211"/>
      <c r="C14" s="213"/>
      <c r="D14" s="226"/>
      <c r="E14" s="226"/>
      <c r="F14" s="226"/>
      <c r="G14" s="207"/>
      <c r="H14" s="226"/>
      <c r="I14" s="226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193"/>
    </row>
    <row r="16" spans="1:12" ht="18">
      <c r="A16" s="81"/>
      <c r="B16" s="184" t="s">
        <v>4</v>
      </c>
      <c r="C16" s="141" t="s">
        <v>163</v>
      </c>
      <c r="D16" s="194">
        <v>60000</v>
      </c>
      <c r="E16" s="194">
        <v>60000</v>
      </c>
      <c r="F16" s="194">
        <v>62500</v>
      </c>
      <c r="G16" s="134">
        <v>55000</v>
      </c>
      <c r="H16" s="134">
        <v>75000</v>
      </c>
      <c r="I16" s="134">
        <f>AVERAGE(D16:H16)</f>
        <v>62500</v>
      </c>
      <c r="K16" s="193"/>
      <c r="L16" s="195"/>
    </row>
    <row r="17" spans="1:16" ht="18">
      <c r="A17" s="82"/>
      <c r="B17" s="185" t="s">
        <v>5</v>
      </c>
      <c r="C17" s="142" t="s">
        <v>164</v>
      </c>
      <c r="D17" s="180">
        <v>75000</v>
      </c>
      <c r="E17" s="180">
        <v>100000</v>
      </c>
      <c r="F17" s="180">
        <v>70000</v>
      </c>
      <c r="G17" s="196">
        <v>60000</v>
      </c>
      <c r="H17" s="196">
        <v>78000</v>
      </c>
      <c r="I17" s="134">
        <f t="shared" ref="I17:I40" si="0">AVERAGE(D17:H17)</f>
        <v>76600</v>
      </c>
      <c r="K17" s="193"/>
      <c r="L17" s="195"/>
    </row>
    <row r="18" spans="1:16" ht="18">
      <c r="A18" s="82"/>
      <c r="B18" s="185" t="s">
        <v>6</v>
      </c>
      <c r="C18" s="142" t="s">
        <v>165</v>
      </c>
      <c r="D18" s="180">
        <v>70000</v>
      </c>
      <c r="E18" s="180">
        <v>100000</v>
      </c>
      <c r="F18" s="180">
        <v>55000</v>
      </c>
      <c r="G18" s="196">
        <v>72500</v>
      </c>
      <c r="H18" s="196">
        <v>150000</v>
      </c>
      <c r="I18" s="134">
        <f t="shared" si="0"/>
        <v>89500</v>
      </c>
      <c r="K18" s="193"/>
      <c r="L18" s="195"/>
    </row>
    <row r="19" spans="1:16" ht="18">
      <c r="A19" s="82"/>
      <c r="B19" s="185" t="s">
        <v>7</v>
      </c>
      <c r="C19" s="142" t="s">
        <v>166</v>
      </c>
      <c r="D19" s="180">
        <v>20000</v>
      </c>
      <c r="E19" s="180">
        <v>40000</v>
      </c>
      <c r="F19" s="180">
        <v>25000</v>
      </c>
      <c r="G19" s="196">
        <v>25000</v>
      </c>
      <c r="H19" s="196">
        <v>46000</v>
      </c>
      <c r="I19" s="134">
        <f t="shared" si="0"/>
        <v>31200</v>
      </c>
      <c r="K19" s="193"/>
      <c r="L19" s="195"/>
      <c r="P19" s="202"/>
    </row>
    <row r="20" spans="1:16" ht="18">
      <c r="A20" s="82"/>
      <c r="B20" s="185" t="s">
        <v>8</v>
      </c>
      <c r="C20" s="142" t="s">
        <v>167</v>
      </c>
      <c r="D20" s="180">
        <v>300000</v>
      </c>
      <c r="E20" s="180">
        <v>250000</v>
      </c>
      <c r="F20" s="180">
        <v>300000</v>
      </c>
      <c r="G20" s="196">
        <v>300000</v>
      </c>
      <c r="H20" s="196">
        <v>300000</v>
      </c>
      <c r="I20" s="134">
        <f t="shared" si="0"/>
        <v>290000</v>
      </c>
      <c r="K20" s="193"/>
      <c r="L20" s="195"/>
    </row>
    <row r="21" spans="1:16" ht="18.75" customHeight="1">
      <c r="A21" s="82"/>
      <c r="B21" s="185" t="s">
        <v>9</v>
      </c>
      <c r="C21" s="142" t="s">
        <v>168</v>
      </c>
      <c r="D21" s="180">
        <v>90000</v>
      </c>
      <c r="E21" s="180">
        <v>80000</v>
      </c>
      <c r="F21" s="180">
        <v>90000</v>
      </c>
      <c r="G21" s="196">
        <v>95000</v>
      </c>
      <c r="H21" s="196">
        <v>91000</v>
      </c>
      <c r="I21" s="134">
        <f t="shared" si="0"/>
        <v>89200</v>
      </c>
      <c r="K21" s="193"/>
      <c r="L21" s="195"/>
    </row>
    <row r="22" spans="1:16" ht="18">
      <c r="A22" s="82"/>
      <c r="B22" s="185" t="s">
        <v>10</v>
      </c>
      <c r="C22" s="142" t="s">
        <v>169</v>
      </c>
      <c r="D22" s="180">
        <v>50000</v>
      </c>
      <c r="E22" s="180">
        <v>65000</v>
      </c>
      <c r="F22" s="180">
        <v>42500</v>
      </c>
      <c r="G22" s="196">
        <v>60000</v>
      </c>
      <c r="H22" s="196">
        <v>58000</v>
      </c>
      <c r="I22" s="134">
        <f t="shared" si="0"/>
        <v>55100</v>
      </c>
      <c r="K22" s="193"/>
      <c r="L22" s="195"/>
    </row>
    <row r="23" spans="1:16" ht="18">
      <c r="A23" s="82"/>
      <c r="B23" s="185" t="s">
        <v>11</v>
      </c>
      <c r="C23" s="142" t="s">
        <v>170</v>
      </c>
      <c r="D23" s="180">
        <v>10000</v>
      </c>
      <c r="E23" s="180">
        <v>20000</v>
      </c>
      <c r="F23" s="180">
        <v>20000</v>
      </c>
      <c r="G23" s="196">
        <v>12500</v>
      </c>
      <c r="H23" s="196">
        <v>40000</v>
      </c>
      <c r="I23" s="134">
        <f t="shared" si="0"/>
        <v>20500</v>
      </c>
      <c r="K23" s="193"/>
      <c r="L23" s="195"/>
    </row>
    <row r="24" spans="1:16" ht="18">
      <c r="A24" s="82"/>
      <c r="B24" s="185" t="s">
        <v>12</v>
      </c>
      <c r="C24" s="142" t="s">
        <v>171</v>
      </c>
      <c r="D24" s="180">
        <v>10000</v>
      </c>
      <c r="E24" s="180">
        <v>20000</v>
      </c>
      <c r="F24" s="180">
        <v>20000</v>
      </c>
      <c r="G24" s="196">
        <v>22500</v>
      </c>
      <c r="H24" s="196">
        <v>36000</v>
      </c>
      <c r="I24" s="134">
        <f t="shared" si="0"/>
        <v>21700</v>
      </c>
      <c r="K24" s="193"/>
      <c r="L24" s="195"/>
    </row>
    <row r="25" spans="1:16" ht="18">
      <c r="A25" s="82"/>
      <c r="B25" s="185" t="s">
        <v>13</v>
      </c>
      <c r="C25" s="142" t="s">
        <v>172</v>
      </c>
      <c r="D25" s="180">
        <v>10000</v>
      </c>
      <c r="E25" s="180">
        <v>20000</v>
      </c>
      <c r="F25" s="180">
        <v>20000</v>
      </c>
      <c r="G25" s="196">
        <v>22500</v>
      </c>
      <c r="H25" s="196">
        <v>40000</v>
      </c>
      <c r="I25" s="134">
        <f t="shared" si="0"/>
        <v>22500</v>
      </c>
      <c r="K25" s="193"/>
      <c r="L25" s="195"/>
    </row>
    <row r="26" spans="1:16" ht="18">
      <c r="A26" s="82"/>
      <c r="B26" s="185" t="s">
        <v>14</v>
      </c>
      <c r="C26" s="142" t="s">
        <v>173</v>
      </c>
      <c r="D26" s="180">
        <v>10000</v>
      </c>
      <c r="E26" s="180">
        <v>20000</v>
      </c>
      <c r="F26" s="180">
        <v>25000</v>
      </c>
      <c r="G26" s="196">
        <v>22500</v>
      </c>
      <c r="H26" s="196">
        <v>36000</v>
      </c>
      <c r="I26" s="134">
        <f t="shared" si="0"/>
        <v>22700</v>
      </c>
      <c r="K26" s="193"/>
      <c r="L26" s="195"/>
    </row>
    <row r="27" spans="1:16" ht="18">
      <c r="A27" s="82"/>
      <c r="B27" s="185" t="s">
        <v>15</v>
      </c>
      <c r="C27" s="142" t="s">
        <v>174</v>
      </c>
      <c r="D27" s="180">
        <v>30000</v>
      </c>
      <c r="E27" s="180">
        <v>55000</v>
      </c>
      <c r="F27" s="180">
        <v>40000</v>
      </c>
      <c r="G27" s="196">
        <v>50000</v>
      </c>
      <c r="H27" s="196">
        <v>66000</v>
      </c>
      <c r="I27" s="134">
        <f t="shared" si="0"/>
        <v>48200</v>
      </c>
      <c r="K27" s="193"/>
      <c r="L27" s="195"/>
    </row>
    <row r="28" spans="1:16" ht="18">
      <c r="A28" s="82"/>
      <c r="B28" s="185" t="s">
        <v>16</v>
      </c>
      <c r="C28" s="142" t="s">
        <v>175</v>
      </c>
      <c r="D28" s="180">
        <v>10000</v>
      </c>
      <c r="E28" s="180">
        <v>20000</v>
      </c>
      <c r="F28" s="180">
        <v>20000</v>
      </c>
      <c r="G28" s="196">
        <v>22500</v>
      </c>
      <c r="H28" s="196">
        <v>36000</v>
      </c>
      <c r="I28" s="134">
        <f t="shared" si="0"/>
        <v>21700</v>
      </c>
      <c r="K28" s="193"/>
      <c r="L28" s="195"/>
    </row>
    <row r="29" spans="1:16" ht="18">
      <c r="A29" s="82"/>
      <c r="B29" s="185" t="s">
        <v>17</v>
      </c>
      <c r="C29" s="142" t="s">
        <v>176</v>
      </c>
      <c r="D29" s="180">
        <v>60000</v>
      </c>
      <c r="E29" s="180">
        <v>50000</v>
      </c>
      <c r="F29" s="180">
        <v>40000</v>
      </c>
      <c r="G29" s="196">
        <v>60000</v>
      </c>
      <c r="H29" s="196">
        <v>65000</v>
      </c>
      <c r="I29" s="134">
        <f t="shared" si="0"/>
        <v>55000</v>
      </c>
      <c r="K29" s="193"/>
      <c r="L29" s="195"/>
    </row>
    <row r="30" spans="1:16" ht="18">
      <c r="A30" s="82"/>
      <c r="B30" s="185" t="s">
        <v>18</v>
      </c>
      <c r="C30" s="142" t="s">
        <v>177</v>
      </c>
      <c r="D30" s="180">
        <v>105000</v>
      </c>
      <c r="E30" s="180">
        <v>100000</v>
      </c>
      <c r="F30" s="180">
        <v>125000</v>
      </c>
      <c r="G30" s="196">
        <v>50000</v>
      </c>
      <c r="H30" s="196">
        <v>58000</v>
      </c>
      <c r="I30" s="134">
        <f t="shared" si="0"/>
        <v>87600</v>
      </c>
      <c r="K30" s="193"/>
      <c r="L30" s="195"/>
    </row>
    <row r="31" spans="1:16" ht="16.5" customHeight="1" thickBot="1">
      <c r="A31" s="83"/>
      <c r="B31" s="186" t="s">
        <v>19</v>
      </c>
      <c r="C31" s="143" t="s">
        <v>178</v>
      </c>
      <c r="D31" s="181">
        <v>60000</v>
      </c>
      <c r="E31" s="181">
        <v>70000</v>
      </c>
      <c r="F31" s="181">
        <v>55000</v>
      </c>
      <c r="G31" s="136">
        <v>65000</v>
      </c>
      <c r="H31" s="136">
        <v>66000</v>
      </c>
      <c r="I31" s="134">
        <f t="shared" si="0"/>
        <v>63200</v>
      </c>
      <c r="K31" s="193"/>
      <c r="L31" s="195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197"/>
      <c r="L32" s="198"/>
    </row>
    <row r="33" spans="1:12" ht="18">
      <c r="A33" s="81"/>
      <c r="B33" s="184" t="s">
        <v>26</v>
      </c>
      <c r="C33" s="144" t="s">
        <v>179</v>
      </c>
      <c r="D33" s="194">
        <v>130000</v>
      </c>
      <c r="E33" s="194">
        <v>150000</v>
      </c>
      <c r="F33" s="194">
        <v>90000</v>
      </c>
      <c r="G33" s="134">
        <v>137500</v>
      </c>
      <c r="H33" s="134">
        <v>145000</v>
      </c>
      <c r="I33" s="134">
        <f t="shared" si="0"/>
        <v>130500</v>
      </c>
      <c r="K33" s="199"/>
      <c r="L33" s="195"/>
    </row>
    <row r="34" spans="1:12" ht="18">
      <c r="A34" s="82"/>
      <c r="B34" s="185" t="s">
        <v>27</v>
      </c>
      <c r="C34" s="142" t="s">
        <v>180</v>
      </c>
      <c r="D34" s="180">
        <v>130000</v>
      </c>
      <c r="E34" s="180">
        <v>150000</v>
      </c>
      <c r="F34" s="180">
        <v>90000</v>
      </c>
      <c r="G34" s="196">
        <v>137500</v>
      </c>
      <c r="H34" s="196">
        <v>125000</v>
      </c>
      <c r="I34" s="134">
        <f t="shared" si="0"/>
        <v>126500</v>
      </c>
      <c r="K34" s="199"/>
      <c r="L34" s="195"/>
    </row>
    <row r="35" spans="1:12" ht="18">
      <c r="A35" s="82"/>
      <c r="B35" s="184" t="s">
        <v>28</v>
      </c>
      <c r="C35" s="142" t="s">
        <v>181</v>
      </c>
      <c r="D35" s="180">
        <v>70000</v>
      </c>
      <c r="E35" s="180">
        <v>75000</v>
      </c>
      <c r="F35" s="180">
        <v>65000</v>
      </c>
      <c r="G35" s="196">
        <v>65000</v>
      </c>
      <c r="H35" s="196">
        <v>71000</v>
      </c>
      <c r="I35" s="134">
        <f t="shared" si="0"/>
        <v>69200</v>
      </c>
      <c r="K35" s="199"/>
      <c r="L35" s="195"/>
    </row>
    <row r="36" spans="1:12" ht="18">
      <c r="A36" s="82"/>
      <c r="B36" s="185" t="s">
        <v>29</v>
      </c>
      <c r="C36" s="142" t="s">
        <v>182</v>
      </c>
      <c r="D36" s="180">
        <v>50000</v>
      </c>
      <c r="E36" s="180">
        <v>80000</v>
      </c>
      <c r="F36" s="180">
        <v>50000</v>
      </c>
      <c r="G36" s="196">
        <v>60000</v>
      </c>
      <c r="H36" s="196">
        <v>60000</v>
      </c>
      <c r="I36" s="134">
        <f t="shared" si="0"/>
        <v>60000</v>
      </c>
      <c r="K36" s="199"/>
      <c r="L36" s="195"/>
    </row>
    <row r="37" spans="1:12" ht="16.5" customHeight="1" thickBot="1">
      <c r="A37" s="83"/>
      <c r="B37" s="184" t="s">
        <v>30</v>
      </c>
      <c r="C37" s="142" t="s">
        <v>183</v>
      </c>
      <c r="D37" s="180">
        <v>30000</v>
      </c>
      <c r="E37" s="180">
        <v>30000</v>
      </c>
      <c r="F37" s="180">
        <v>50000</v>
      </c>
      <c r="G37" s="196">
        <v>40000</v>
      </c>
      <c r="H37" s="196">
        <v>31000</v>
      </c>
      <c r="I37" s="134">
        <f t="shared" si="0"/>
        <v>36200</v>
      </c>
      <c r="K37" s="199"/>
      <c r="L37" s="195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197"/>
      <c r="L38" s="198"/>
    </row>
    <row r="39" spans="1:12" ht="18">
      <c r="A39" s="81"/>
      <c r="B39" s="187" t="s">
        <v>31</v>
      </c>
      <c r="C39" s="145" t="s">
        <v>217</v>
      </c>
      <c r="D39" s="159">
        <v>1883700</v>
      </c>
      <c r="E39" s="159">
        <v>2000000</v>
      </c>
      <c r="F39" s="159">
        <v>1883700</v>
      </c>
      <c r="G39" s="159">
        <v>1480050</v>
      </c>
      <c r="H39" s="159">
        <v>1435200</v>
      </c>
      <c r="I39" s="159">
        <f t="shared" si="0"/>
        <v>1736530</v>
      </c>
      <c r="K39" s="199"/>
      <c r="L39" s="195"/>
    </row>
    <row r="40" spans="1:12" ht="18.75" thickBot="1">
      <c r="A40" s="83"/>
      <c r="B40" s="186" t="s">
        <v>32</v>
      </c>
      <c r="C40" s="143" t="s">
        <v>185</v>
      </c>
      <c r="D40" s="181">
        <v>1076400</v>
      </c>
      <c r="E40" s="181">
        <v>1170000</v>
      </c>
      <c r="F40" s="181">
        <v>986700</v>
      </c>
      <c r="G40" s="136">
        <v>941850</v>
      </c>
      <c r="H40" s="136">
        <v>1076400</v>
      </c>
      <c r="I40" s="136">
        <f t="shared" si="0"/>
        <v>1050270</v>
      </c>
      <c r="K40" s="199"/>
      <c r="L40" s="195"/>
    </row>
    <row r="41" spans="1:12" ht="15.75" thickBot="1">
      <c r="C41" s="200" t="s">
        <v>220</v>
      </c>
      <c r="D41" s="200">
        <f>SUM(D16:D40)</f>
        <v>4340100</v>
      </c>
      <c r="E41" s="200">
        <f t="shared" ref="E41:H41" si="1">SUM(E16:E40)</f>
        <v>4725000</v>
      </c>
      <c r="F41" s="200">
        <f t="shared" si="1"/>
        <v>4225400</v>
      </c>
      <c r="G41" s="200">
        <f t="shared" si="1"/>
        <v>3856900</v>
      </c>
      <c r="H41" s="200">
        <f t="shared" si="1"/>
        <v>4184600</v>
      </c>
      <c r="I41" s="84"/>
    </row>
    <row r="49" spans="11:12" s="118" customFormat="1">
      <c r="K49" s="202"/>
      <c r="L49" s="202"/>
    </row>
    <row r="50" spans="11:12" s="118" customFormat="1">
      <c r="K50" s="202"/>
      <c r="L50" s="202"/>
    </row>
    <row r="51" spans="11:12" s="118" customFormat="1">
      <c r="K51" s="202"/>
      <c r="L51" s="202"/>
    </row>
    <row r="52" spans="11:12" s="118" customFormat="1">
      <c r="K52" s="202"/>
      <c r="L52" s="202"/>
    </row>
    <row r="53" spans="11:12" s="118" customFormat="1">
      <c r="K53" s="202"/>
      <c r="L53" s="202"/>
    </row>
    <row r="54" spans="11:12" s="118" customFormat="1">
      <c r="K54" s="202"/>
      <c r="L54" s="202"/>
    </row>
    <row r="55" spans="11:12" s="118" customFormat="1">
      <c r="K55" s="202"/>
      <c r="L55" s="202"/>
    </row>
    <row r="56" spans="11:12" s="118" customFormat="1">
      <c r="K56" s="202"/>
      <c r="L56" s="202"/>
    </row>
    <row r="57" spans="11:12" s="118" customFormat="1">
      <c r="K57" s="202"/>
      <c r="L57" s="202"/>
    </row>
    <row r="58" spans="11:12" s="118" customFormat="1">
      <c r="K58" s="202"/>
      <c r="L58" s="202"/>
    </row>
    <row r="59" spans="11:12" s="118" customFormat="1">
      <c r="K59" s="202"/>
      <c r="L59" s="202"/>
    </row>
    <row r="60" spans="11:12" s="118" customFormat="1">
      <c r="K60" s="202"/>
      <c r="L60" s="202"/>
    </row>
    <row r="61" spans="11:12" s="118" customFormat="1">
      <c r="K61" s="202"/>
      <c r="L61" s="202"/>
    </row>
    <row r="62" spans="11:12" s="118" customFormat="1">
      <c r="K62" s="202"/>
      <c r="L62" s="202"/>
    </row>
    <row r="63" spans="11:12" s="118" customFormat="1">
      <c r="K63" s="202"/>
      <c r="L63" s="202"/>
    </row>
    <row r="64" spans="11:12" s="118" customFormat="1">
      <c r="K64" s="202"/>
      <c r="L64" s="202"/>
    </row>
    <row r="65" spans="11:12" s="118" customFormat="1">
      <c r="K65" s="202"/>
      <c r="L65" s="202"/>
    </row>
    <row r="66" spans="11:12" s="118" customFormat="1">
      <c r="K66" s="202"/>
      <c r="L66" s="202"/>
    </row>
    <row r="67" spans="11:12" s="118" customFormat="1">
      <c r="K67" s="202"/>
      <c r="L67" s="202"/>
    </row>
    <row r="68" spans="11:12" s="118" customFormat="1">
      <c r="K68" s="202"/>
      <c r="L68" s="202"/>
    </row>
    <row r="69" spans="11:12" s="118" customFormat="1">
      <c r="K69" s="202"/>
      <c r="L69" s="202"/>
    </row>
    <row r="70" spans="11:12" s="118" customFormat="1">
      <c r="K70" s="202"/>
      <c r="L70" s="202"/>
    </row>
    <row r="71" spans="11:12" s="118" customFormat="1">
      <c r="K71" s="202"/>
      <c r="L71" s="202"/>
    </row>
    <row r="72" spans="11:12" s="118" customFormat="1">
      <c r="K72" s="202"/>
      <c r="L72" s="202"/>
    </row>
    <row r="73" spans="11:12" s="118" customFormat="1">
      <c r="K73" s="202"/>
      <c r="L73" s="202"/>
    </row>
    <row r="74" spans="11:12" s="118" customFormat="1">
      <c r="K74" s="202"/>
      <c r="L74" s="202"/>
    </row>
    <row r="75" spans="11:12" s="118" customFormat="1">
      <c r="K75" s="202"/>
      <c r="L75" s="202"/>
    </row>
    <row r="76" spans="11:12" s="118" customFormat="1">
      <c r="K76" s="202"/>
      <c r="L76" s="202"/>
    </row>
    <row r="77" spans="11:12" s="118" customFormat="1">
      <c r="K77" s="202"/>
      <c r="L77" s="202"/>
    </row>
    <row r="78" spans="11:12" s="118" customFormat="1">
      <c r="K78" s="202"/>
      <c r="L78" s="202"/>
    </row>
    <row r="79" spans="11:12" s="118" customFormat="1">
      <c r="K79" s="202"/>
      <c r="L79" s="202"/>
    </row>
    <row r="80" spans="11:12" s="118" customFormat="1">
      <c r="K80" s="202"/>
      <c r="L80" s="202"/>
    </row>
    <row r="81" spans="11:12" s="118" customFormat="1">
      <c r="K81" s="202"/>
      <c r="L81" s="202"/>
    </row>
    <row r="82" spans="11:12" s="118" customFormat="1">
      <c r="K82" s="202"/>
      <c r="L82" s="202"/>
    </row>
    <row r="83" spans="11:12" s="118" customFormat="1">
      <c r="K83" s="202"/>
      <c r="L83" s="202"/>
    </row>
    <row r="84" spans="11:12" s="118" customFormat="1">
      <c r="K84" s="202"/>
      <c r="L84" s="202"/>
    </row>
    <row r="85" spans="11:12" s="118" customFormat="1">
      <c r="K85" s="202"/>
      <c r="L85" s="202"/>
    </row>
    <row r="86" spans="11:12" s="118" customFormat="1">
      <c r="K86" s="202"/>
      <c r="L86" s="202"/>
    </row>
    <row r="87" spans="11:12" s="118" customFormat="1">
      <c r="K87" s="202"/>
      <c r="L87" s="202"/>
    </row>
    <row r="88" spans="11:12" s="118" customFormat="1">
      <c r="K88" s="202"/>
      <c r="L88" s="202"/>
    </row>
    <row r="89" spans="11:12" s="118" customFormat="1">
      <c r="K89" s="202"/>
      <c r="L89" s="202"/>
    </row>
    <row r="90" spans="11:12" s="118" customFormat="1">
      <c r="K90" s="202"/>
      <c r="L90" s="202"/>
    </row>
    <row r="91" spans="11:12" s="118" customFormat="1">
      <c r="K91" s="202"/>
      <c r="L91" s="202"/>
    </row>
    <row r="92" spans="11:12" s="118" customFormat="1">
      <c r="K92" s="202"/>
      <c r="L92" s="202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27-01-2025</vt:lpstr>
      <vt:lpstr>By Order</vt:lpstr>
      <vt:lpstr>All Stores</vt:lpstr>
      <vt:lpstr>'27-01-2025'!Print_Titles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2025-01-30T11:19:45Z</cp:lastPrinted>
  <dcterms:created xsi:type="dcterms:W3CDTF">2010-10-20T06:23:14Z</dcterms:created>
  <dcterms:modified xsi:type="dcterms:W3CDTF">2025-01-30T11:19:57Z</dcterms:modified>
</cp:coreProperties>
</file>