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/>
  </bookViews>
  <sheets>
    <sheet name="Supermarkets" sheetId="5" r:id="rId1"/>
    <sheet name="stores" sheetId="7" r:id="rId2"/>
    <sheet name="Comp" sheetId="8" r:id="rId3"/>
    <sheet name="16-12-2024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'16-12-2024'!$12:$14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1" l="1"/>
  <c r="G18" i="11"/>
  <c r="I19" i="11"/>
  <c r="G19" i="11"/>
  <c r="I20" i="11"/>
  <c r="G20" i="11"/>
  <c r="I28" i="11"/>
  <c r="G28" i="11"/>
  <c r="I23" i="11"/>
  <c r="G23" i="11"/>
  <c r="I27" i="11"/>
  <c r="G27" i="11"/>
  <c r="I29" i="11"/>
  <c r="G29" i="11"/>
  <c r="I30" i="11"/>
  <c r="G30" i="11"/>
  <c r="I22" i="11"/>
  <c r="G22" i="11"/>
  <c r="I17" i="11"/>
  <c r="G17" i="11"/>
  <c r="I16" i="11"/>
  <c r="G16" i="11"/>
  <c r="I24" i="11"/>
  <c r="G24" i="11"/>
  <c r="I21" i="11"/>
  <c r="G21" i="11"/>
  <c r="I26" i="11"/>
  <c r="G26" i="11"/>
  <c r="I15" i="11"/>
  <c r="G15" i="11"/>
  <c r="I25" i="11"/>
  <c r="G25" i="11"/>
  <c r="I88" i="11" l="1"/>
  <c r="G88" i="11"/>
  <c r="I86" i="11"/>
  <c r="G86" i="11"/>
  <c r="I83" i="11"/>
  <c r="G83" i="11"/>
  <c r="I84" i="11"/>
  <c r="G84" i="11"/>
  <c r="I87" i="11"/>
  <c r="G87" i="11"/>
  <c r="I82" i="11"/>
  <c r="G82" i="11"/>
  <c r="I85" i="11"/>
  <c r="G85" i="11"/>
  <c r="I75" i="11"/>
  <c r="G75" i="11"/>
  <c r="I77" i="11"/>
  <c r="G77" i="11"/>
  <c r="I79" i="11"/>
  <c r="G79" i="11"/>
  <c r="I76" i="11"/>
  <c r="G76" i="11"/>
  <c r="I78" i="11"/>
  <c r="G78" i="11"/>
  <c r="I70" i="11"/>
  <c r="G70" i="11"/>
  <c r="I72" i="11"/>
  <c r="G72" i="11"/>
  <c r="I69" i="11"/>
  <c r="G69" i="11"/>
  <c r="I67" i="11"/>
  <c r="G67" i="11"/>
  <c r="I71" i="11"/>
  <c r="G71" i="11"/>
  <c r="I68" i="11"/>
  <c r="G68" i="11"/>
  <c r="I61" i="11"/>
  <c r="G61" i="11"/>
  <c r="I59" i="11"/>
  <c r="G59" i="11"/>
  <c r="I60" i="11"/>
  <c r="G60" i="11"/>
  <c r="I57" i="11"/>
  <c r="G57" i="11"/>
  <c r="I62" i="11"/>
  <c r="G62" i="11"/>
  <c r="I63" i="11"/>
  <c r="G63" i="11"/>
  <c r="I56" i="11"/>
  <c r="G56" i="11"/>
  <c r="I64" i="11"/>
  <c r="G64" i="11"/>
  <c r="I58" i="11"/>
  <c r="G58" i="11"/>
  <c r="I50" i="11"/>
  <c r="G50" i="11"/>
  <c r="I53" i="11"/>
  <c r="G53" i="11"/>
  <c r="I48" i="11"/>
  <c r="G48" i="11"/>
  <c r="I49" i="11"/>
  <c r="G49" i="11"/>
  <c r="I51" i="11"/>
  <c r="G51" i="11"/>
  <c r="I52" i="11"/>
  <c r="G52" i="11"/>
  <c r="I44" i="11"/>
  <c r="G44" i="11"/>
  <c r="I41" i="11"/>
  <c r="G41" i="11"/>
  <c r="I45" i="11"/>
  <c r="G45" i="11"/>
  <c r="I40" i="11"/>
  <c r="G40" i="11"/>
  <c r="I43" i="11"/>
  <c r="G43" i="11"/>
  <c r="I42" i="11"/>
  <c r="G42" i="11"/>
  <c r="I34" i="11"/>
  <c r="G34" i="11"/>
  <c r="I33" i="11"/>
  <c r="G33" i="11"/>
  <c r="I37" i="11"/>
  <c r="G37" i="11"/>
  <c r="I35" i="11"/>
  <c r="G35" i="11"/>
  <c r="I36" i="11"/>
  <c r="G36" i="11"/>
  <c r="H41" i="12" l="1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<sst xmlns="http://schemas.openxmlformats.org/spreadsheetml/2006/main" count="852" uniqueCount="232">
  <si>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</si>
  <si>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</si>
  <si>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</si>
  <si>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</si>
  <si>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</si>
  <si>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</si>
  <si>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</si>
  <si>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</si>
  <si>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</si>
  <si>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</si>
  <si>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</si>
  <si>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</si>
  <si>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</si>
  <si>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</si>
  <si>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</si>
  <si>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</si>
  <si>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</si>
  <si>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</si>
  <si>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</si>
  <si>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</si>
  <si>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</si>
  <si>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</si>
  <si>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</si>
  <si>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</si>
  <si>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</si>
  <si>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</si>
  <si>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</si>
  <si>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</si>
  <si>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</si>
  <si>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</si>
  <si>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</si>
  <si>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</si>
  <si>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</si>
  <si>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</si>
  <si>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</si>
  <si>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</si>
  <si>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</si>
  <si>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</si>
  <si>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</si>
  <si>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</si>
  <si>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</si>
  <si>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</si>
  <si>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</si>
  <si>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</si>
  <si>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</si>
  <si>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</si>
  <si>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</si>
  <si>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</si>
  <si>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</si>
  <si>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</si>
  <si>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</si>
  <si>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</si>
  <si>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</si>
  <si>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</si>
  <si>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</si>
  <si>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</si>
  <si>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</si>
  <si>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</si>
  <si>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</si>
  <si>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</si>
  <si>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</si>
  <si>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</si>
  <si>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</si>
  <si>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</si>
  <si>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</si>
  <si>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</si>
  <si>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</si>
  <si>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</si>
  <si>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</si>
  <si>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</si>
  <si>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</si>
  <si>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</si>
  <si>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</si>
  <si>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</si>
  <si>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</si>
  <si>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</si>
  <si>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</si>
  <si>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</si>
  <si>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</si>
  <si>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</si>
  <si>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</si>
  <si>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</si>
  <si>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</si>
  <si>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</si>
  <si>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</si>
  <si>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</si>
  <si>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</si>
  <si>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</si>
  <si>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</si>
  <si>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</si>
  <si>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</si>
  <si>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</si>
  <si>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</si>
  <si>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</si>
  <si>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</si>
  <si>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</si>
  <si>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</si>
  <si>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</si>
  <si>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</si>
  <si>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</si>
  <si>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</si>
  <si>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</si>
  <si>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</si>
  <si>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</si>
  <si>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</si>
  <si>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</si>
  <si>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</si>
  <si>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</si>
  <si>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</si>
  <si>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</si>
  <si>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</si>
  <si>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</si>
  <si>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</si>
  <si>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</si>
  <si>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</si>
  <si>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</si>
  <si>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</si>
  <si>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</si>
  <si>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</si>
  <si>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</si>
  <si>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</si>
  <si>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</si>
  <si>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</si>
  <si>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</si>
  <si>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</si>
  <si>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</si>
  <si>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</si>
  <si>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</si>
  <si>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</si>
  <si>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</si>
  <si>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</si>
  <si>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</si>
  <si>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</si>
  <si>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</si>
  <si>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</si>
  <si>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</si>
  <si>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</si>
  <si>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</si>
  <si>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</si>
  <si>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</si>
  <si>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</si>
  <si>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</si>
  <si>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</si>
  <si>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</si>
  <si>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</si>
  <si>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</si>
  <si>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</si>
  <si>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</si>
  <si>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</si>
  <si>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</si>
  <si>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</si>
  <si>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</si>
  <si>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</si>
  <si>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</si>
  <si>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</si>
  <si>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</si>
  <si>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</si>
  <si>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</si>
  <si>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</si>
  <si>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</si>
  <si>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</si>
  <si>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</si>
  <si>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</si>
  <si>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</si>
  <si>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</si>
  <si>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</si>
  <si>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</si>
  <si>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</si>
  <si>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</si>
  <si>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</si>
  <si>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</si>
  <si>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</si>
  <si>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</si>
  <si>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</si>
  <si>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</si>
  <si>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</si>
  <si>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</si>
  <si>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</si>
  <si>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</si>
  <si>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</si>
  <si>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</si>
  <si>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</si>
  <si>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</si>
  <si>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</si>
  <si>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</si>
  <si>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</si>
  <si>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</si>
  <si>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</si>
  <si>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</si>
  <si>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</si>
  <si>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</si>
  <si>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</si>
  <si>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</si>
  <si>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</si>
  <si>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</si>
  <si>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</si>
  <si>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</si>
  <si>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</si>
  <si>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</si>
  <si>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</si>
  <si>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</si>
  <si>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</si>
  <si>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</si>
  <si>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</si>
  <si>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</si>
  <si>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</si>
  <si>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</si>
  <si>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</si>
  <si>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</si>
  <si>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</si>
  <si>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</si>
  <si>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</si>
  <si>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</si>
  <si>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</si>
  <si>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</si>
  <si>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</si>
  <si>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</si>
  <si>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</si>
  <si>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</si>
  <si>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الأسعار في كانون الأول 2023 (ل.ل.)</t>
  </si>
  <si>
    <t>المجموع</t>
  </si>
  <si>
    <t>معدل أسعار  السوبرماركات في 09-12-2024(ل.ل.)</t>
  </si>
  <si>
    <t>معدل أسعار المحلات والملاحم في 09-12-2024 (ل.ل.)</t>
  </si>
  <si>
    <t>المعدل العام للأسعار في 09-12-2024  (ل.ل.)</t>
  </si>
  <si>
    <t xml:space="preserve"> التاريخ 16 كانون الأول 2024</t>
  </si>
  <si>
    <t>معدل أسعار  السوبرماركات في 16-12-2024(ل.ل.)</t>
  </si>
  <si>
    <t>معدل أسعار المحلات والملاحم في 16-12-2024 (ل.ل.)</t>
  </si>
  <si>
    <t xml:space="preserve"> التاريخ16 كانون الأول 2024</t>
  </si>
  <si>
    <t>المعدل العام للأسعار في 16-12-2024 (ل.ل.)</t>
  </si>
  <si>
    <t>المعدل العام للأسعار في 16-12-2024  (ل.ل.)</t>
  </si>
  <si>
    <t xml:space="preserve"> التاريخ 16 كانون الأول 2024 </t>
  </si>
  <si>
    <t xml:space="preserve"> التاريخ 16كانون الأول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</si>
</sst>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1" fontId="1" fillId="2" borderId="2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6" name="Picture 2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7" name="Picture 2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8" name="Picture 2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9" name="Picture 2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0" name="Picture 2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1" name="Picture 2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2" name="Picture 2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3" name="Picture 2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4" name="Picture 2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5" name="Picture 2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6" name="Picture 2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7" name="Picture 2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8" name="Picture 2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9" name="Picture 2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0" name="Picture 2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1" name="Picture 2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2" name="Picture 2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3" name="Picture 2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4" name="Picture 2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5" name="Picture 2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6" name="Picture 2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7" name="Picture 2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8" name="Picture 24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9" name="Picture 2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0" name="Picture 2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1" name="Picture 2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2" name="Picture 2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3" name="Picture 2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4" name="Picture 2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5" name="Picture 2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6" name="Picture 2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7" name="Picture 2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8" name="Picture 2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9" name="Picture 2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0" name="Picture 2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1" name="Picture 24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2" name="Picture 2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3" name="Picture 2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4" name="Picture 2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5" name="Picture 2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6" name="Picture 2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7" name="Picture 2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8" name="Picture 2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9" name="Picture 2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0" name="Picture 24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1" name="Picture 2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2" name="Picture 2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3" name="Picture 2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4" name="Picture 2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5" name="Picture 2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6" name="Picture 2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7" name="Picture 2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8" name="Picture 2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9" name="Picture 25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0" name="Picture 2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1" name="Picture 2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2" name="Picture 2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3" name="Picture 2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4" name="Picture 2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5" name="Picture 2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6" name="Picture 2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7" name="Picture 2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8" name="Picture 25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9" name="Picture 2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0" name="Picture 2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1" name="Picture 2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2" name="Picture 2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3" name="Picture 2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4" name="Picture 2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5" name="Picture 2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6" name="Picture 2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7" name="Picture 25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8" name="Picture 2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9" name="Picture 2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0" name="Picture 2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1" name="Picture 2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2" name="Picture 2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3" name="Picture 2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4" name="Picture 2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5" name="Picture 2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6" name="Picture 25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7" name="Picture 2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8" name="Picture 2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9" name="Picture 2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0" name="Picture 2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1" name="Picture 2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2" name="Picture 2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3" name="Picture 2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4" name="Picture 2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5" name="Picture 25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6" name="Picture 2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7" name="Picture 2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8" name="Picture 2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9" name="Picture 2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0" name="Picture 2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1" name="Picture 2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2" name="Picture 2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3" name="Picture 2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4" name="Picture 25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5" name="Picture 2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6" name="Picture 2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7" name="Picture 2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8" name="Picture 2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9" name="Picture 25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0" name="Picture 2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1" name="Picture 2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2" name="Picture 2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3" name="Picture 25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4" name="Picture 2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5" name="Picture 2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6" name="Picture 2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7" name="Picture 2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8" name="Picture 25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9" name="Picture 2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0" name="Picture 2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1" name="Picture 2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2" name="Picture 25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3" name="Picture 2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4" name="Picture 2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5" name="Picture 2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6" name="Picture 2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7" name="Picture 25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8" name="Picture 2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9" name="Picture 2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0" name="Picture 2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1" name="Picture 25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2" name="Picture 2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3" name="Picture 2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4" name="Picture 2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5" name="Picture 2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6" name="Picture 2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7" name="Picture 2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8" name="Picture 2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9" name="Picture 2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0" name="Picture 25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1" name="Picture 2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2" name="Picture 2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3" name="Picture 2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4" name="Picture 2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5" name="Picture 25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6" name="Picture 2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7" name="Picture 2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8" name="Picture 2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9" name="Picture 25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0" name="Picture 2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1" name="Picture 2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2" name="Picture 2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3" name="Picture 2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4" name="Picture 2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5" name="Picture 2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6" name="Picture 2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7" name="Picture 2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8" name="Picture 2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9" name="Picture 2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0" name="Picture 2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1" name="Picture 2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2" name="Picture 2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3" name="Picture 2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4" name="Picture 2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5" name="Picture 2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6" name="Picture 2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7" name="Picture 2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8" name="Picture 2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9" name="Picture 2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0" name="Picture 2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1" name="Picture 2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2" name="Picture 2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3" name="Picture 2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4" name="Picture 2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5" name="Picture 2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6" name="Picture 2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7" name="Picture 2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8" name="Picture 2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9" name="Picture 2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0" name="Picture 2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1" name="Picture 26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2" name="Picture 2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3" name="Picture 2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4" name="Picture 2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5" name="Picture 2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6" name="Picture 2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7" name="Picture 2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8" name="Picture 2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9" name="Picture 2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0" name="Picture 2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1" name="Picture 2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2" name="Picture 2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3" name="Picture 2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4" name="Picture 2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5" name="Picture 2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6" name="Picture 2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7" name="Picture 2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8" name="Picture 2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9" name="Picture 26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0" name="Picture 2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1" name="Picture 2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2" name="Picture 2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3" name="Picture 2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4" name="Picture 2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5" name="Picture 2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6" name="Picture 2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7" name="Picture 2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8" name="Picture 26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9" name="Picture 2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0" name="Picture 2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1" name="Picture 2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2" name="Picture 2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3" name="Picture 2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4" name="Picture 2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5" name="Picture 2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6" name="Picture 2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7" name="Picture 26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8" name="Picture 2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9" name="Picture 2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0" name="Picture 2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1" name="Picture 2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2" name="Picture 2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3" name="Picture 2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4" name="Picture 2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5" name="Picture 2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6" name="Picture 2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7" name="Picture 2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8" name="Picture 2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9" name="Picture 2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0" name="Picture 2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1" name="Picture 2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2" name="Picture 2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3" name="Picture 2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4" name="Picture 2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5" name="Picture 2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6" name="Picture 2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7" name="Picture 2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8" name="Picture 2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9" name="Picture 2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0" name="Picture 2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1" name="Picture 2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2" name="Picture 2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3" name="Picture 2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4" name="Picture 2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5" name="Picture 2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6" name="Picture 2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7" name="Picture 2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8" name="Picture 2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9" name="Picture 2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0" name="Picture 2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1" name="Picture 2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2" name="Picture 2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3" name="Picture 27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4" name="Picture 2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5" name="Picture 2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6" name="Picture 2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7" name="Picture 2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8" name="Picture 2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9" name="Picture 2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0" name="Picture 2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1" name="Picture 2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2" name="Picture 27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3" name="Picture 2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4" name="Picture 2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5" name="Picture 2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6" name="Picture 2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7" name="Picture 2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8" name="Picture 2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9" name="Picture 2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0" name="Picture 2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1" name="Picture 27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2" name="Picture 2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3" name="Picture 2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4" name="Picture 2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5" name="Picture 2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6" name="Picture 2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7" name="Picture 2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8" name="Picture 2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9" name="Picture 2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0" name="Picture 27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1" name="Picture 2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2" name="Picture 2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3" name="Picture 2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4" name="Picture 2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5" name="Picture 2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6" name="Picture 2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7" name="Picture 2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8" name="Picture 2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9" name="Picture 27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0" name="Picture 2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1" name="Picture 2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2" name="Picture 2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3" name="Picture 2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4" name="Picture 27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5" name="Picture 2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6" name="Picture 2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7" name="Picture 2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8" name="Picture 27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9" name="Picture 2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0" name="Picture 2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1" name="Picture 2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2" name="Picture 2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3" name="Picture 27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4" name="Picture 2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5" name="Picture 2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6" name="Picture 2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7" name="Picture 27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8" name="Picture 2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9" name="Picture 2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0" name="Picture 2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1" name="Picture 2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2" name="Picture 27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3" name="Picture 2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4" name="Picture 2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5" name="Picture 2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6" name="Picture 27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7" name="Picture 2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8" name="Picture 2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9" name="Picture 2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0" name="Picture 2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1" name="Picture 27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2" name="Picture 2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3" name="Picture 2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4" name="Picture 2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5" name="Picture 27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6" name="Picture 2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7" name="Picture 2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8" name="Picture 2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9" name="Picture 2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0" name="Picture 27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1" name="Picture 2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2" name="Picture 2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3" name="Picture 2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4" name="Picture 27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5" name="Picture 2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6" name="Picture 2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7" name="Picture 2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8" name="Picture 2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9" name="Picture 27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0" name="Picture 2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1" name="Picture 2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2" name="Picture 2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3" name="Picture 27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4" name="Picture 2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5" name="Picture 2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6" name="Picture 2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7" name="Picture 2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8" name="Picture 27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9" name="Picture 2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0" name="Picture 2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1" name="Picture 2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2" name="Picture 28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3" name="Picture 2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4" name="Picture 2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5" name="Picture 2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6" name="Picture 2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7" name="Picture 28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8" name="Picture 2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9" name="Picture 2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0" name="Picture 2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1" name="Picture 28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2" name="Picture 2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3" name="Picture 2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4" name="Picture 2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5" name="Picture 2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6" name="Picture 28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7" name="Picture 2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8" name="Picture 2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9" name="Picture 2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0" name="Picture 2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1" name="Picture 2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2" name="Picture 2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3" name="Picture 2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4" name="Picture 2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5" name="Picture 28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6" name="Picture 2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7" name="Picture 2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8" name="Picture 2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9" name="Picture 2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0" name="Picture 2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1" name="Picture 2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2" name="Picture 2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3" name="Picture 2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4" name="Picture 28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5" name="Picture 2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6" name="Picture 2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7" name="Picture 2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8" name="Picture 2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9" name="Picture 2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0" name="Picture 2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1" name="Picture 2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2" name="Picture 2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3" name="Picture 28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4" name="Picture 2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5" name="Picture 2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6" name="Picture 2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7" name="Picture 2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8" name="Picture 2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9" name="Picture 2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0" name="Picture 2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1" name="Picture 2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2" name="Picture 28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3" name="Picture 2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4" name="Picture 2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5" name="Picture 2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6" name="Picture 2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7" name="Picture 2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8" name="Picture 2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9" name="Picture 2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0" name="Picture 2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1" name="Picture 28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2" name="Picture 2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3" name="Picture 2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4" name="Picture 2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5" name="Picture 2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6" name="Picture 2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7" name="Picture 2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8" name="Picture 2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9" name="Picture 2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0" name="Picture 28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1" name="Picture 2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2" name="Picture 2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3" name="Picture 2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4" name="Picture 2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5" name="Picture 2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6" name="Picture 2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7" name="Picture 2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8" name="Picture 2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9" name="Picture 28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0" name="Picture 2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1" name="Picture 2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2" name="Picture 2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3" name="Picture 2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4" name="Picture 2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5" name="Picture 2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6" name="Picture 2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7" name="Picture 2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8" name="Picture 28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9" name="Picture 2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0" name="Picture 2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1" name="Picture 2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2" name="Picture 2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3" name="Picture 2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4" name="Picture 2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5" name="Picture 2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6" name="Picture 2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7" name="Picture 2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8" name="Picture 2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9" name="Picture 2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0" name="Picture 2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1" name="Picture 2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2" name="Picture 2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3" name="Picture 2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4" name="Picture 2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5" name="Picture 2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6" name="Picture 2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7" name="Picture 2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8" name="Picture 2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9" name="Picture 2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0" name="Picture 2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1" name="Picture 2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2" name="Picture 2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3" name="Picture 2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4" name="Picture 2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5" name="Picture 29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6" name="Picture 2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7" name="Picture 2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8" name="Picture 2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9" name="Picture 2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0" name="Picture 2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1" name="Picture 2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2" name="Picture 2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3" name="Picture 2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4" name="Picture 29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5" name="Picture 2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6" name="Picture 2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7" name="Picture 2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8" name="Picture 2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9" name="Picture 2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0" name="Picture 2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1" name="Picture 2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2" name="Picture 2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3" name="Picture 29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4" name="Picture 2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5" name="Picture 2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6" name="Picture 2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7" name="Picture 2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8" name="Picture 2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9" name="Picture 2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0" name="Picture 2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1" name="Picture 2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2" name="Picture 29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3" name="Picture 2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4" name="Picture 2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5" name="Picture 2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6" name="Picture 2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7" name="Picture 2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8" name="Picture 2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9" name="Picture 2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0" name="Picture 2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1" name="Picture 29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2" name="Picture 2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3" name="Picture 2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4" name="Picture 2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5" name="Picture 2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6" name="Picture 29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7" name="Picture 2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8" name="Picture 2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9" name="Picture 2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0" name="Picture 29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1" name="Picture 2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2" name="Picture 2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3" name="Picture 2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4" name="Picture 2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5" name="Picture 29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6" name="Picture 2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7" name="Picture 2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8" name="Picture 2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9" name="Picture 29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0" name="Picture 2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1" name="Picture 2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2" name="Picture 2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3" name="Picture 2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4" name="Picture 29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5" name="Picture 2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6" name="Picture 2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7" name="Picture 2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8" name="Picture 29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9" name="Picture 2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0" name="Picture 2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1" name="Picture 2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2" name="Picture 2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3" name="Picture 29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4" name="Picture 2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5" name="Picture 2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6" name="Picture 2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7" name="Picture 29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8" name="Picture 2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9" name="Picture 2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0" name="Picture 2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1" name="Picture 2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2" name="Picture 29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3" name="Picture 2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4" name="Picture 2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5" name="Picture 2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6" name="Picture 29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7" name="Picture 2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8" name="Picture 2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9" name="Picture 2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0" name="Picture 2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1" name="Picture 30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2" name="Picture 3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3" name="Picture 3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4" name="Picture 3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5" name="Picture 30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6" name="Picture 3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7" name="Picture 3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8" name="Picture 3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9" name="Picture 3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0" name="Picture 3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1" name="Picture 3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2" name="Picture 3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3" name="Picture 3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4" name="Picture 30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5" name="Picture 3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6" name="Picture 3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7" name="Picture 3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8" name="Picture 3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9" name="Picture 30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0" name="Picture 3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1" name="Picture 3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2" name="Picture 3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3" name="Picture 30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4" name="Picture 3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5" name="Picture 3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6" name="Picture 3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7" name="Picture 3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8" name="Picture 30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9" name="Picture 3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0" name="Picture 3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1" name="Picture 3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2" name="Picture 30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3" name="Picture 3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4" name="Picture 3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5" name="Picture 3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6" name="Picture 3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7" name="Picture 30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8" name="Picture 3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9" name="Picture 3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0" name="Picture 3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1" name="Picture 3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2" name="Picture 3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3" name="Picture 3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4" name="Picture 3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5" name="Picture 3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6" name="Picture 30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7" name="Picture 3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8" name="Picture 3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9" name="Picture 3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0" name="Picture 3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1" name="Picture 3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2" name="Picture 3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3" name="Picture 3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4" name="Picture 3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5" name="Picture 30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6" name="Picture 3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7" name="Picture 3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8" name="Picture 3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9" name="Picture 3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0" name="Picture 3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1" name="Picture 3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2" name="Picture 3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3" name="Picture 3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4" name="Picture 30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5" name="Picture 3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6" name="Picture 3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7" name="Picture 3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8" name="Picture 3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9" name="Picture 3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0" name="Picture 3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1" name="Picture 3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2" name="Picture 3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3" name="Picture 30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4" name="Picture 3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5" name="Picture 3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6" name="Picture 3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7" name="Picture 3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8" name="Picture 3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9" name="Picture 3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0" name="Picture 3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1" name="Picture 3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2" name="Picture 30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3" name="Picture 3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4" name="Picture 3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5" name="Picture 3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6" name="Picture 3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7" name="Picture 3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8" name="Picture 3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9" name="Picture 3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0" name="Picture 3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1" name="Picture 30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2" name="Picture 3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3" name="Picture 3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4" name="Picture 3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5" name="Picture 3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6" name="Picture 3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7" name="Picture 3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8" name="Picture 3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9" name="Picture 3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0" name="Picture 30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1" name="Picture 3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2" name="Picture 3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3" name="Picture 3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4" name="Picture 3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5" name="Picture 3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6" name="Picture 3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7" name="Picture 3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8" name="Picture 3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9" name="Picture 31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0" name="Picture 3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1" name="Picture 3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2" name="Picture 3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3" name="Picture 3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4" name="Picture 3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5" name="Picture 3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6" name="Picture 3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7" name="Picture 3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8" name="Picture 31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9" name="Picture 3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0" name="Picture 3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1" name="Picture 3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2" name="Picture 3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3" name="Picture 3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4" name="Picture 3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5" name="Picture 3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6" name="Picture 3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7" name="Picture 31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8" name="Picture 3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9" name="Picture 3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0" name="Picture 3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1" name="Picture 3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2" name="Picture 3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3" name="Picture 3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4" name="Picture 3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5" name="Picture 3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6" name="Picture 31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7" name="Picture 3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8" name="Picture 3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9" name="Picture 3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0" name="Picture 3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1" name="Picture 3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2" name="Picture 3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3" name="Picture 3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4" name="Picture 3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5" name="Picture 31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6" name="Picture 3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7" name="Picture 3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8" name="Picture 3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9" name="Picture 3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0" name="Picture 3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1" name="Picture 3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2" name="Picture 3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3" name="Picture 3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4" name="Picture 31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5" name="Picture 3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6" name="Picture 3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7" name="Picture 3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8" name="Picture 3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9" name="Picture 3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0" name="Picture 3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1" name="Picture 3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2" name="Picture 3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3" name="Picture 31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4" name="Picture 3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5" name="Picture 3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6" name="Picture 3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7" name="Picture 3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8" name="Picture 3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9" name="Picture 3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0" name="Picture 3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1" name="Picture 3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2" name="Picture 31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3" name="Picture 3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4" name="Picture 3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5" name="Picture 3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6" name="Picture 3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7" name="Picture 31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8" name="Picture 3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9" name="Picture 3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0" name="Picture 3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1" name="Picture 31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2" name="Picture 3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3" name="Picture 3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4" name="Picture 3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5" name="Picture 3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6" name="Picture 31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7" name="Picture 3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8" name="Picture 3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9" name="Picture 3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0" name="Picture 31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1" name="Picture 3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2" name="Picture 3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3" name="Picture 3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4" name="Picture 3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5" name="Picture 31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6" name="Picture 3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7" name="Picture 3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8" name="Picture 3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9" name="Picture 31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0" name="Picture 3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1" name="Picture 3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2" name="Picture 3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3" name="Picture 3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4" name="Picture 32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5" name="Picture 3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6" name="Picture 3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7" name="Picture 3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8" name="Picture 32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9" name="Picture 3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0" name="Picture 3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1" name="Picture 3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2" name="Picture 3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3" name="Picture 32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4" name="Picture 3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5" name="Picture 3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6" name="Picture 3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7" name="Picture 32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8" name="Picture 3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9" name="Picture 3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0" name="Picture 3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1" name="Picture 3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2" name="Picture 32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3" name="Picture 3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4" name="Picture 3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5" name="Picture 3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6" name="Picture 32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7" name="Picture 3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8" name="Picture 3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9" name="Picture 3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0" name="Picture 3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1" name="Picture 32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2" name="Picture 3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3" name="Picture 3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4" name="Picture 3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5" name="Picture 32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6" name="Picture 3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7" name="Picture 3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8" name="Picture 3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9" name="Picture 3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0" name="Picture 32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1" name="Picture 3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2" name="Picture 3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3" name="Picture 3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4" name="Picture 3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5" name="Picture 3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6" name="Picture 3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7" name="Picture 3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8" name="Picture 3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9" name="Picture 32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0" name="Picture 3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1" name="Picture 3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2" name="Picture 3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3" name="Picture 3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4" name="Picture 3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5" name="Picture 3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6" name="Picture 3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7" name="Picture 3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8" name="Picture 32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9" name="Picture 3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0" name="Picture 3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1" name="Picture 3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2" name="Picture 3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3" name="Picture 3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4" name="Picture 3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5" name="Picture 3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6" name="Picture 3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7" name="Picture 32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8" name="Picture 3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9" name="Picture 3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0" name="Picture 3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1" name="Picture 3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2" name="Picture 3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3" name="Picture 3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4" name="Picture 3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5" name="Picture 3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6" name="Picture 32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7" name="Picture 3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8" name="Picture 3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9" name="Picture 3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0" name="Picture 3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1" name="Picture 3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2" name="Picture 3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3" name="Picture 3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4" name="Picture 3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5" name="Picture 32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6" name="Picture 3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7" name="Picture 3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8" name="Picture 3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9" name="Picture 3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0" name="Picture 3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1" name="Picture 3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2" name="Picture 3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3" name="Picture 3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4" name="Picture 32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5" name="Picture 3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6" name="Picture 3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7" name="Picture 3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8" name="Picture 3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9" name="Picture 3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0" name="Picture 3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1" name="Picture 3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2" name="Picture 3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3" name="Picture 33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4" name="Picture 3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5" name="Picture 3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6" name="Picture 3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7" name="Picture 3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8" name="Picture 3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9" name="Picture 3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0" name="Picture 3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1" name="Picture 3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2" name="Picture 33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3" name="Picture 3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4" name="Picture 3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5" name="Picture 3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6" name="Picture 3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7" name="Picture 3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8" name="Picture 3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9" name="Picture 3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0" name="Picture 3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1" name="Picture 33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2" name="Picture 3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3" name="Picture 3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4" name="Picture 3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5" name="Picture 3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6" name="Picture 3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7" name="Picture 3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8" name="Picture 3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9" name="Picture 3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0" name="Picture 33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1" name="Picture 3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2" name="Picture 3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3" name="Picture 3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4" name="Picture 3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5" name="Picture 3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6" name="Picture 3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7" name="Picture 33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8" name="Picture 3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9" name="Picture 33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0" name="Picture 3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1" name="Picture 3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2" name="Picture 3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3" name="Picture 3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4" name="Picture 3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5" name="Picture 3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6" name="Picture 33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7" name="Picture 3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8" name="Picture 3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9" name="Picture 3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0" name="Picture 3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1" name="Picture 3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2" name="Picture 3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3" name="Picture 3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4" name="Picture 3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5" name="Picture 3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6" name="Picture 3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7" name="Picture 3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8" name="Picture 3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9" name="Picture 3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0" name="Picture 3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1" name="Picture 3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2" name="Picture 3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3" name="Picture 3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4" name="Picture 3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5" name="Picture 3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6" name="Picture 3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7" name="Picture 3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8" name="Picture 3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9" name="Picture 3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0" name="Picture 3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1" name="Picture 3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2" name="Picture 3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3" name="Picture 3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4" name="Picture 3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5" name="Picture 3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6" name="Picture 3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7" name="Picture 3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8" name="Picture 33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9" name="Picture 3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0" name="Picture 33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1" name="Picture 3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2" name="Picture 3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3" name="Picture 3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4" name="Picture 3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5" name="Picture 3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6" name="Picture 3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7" name="Picture 33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8" name="Picture 3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9" name="Picture 33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0" name="Picture 3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1" name="Picture 3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2" name="Picture 3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3" name="Picture 3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4" name="Picture 3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5" name="Picture 3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6" name="Picture 33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7" name="Picture 3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8" name="Picture 33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9" name="Picture 3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0" name="Picture 3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1" name="Picture 3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2" name="Picture 3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3" name="Picture 3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4" name="Picture 3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5" name="Picture 34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6" name="Picture 3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7" name="Picture 34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8" name="Picture 3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9" name="Picture 3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0" name="Picture 3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1" name="Picture 3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2" name="Picture 3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3" name="Picture 3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4" name="Picture 34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5" name="Picture 3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6" name="Picture 34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7" name="Picture 3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8" name="Picture 3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9" name="Picture 3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0" name="Picture 3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1" name="Picture 3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2" name="Picture 3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3" name="Picture 3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4" name="Picture 3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5" name="Picture 3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6" name="Picture 3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7" name="Picture 3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8" name="Picture 3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9" name="Picture 3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0" name="Picture 3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1" name="Picture 3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2" name="Picture 3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3" name="Picture 3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4" name="Picture 3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5" name="Picture 3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6" name="Picture 3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7" name="Picture 3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8" name="Picture 3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9" name="Picture 3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0" name="Picture 3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1" name="Picture 3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2" name="Picture 3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3" name="Picture 3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4" name="Picture 3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5" name="Picture 3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6" name="Picture 3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7" name="Picture 3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8" name="Picture 3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9" name="Picture 3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0" name="Picture 3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1" name="Picture 3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2" name="Picture 3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3" name="Picture 3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4" name="Picture 3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5" name="Picture 3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6" name="Picture 3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7" name="Picture 3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8" name="Picture 3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9" name="Picture 3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0" name="Picture 3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1" name="Picture 3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2" name="Picture 3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3" name="Picture 3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4" name="Picture 3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5" name="Picture 3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6" name="Picture 3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7" name="Picture 3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8" name="Picture 3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9" name="Picture 3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0" name="Picture 3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1" name="Picture 3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2" name="Picture 3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3" name="Picture 3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4" name="Picture 3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5" name="Picture 3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6" name="Picture 3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7" name="Picture 3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8" name="Picture 3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9" name="Picture 3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0" name="Picture 3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1" name="Picture 3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2" name="Picture 3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3" name="Picture 3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4" name="Picture 3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5" name="Picture 3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6" name="Picture 3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7" name="Picture 3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8" name="Picture 3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9" name="Picture 3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0" name="Picture 3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1" name="Picture 3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2" name="Picture 3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3" name="Picture 3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4" name="Picture 3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5" name="Picture 3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6" name="Picture 3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7" name="Picture 3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8" name="Picture 3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9" name="Picture 3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0" name="Picture 3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1" name="Picture 3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2" name="Picture 3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3" name="Picture 3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4" name="Picture 3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5" name="Picture 3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6" name="Picture 3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7" name="Picture 3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8" name="Picture 3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9" name="Picture 3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0" name="Picture 3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1" name="Picture 3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2" name="Picture 3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3" name="Picture 3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4" name="Picture 3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5" name="Picture 3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6" name="Picture 3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7" name="Picture 3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8" name="Picture 3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9" name="Picture 3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0" name="Picture 3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1" name="Picture 3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2" name="Picture 3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3" name="Picture 3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4" name="Picture 3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5" name="Picture 3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6" name="Picture 3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7" name="Picture 3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8" name="Picture 3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9" name="Picture 3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0" name="Picture 3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1" name="Picture 3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2" name="Picture 3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3" name="Picture 3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4" name="Picture 3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5" name="Picture 3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6" name="Picture 3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7" name="Picture 3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8" name="Picture 3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9" name="Picture 3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0" name="Picture 3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1" name="Picture 3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2" name="Picture 3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3" name="Picture 3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4" name="Picture 3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5" name="Picture 3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6" name="Picture 3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7" name="Picture 3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8" name="Picture 3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9" name="Picture 3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0" name="Picture 3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1" name="Picture 3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2" name="Picture 3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3" name="Picture 3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4" name="Picture 3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5" name="Picture 3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6" name="Picture 3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7" name="Picture 3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8" name="Picture 3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9" name="Picture 3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0" name="Picture 3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1" name="Picture 3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2" name="Picture 3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3" name="Picture 3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4" name="Picture 3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5" name="Picture 3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6" name="Picture 3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7" name="Picture 3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8" name="Picture 3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9" name="Picture 3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0" name="Picture 3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1" name="Picture 3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2" name="Picture 3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3" name="Picture 3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4" name="Picture 3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5" name="Picture 3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6" name="Picture 3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7" name="Picture 3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8" name="Picture 3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9" name="Picture 3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0" name="Picture 3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1" name="Picture 3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2" name="Picture 3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3" name="Picture 3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4" name="Picture 3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5" name="Picture 3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6" name="Picture 3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7" name="Picture 3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8" name="Picture 3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9" name="Picture 3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0" name="Picture 3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1" name="Picture 3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2" name="Picture 3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3" name="Picture 3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4" name="Picture 35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5" name="Picture 3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6" name="Picture 3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7" name="Picture 3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8" name="Picture 3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9" name="Picture 3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0" name="Picture 3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1" name="Picture 3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2" name="Picture 3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3" name="Picture 3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4" name="Picture 3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5" name="Picture 3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6" name="Picture 3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7" name="Picture 3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8" name="Picture 3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9" name="Picture 3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0" name="Picture 3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1" name="Picture 3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2" name="Picture 36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3" name="Picture 3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4" name="Picture 3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5" name="Picture 3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6" name="Picture 36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7" name="Picture 3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8" name="Picture 3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9" name="Picture 3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0" name="Picture 3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1" name="Picture 3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2" name="Picture 3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3" name="Picture 3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4" name="Picture 3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5" name="Picture 36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6" name="Picture 3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7" name="Picture 3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8" name="Picture 3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9" name="Picture 3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0" name="Picture 3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1" name="Picture 3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2" name="Picture 3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3" name="Picture 3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4" name="Picture 36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5" name="Picture 3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6" name="Picture 3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7" name="Picture 3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8" name="Picture 3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9" name="Picture 3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0" name="Picture 3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1" name="Picture 3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2" name="Picture 3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3" name="Picture 36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4" name="Picture 3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5" name="Picture 3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6" name="Picture 3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7" name="Picture 3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8" name="Picture 3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9" name="Picture 3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0" name="Picture 36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1" name="Picture 3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2" name="Picture 36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3" name="Picture 3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4" name="Picture 3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5" name="Picture 3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6" name="Picture 3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7" name="Picture 3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8" name="Picture 3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9" name="Picture 36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0" name="Picture 3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1" name="Picture 36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2" name="Picture 3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3" name="Picture 3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4" name="Picture 3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5" name="Picture 3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6" name="Picture 3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7" name="Picture 3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8" name="Picture 36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9" name="Picture 3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0" name="Picture 36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1" name="Picture 3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2" name="Picture 3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3" name="Picture 3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4" name="Picture 3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5" name="Picture 3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6" name="Picture 3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7" name="Picture 36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8" name="Picture 3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9" name="Picture 36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0" name="Picture 3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1" name="Picture 3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2" name="Picture 3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3" name="Picture 3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4" name="Picture 3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5" name="Picture 3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6" name="Picture 3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7" name="Picture 3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8" name="Picture 3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9" name="Picture 3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0" name="Picture 3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1" name="Picture 3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2" name="Picture 3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3" name="Picture 36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4" name="Picture 3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5" name="Picture 3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6" name="Picture 3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7" name="Picture 3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8" name="Picture 3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9" name="Picture 3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0" name="Picture 3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1" name="Picture 3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2" name="Picture 37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3" name="Picture 3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4" name="Picture 3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5" name="Picture 3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6" name="Picture 3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7" name="Picture 3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8" name="Picture 3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9" name="Picture 3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0" name="Picture 3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1" name="Picture 37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2" name="Picture 3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3" name="Picture 3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4" name="Picture 3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5" name="Picture 3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6" name="Picture 3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7" name="Picture 3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8" name="Picture 3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9" name="Picture 3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0" name="Picture 37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1" name="Picture 3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2" name="Picture 3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3" name="Picture 3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4" name="Picture 3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5" name="Picture 3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6" name="Picture 3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7" name="Picture 3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8" name="Picture 3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9" name="Picture 37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0" name="Picture 3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1" name="Picture 3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2" name="Picture 3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3" name="Picture 3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4" name="Picture 3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5" name="Picture 3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6" name="Picture 3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7" name="Picture 3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8" name="Picture 37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9" name="Picture 3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0" name="Picture 3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1" name="Picture 3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2" name="Picture 3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3" name="Picture 3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4" name="Picture 3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5" name="Picture 3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6" name="Picture 3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7" name="Picture 37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8" name="Picture 3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9" name="Picture 3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0" name="Picture 3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1" name="Picture 3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2" name="Picture 3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3" name="Picture 3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4" name="Picture 3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5" name="Picture 3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6" name="Picture 37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7" name="Picture 3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8" name="Picture 3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9" name="Picture 3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0" name="Picture 3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1" name="Picture 3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2" name="Picture 3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3" name="Picture 3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4" name="Picture 3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5" name="Picture 37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6" name="Picture 3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7" name="Picture 3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8" name="Picture 3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9" name="Picture 3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0" name="Picture 3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1" name="Picture 3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2" name="Picture 3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3" name="Picture 3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4" name="Picture 37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5" name="Picture 3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6" name="Picture 3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7" name="Picture 3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8" name="Picture 3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9" name="Picture 3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0" name="Picture 3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1" name="Picture 3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2" name="Picture 3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3" name="Picture 37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4" name="Picture 3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5" name="Picture 3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6" name="Picture 3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7" name="Picture 3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8" name="Picture 3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9" name="Picture 3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0" name="Picture 3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1" name="Picture 3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2" name="Picture 37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3" name="Picture 3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4" name="Picture 3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5" name="Picture 3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6" name="Picture 3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7" name="Picture 3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8" name="Picture 3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9" name="Picture 3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0" name="Picture 3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1" name="Picture 38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2" name="Picture 3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3" name="Picture 3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4" name="Picture 3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5" name="Picture 3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6" name="Picture 3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7" name="Picture 3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8" name="Picture 3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9" name="Picture 3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0" name="Picture 38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1" name="Picture 3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2" name="Picture 3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3" name="Picture 3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4" name="Picture 3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5" name="Picture 3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6" name="Picture 3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7" name="Picture 3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8" name="Picture 3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9" name="Picture 38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0" name="Picture 3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1" name="Picture 3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2" name="Picture 3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3" name="Picture 3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4" name="Picture 3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5" name="Picture 3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6" name="Picture 3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7" name="Picture 3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8" name="Picture 38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9" name="Picture 3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0" name="Picture 3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1" name="Picture 3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2" name="Picture 3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3" name="Picture 3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4" name="Picture 3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5" name="Picture 3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6" name="Picture 3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7" name="Picture 38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8" name="Picture 3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9" name="Picture 3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0" name="Picture 3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1" name="Picture 3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2" name="Picture 3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3" name="Picture 3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4" name="Picture 3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5" name="Picture 3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6" name="Picture 38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7" name="Picture 3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8" name="Picture 3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9" name="Picture 3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0" name="Picture 3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1" name="Picture 3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2" name="Picture 3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3" name="Picture 3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4" name="Picture 3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5" name="Picture 38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6" name="Picture 3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7" name="Picture 3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8" name="Picture 3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9" name="Picture 3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0" name="Picture 3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1" name="Picture 3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2" name="Picture 3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3" name="Picture 3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4" name="Picture 38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5" name="Picture 3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6" name="Picture 3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7" name="Picture 3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8" name="Picture 3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9" name="Picture 3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0" name="Picture 3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1" name="Picture 38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2" name="Picture 3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3" name="Picture 38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4" name="Picture 3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5" name="Picture 3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6" name="Picture 3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7" name="Picture 3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8" name="Picture 38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9" name="Picture 3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0" name="Picture 3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1" name="Picture 3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2" name="Picture 38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3" name="Picture 3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4" name="Picture 3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5" name="Picture 3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6" name="Picture 3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7" name="Picture 38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8" name="Picture 3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9" name="Picture 3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0" name="Picture 3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1" name="Picture 38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2" name="Picture 3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3" name="Picture 3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4" name="Picture 3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5" name="Picture 3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6" name="Picture 38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7" name="Picture 3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8" name="Picture 3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9" name="Picture 3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0" name="Picture 38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1" name="Picture 3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2" name="Picture 3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3" name="Picture 3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4" name="Picture 3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5" name="Picture 39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6" name="Picture 3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7" name="Picture 3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8" name="Picture 3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9" name="Picture 3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0" name="Picture 3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1" name="Picture 3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2" name="Picture 3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3" name="Picture 3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4" name="Picture 39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5" name="Picture 3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6" name="Picture 3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7" name="Picture 3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8" name="Picture 3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9" name="Picture 3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0" name="Picture 3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1" name="Picture 3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2" name="Picture 3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3" name="Picture 39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4" name="Picture 3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5" name="Picture 3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6" name="Picture 3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7" name="Picture 3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8" name="Picture 3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9" name="Picture 3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0" name="Picture 3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1" name="Picture 3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2" name="Picture 39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3" name="Picture 3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4" name="Picture 3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5" name="Picture 3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6" name="Picture 3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7" name="Picture 3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8" name="Picture 3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9" name="Picture 3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0" name="Picture 3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1" name="Picture 39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2" name="Picture 3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3" name="Picture 3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4" name="Picture 3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5" name="Picture 3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6" name="Picture 3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7" name="Picture 3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8" name="Picture 3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9" name="Picture 3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0" name="Picture 39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1" name="Picture 3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2" name="Picture 3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3" name="Picture 3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4" name="Picture 3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5" name="Picture 3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6" name="Picture 3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7" name="Picture 3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8" name="Picture 3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9" name="Picture 39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0" name="Picture 3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1" name="Picture 3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2" name="Picture 3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3" name="Picture 3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4" name="Picture 3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5" name="Picture 3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6" name="Picture 3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7" name="Picture 3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8" name="Picture 39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9" name="Picture 3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0" name="Picture 3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1" name="Picture 3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2" name="Picture 3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3" name="Picture 3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4" name="Picture 3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5" name="Picture 3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6" name="Picture 3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7" name="Picture 39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8" name="Picture 3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9" name="Picture 3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0" name="Picture 3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1" name="Picture 3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2" name="Picture 3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3" name="Picture 3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4" name="Picture 3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5" name="Picture 3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6" name="Picture 39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7" name="Picture 3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8" name="Picture 3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9" name="Picture 3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0" name="Picture 3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1" name="Picture 3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2" name="Picture 3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3" name="Picture 3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4" name="Picture 3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5" name="Picture 39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6" name="Picture 3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7" name="Picture 3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8" name="Picture 3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9" name="Picture 3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0" name="Picture 3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1" name="Picture 4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2" name="Picture 4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3" name="Picture 4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4" name="Picture 40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5" name="Picture 4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6" name="Picture 4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7" name="Picture 4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8" name="Picture 4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9" name="Picture 4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0" name="Picture 4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1" name="Picture 40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2" name="Picture 4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3" name="Picture 40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4" name="Picture 4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5" name="Picture 4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6" name="Picture 4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7" name="Picture 4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8" name="Picture 4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9" name="Picture 4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0" name="Picture 40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1" name="Picture 4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2" name="Picture 40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3" name="Picture 4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4" name="Picture 4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5" name="Picture 4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6" name="Picture 4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7" name="Picture 4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8" name="Picture 4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9" name="Picture 40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0" name="Picture 4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1" name="Picture 40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2" name="Picture 4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3" name="Picture 4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4" name="Picture 4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5" name="Picture 4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6" name="Picture 4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7" name="Picture 4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8" name="Picture 40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9" name="Picture 4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0" name="Picture 40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1" name="Picture 4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2" name="Picture 4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3" name="Picture 4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4" name="Picture 4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5" name="Picture 4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6" name="Picture 4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7" name="Picture 40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8" name="Picture 4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9" name="Picture 40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0" name="Picture 4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1" name="Picture 4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2" name="Picture 4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3" name="Picture 4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4" name="Picture 4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5" name="Picture 4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6" name="Picture 40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7" name="Picture 4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8" name="Picture 40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9" name="Picture 4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0" name="Picture 4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1" name="Picture 4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2" name="Picture 4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3" name="Picture 4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4" name="Picture 4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5" name="Picture 40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6" name="Picture 4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7" name="Picture 40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8" name="Picture 4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9" name="Picture 4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0" name="Picture 4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1" name="Picture 4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2" name="Picture 4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3" name="Picture 4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4" name="Picture 40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5" name="Picture 4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6" name="Picture 40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7" name="Picture 4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8" name="Picture 4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9" name="Picture 4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0" name="Picture 4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1" name="Picture 4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2" name="Picture 4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3" name="Picture 40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4" name="Picture 4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5" name="Picture 40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6" name="Picture 4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7" name="Picture 4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8" name="Picture 4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9" name="Picture 4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0" name="Picture 40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1" name="Picture 4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2" name="Picture 4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3" name="Picture 4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4" name="Picture 40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5" name="Picture 4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6" name="Picture 4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7" name="Picture 4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8" name="Picture 4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9" name="Picture 40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0" name="Picture 4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1" name="Picture 4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2" name="Picture 4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3" name="Picture 41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4" name="Picture 4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5" name="Picture 4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6" name="Picture 4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7" name="Picture 4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8" name="Picture 4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9" name="Picture 4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0" name="Picture 4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1" name="Picture 4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2" name="Picture 4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3" name="Picture 4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4" name="Picture 4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5" name="Picture 4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6" name="Picture 4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7" name="Picture 4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8" name="Picture 4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9" name="Picture 4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0" name="Picture 4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1" name="Picture 4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2" name="Picture 4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3" name="Picture 4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4" name="Picture 4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5" name="Picture 4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6" name="Picture 4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7" name="Picture 4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8" name="Picture 4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9" name="Picture 4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0" name="Picture 4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1" name="Picture 4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2" name="Picture 4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3" name="Picture 4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4" name="Picture 4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5" name="Picture 4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6" name="Picture 4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7" name="Picture 4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8" name="Picture 4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9" name="Picture 4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0" name="Picture 4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1" name="Picture 4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2" name="Picture 4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3" name="Picture 4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4" name="Picture 4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5" name="Picture 4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6" name="Picture 4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7" name="Picture 4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8" name="Picture 4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9" name="Picture 4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0" name="Picture 4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1" name="Picture 4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2" name="Picture 4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3" name="Picture 4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4" name="Picture 4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5" name="Picture 4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6" name="Picture 4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7" name="Picture 4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8" name="Picture 4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9" name="Picture 4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0" name="Picture 4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1" name="Picture 4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2" name="Picture 4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3" name="Picture 4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4" name="Picture 4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5" name="Picture 4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6" name="Picture 4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7" name="Picture 4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8" name="Picture 4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9" name="Picture 4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0" name="Picture 4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1" name="Picture 4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2" name="Picture 4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3" name="Picture 4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4" name="Picture 4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5" name="Picture 4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6" name="Picture 4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7" name="Picture 4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8" name="Picture 4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9" name="Picture 4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0" name="Picture 4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1" name="Picture 4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2" name="Picture 4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3" name="Picture 4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4" name="Picture 4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5" name="Picture 4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6" name="Picture 4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7" name="Picture 4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8" name="Picture 4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9" name="Picture 4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0" name="Picture 4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1" name="Picture 4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2" name="Picture 4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3" name="Picture 4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4" name="Picture 4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5" name="Picture 4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6" name="Picture 4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7" name="Picture 4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8" name="Picture 4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9" name="Picture 4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0" name="Picture 4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1" name="Picture 4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2" name="Picture 4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3" name="Picture 4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4" name="Picture 4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5" name="Picture 4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6" name="Picture 4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7" name="Picture 42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8" name="Picture 4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9" name="Picture 4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0" name="Picture 4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1" name="Picture 4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2" name="Picture 4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3" name="Picture 4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4" name="Picture 4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5" name="Picture 4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6" name="Picture 42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7" name="Picture 4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8" name="Picture 4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9" name="Picture 4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0" name="Picture 4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1" name="Picture 4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2" name="Picture 4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3" name="Picture 4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4" name="Picture 4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5" name="Picture 42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6" name="Picture 4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7" name="Picture 4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8" name="Picture 4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9" name="Picture 4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0" name="Picture 4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1" name="Picture 4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2" name="Picture 4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3" name="Picture 4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4" name="Picture 42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5" name="Picture 4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6" name="Picture 4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7" name="Picture 4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8" name="Picture 4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9" name="Picture 4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0" name="Picture 4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1" name="Picture 4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2" name="Picture 4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3" name="Picture 42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4" name="Picture 4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5" name="Picture 4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6" name="Picture 4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7" name="Picture 4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8" name="Picture 4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9" name="Picture 4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0" name="Picture 4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1" name="Picture 4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2" name="Picture 42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3" name="Picture 4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4" name="Picture 4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5" name="Picture 4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6" name="Picture 4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7" name="Picture 4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8" name="Picture 4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9" name="Picture 4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0" name="Picture 4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1" name="Picture 42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2" name="Picture 4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3" name="Picture 4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4" name="Picture 4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5" name="Picture 4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6" name="Picture 4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7" name="Picture 4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8" name="Picture 4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9" name="Picture 4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0" name="Picture 42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1" name="Picture 4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2" name="Picture 4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3" name="Picture 4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4" name="Picture 4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5" name="Picture 4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6" name="Picture 4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7" name="Picture 4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8" name="Picture 4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9" name="Picture 42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0" name="Picture 4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1" name="Picture 4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2" name="Picture 4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3" name="Picture 4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4" name="Picture 4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5" name="Picture 4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6" name="Picture 4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7" name="Picture 4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8" name="Picture 42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9" name="Picture 4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0" name="Picture 4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1" name="Picture 4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2" name="Picture 4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3" name="Picture 4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4" name="Picture 4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5" name="Picture 4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6" name="Picture 4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7" name="Picture 42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8" name="Picture 4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9" name="Picture 4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0" name="Picture 4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1" name="Picture 4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2" name="Picture 4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3" name="Picture 4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4" name="Picture 4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5" name="Picture 4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6" name="Picture 43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7" name="Picture 4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8" name="Picture 4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9" name="Picture 4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0" name="Picture 4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1" name="Picture 43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2" name="Picture 4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3" name="Picture 4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4" name="Picture 4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5" name="Picture 43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6" name="Picture 4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7" name="Picture 4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8" name="Picture 4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9" name="Picture 4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0" name="Picture 43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1" name="Picture 4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2" name="Picture 4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3" name="Picture 4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4" name="Picture 43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5" name="Picture 4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6" name="Picture 4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7" name="Picture 4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8" name="Picture 4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9" name="Picture 43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0" name="Picture 4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1" name="Picture 4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2" name="Picture 4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3" name="Picture 43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4" name="Picture 4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5" name="Picture 4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6" name="Picture 4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7" name="Picture 4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8" name="Picture 43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9" name="Picture 4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0" name="Picture 4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1" name="Picture 4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2" name="Picture 43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3" name="Picture 4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4" name="Picture 4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5" name="Picture 4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6" name="Picture 4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7" name="Picture 43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8" name="Picture 4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9" name="Picture 4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0" name="Picture 4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1" name="Picture 43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2" name="Picture 4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3" name="Picture 4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4" name="Picture 4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5" name="Picture 4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6" name="Picture 43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7" name="Picture 4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8" name="Picture 4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9" name="Picture 4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0" name="Picture 43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1" name="Picture 4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2" name="Picture 4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3" name="Picture 4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4" name="Picture 4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5" name="Picture 43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6" name="Picture 4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7" name="Picture 4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8" name="Picture 4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9" name="Picture 43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0" name="Picture 4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1" name="Picture 4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2" name="Picture 4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3" name="Picture 4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4" name="Picture 43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5" name="Picture 4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6" name="Picture 4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7" name="Picture 4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8" name="Picture 43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9" name="Picture 4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0" name="Picture 4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1" name="Picture 4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2" name="Picture 4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3" name="Picture 43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4" name="Picture 4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5" name="Picture 4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6" name="Picture 4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7" name="Picture 43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8" name="Picture 4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9" name="Picture 4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0" name="Picture 4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1" name="Picture 4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2" name="Picture 43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3" name="Picture 4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4" name="Picture 4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5" name="Picture 4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6" name="Picture 43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7" name="Picture 4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8" name="Picture 4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9" name="Picture 4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0" name="Picture 4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1" name="Picture 44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2" name="Picture 4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3" name="Picture 4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4" name="Picture 4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5" name="Picture 44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6" name="Picture 4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7" name="Picture 4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8" name="Picture 4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9" name="Picture 4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0" name="Picture 44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1" name="Picture 4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2" name="Picture 4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3" name="Picture 4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4" name="Picture 44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5" name="Picture 4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6" name="Picture 4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7" name="Picture 4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8" name="Picture 4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9" name="Picture 44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0" name="Picture 4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1" name="Picture 4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2" name="Picture 4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3" name="Picture 4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4" name="Picture 4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5" name="Picture 4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6" name="Picture 4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7" name="Picture 4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8" name="Picture 44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9" name="Picture 4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0" name="Picture 4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1" name="Picture 4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2" name="Picture 4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3" name="Picture 4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4" name="Picture 4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5" name="Picture 4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6" name="Picture 4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7" name="Picture 44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8" name="Picture 4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9" name="Picture 4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0" name="Picture 4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1" name="Picture 4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2" name="Picture 4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3" name="Picture 4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4" name="Picture 4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5" name="Picture 4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6" name="Picture 44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7" name="Picture 4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8" name="Picture 4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9" name="Picture 4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0" name="Picture 4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1" name="Picture 4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2" name="Picture 4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3" name="Picture 4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4" name="Picture 4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5" name="Picture 44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6" name="Picture 4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7" name="Picture 4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8" name="Picture 4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9" name="Picture 4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0" name="Picture 4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1" name="Picture 4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2" name="Picture 4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3" name="Picture 4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4" name="Picture 44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5" name="Picture 4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6" name="Picture 4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7" name="Picture 4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8" name="Picture 4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9" name="Picture 4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0" name="Picture 4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1" name="Picture 4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2" name="Picture 4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3" name="Picture 44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4" name="Picture 4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5" name="Picture 4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6" name="Picture 4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7" name="Picture 4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8" name="Picture 4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9" name="Picture 4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0" name="Picture 44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1" name="Picture 4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2" name="Picture 44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3" name="Picture 4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4" name="Picture 4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5" name="Picture 4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6" name="Picture 4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7" name="Picture 4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8" name="Picture 4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9" name="Picture 4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0" name="Picture 4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1" name="Picture 44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2" name="Picture 4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3" name="Picture 4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4" name="Picture 4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5" name="Picture 4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6" name="Picture 4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7" name="Picture 4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8" name="Picture 4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9" name="Picture 4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0" name="Picture 44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1" name="Picture 4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2" name="Picture 4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3" name="Picture 4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4" name="Picture 4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5" name="Picture 4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6" name="Picture 4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7" name="Picture 4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8" name="Picture 4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9" name="Picture 45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0" name="Picture 4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1" name="Picture 4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2" name="Picture 4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3" name="Picture 4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4" name="Picture 45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5" name="Picture 4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6" name="Picture 4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7" name="Picture 4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8" name="Picture 45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9" name="Picture 4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0" name="Picture 4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1" name="Picture 4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2" name="Picture 4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3" name="Picture 45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4" name="Picture 4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5" name="Picture 4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6" name="Picture 4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7" name="Picture 45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8" name="Picture 4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9" name="Picture 4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0" name="Picture 4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1" name="Picture 4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2" name="Picture 45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3" name="Picture 4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4" name="Picture 4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5" name="Picture 4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6" name="Picture 45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7" name="Picture 4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8" name="Picture 4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9" name="Picture 4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0" name="Picture 4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1" name="Picture 45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2" name="Picture 4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3" name="Picture 4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4" name="Picture 4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5" name="Picture 45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6" name="Picture 4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7" name="Picture 4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8" name="Picture 4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9" name="Picture 4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0" name="Picture 45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1" name="Picture 4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2" name="Picture 4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3" name="Picture 4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4" name="Picture 45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5" name="Picture 4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6" name="Picture 4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7" name="Picture 4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8" name="Picture 4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9" name="Picture 45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0" name="Picture 4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1" name="Picture 4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2" name="Picture 4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3" name="Picture 45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4" name="Picture 4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5" name="Picture 4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6" name="Picture 4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7" name="Picture 4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8" name="Picture 45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9" name="Picture 4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0" name="Picture 4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1" name="Picture 4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2" name="Picture 45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3" name="Picture 4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4" name="Picture 4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5" name="Picture 4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6" name="Picture 4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7" name="Picture 45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8" name="Picture 4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9" name="Picture 4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0" name="Picture 4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1" name="Picture 45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2" name="Picture 4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3" name="Picture 4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4" name="Picture 4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5" name="Picture 4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6" name="Picture 4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7" name="Picture 4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8" name="Picture 4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9" name="Picture 4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0" name="Picture 45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1" name="Picture 4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2" name="Picture 4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3" name="Picture 4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4" name="Picture 4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5" name="Picture 45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6" name="Picture 4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7" name="Picture 4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8" name="Picture 4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9" name="Picture 45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0" name="Picture 4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1" name="Picture 4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2" name="Picture 4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3" name="Picture 4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4" name="Picture 4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5" name="Picture 4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6" name="Picture 4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7" name="Picture 4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8" name="Picture 4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9" name="Picture 4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0" name="Picture 4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1" name="Picture 4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2" name="Picture 4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3" name="Picture 46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4" name="Picture 4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5" name="Picture 4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6" name="Picture 4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7" name="Picture 4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8" name="Picture 4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9" name="Picture 4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0" name="Picture 4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1" name="Picture 4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2" name="Picture 46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3" name="Picture 4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4" name="Picture 4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5" name="Picture 4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6" name="Picture 4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7" name="Picture 4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8" name="Picture 4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9" name="Picture 4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0" name="Picture 4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1" name="Picture 46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2" name="Picture 4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3" name="Picture 4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4" name="Picture 4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5" name="Picture 4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6" name="Picture 4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7" name="Picture 4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8" name="Picture 4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9" name="Picture 4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0" name="Picture 46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1" name="Picture 4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2" name="Picture 4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3" name="Picture 4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4" name="Picture 4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5" name="Picture 4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6" name="Picture 4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7" name="Picture 4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8" name="Picture 4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9" name="Picture 46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0" name="Picture 4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1" name="Picture 4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2" name="Picture 4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3" name="Picture 4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4" name="Picture 4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5" name="Picture 4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6" name="Picture 4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7" name="Picture 4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8" name="Picture 46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9" name="Picture 4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0" name="Picture 4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1" name="Picture 4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2" name="Picture 4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3" name="Picture 4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4" name="Picture 4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5" name="Picture 4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6" name="Picture 4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7" name="Picture 46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8" name="Picture 4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9" name="Picture 4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0" name="Picture 4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1" name="Picture 4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2" name="Picture 4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3" name="Picture 4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4" name="Picture 4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5" name="Picture 4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6" name="Picture 46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7" name="Picture 4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8" name="Picture 4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9" name="Picture 4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0" name="Picture 4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1" name="Picture 4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2" name="Picture 4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3" name="Picture 4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4" name="Picture 4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5" name="Picture 46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6" name="Picture 4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7" name="Picture 4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8" name="Picture 4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9" name="Picture 4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0" name="Picture 4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1" name="Picture 4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2" name="Picture 4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3" name="Picture 4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4" name="Picture 46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5" name="Picture 4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6" name="Picture 4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7" name="Picture 4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8" name="Picture 4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9" name="Picture 4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0" name="Picture 4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1" name="Picture 4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2" name="Picture 4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3" name="Picture 47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4" name="Picture 4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5" name="Picture 4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6" name="Picture 4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7" name="Picture 4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8" name="Picture 4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9" name="Picture 4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0" name="Picture 4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1" name="Picture 4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2" name="Picture 47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3" name="Picture 4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4" name="Picture 4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5" name="Picture 4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6" name="Picture 4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7" name="Picture 4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8" name="Picture 4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9" name="Picture 4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0" name="Picture 4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1" name="Picture 47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2" name="Picture 4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3" name="Picture 4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abSelected="1" topLeftCell="A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4" t="s">
        <v>202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224</v>
      </c>
      <c r="B10" s="2"/>
      <c r="C10" s="2"/>
      <c r="D10" s="2"/>
      <c r="E10" s="2"/>
    </row>
    <row r="11" spans="1:9" s="118" customFormat="1" ht="18.75" thickBot="1">
      <c r="A11" s="2"/>
      <c r="B11" s="2"/>
      <c r="C11" s="2"/>
      <c r="D11" s="2"/>
      <c r="E11" s="2"/>
    </row>
    <row r="12" spans="1:9" ht="24.75" customHeight="1">
      <c r="A12" s="205" t="s">
        <v>3</v>
      </c>
      <c r="B12" s="211"/>
      <c r="C12" s="209" t="s">
        <v>0</v>
      </c>
      <c r="D12" s="207" t="s">
        <v>23</v>
      </c>
      <c r="E12" s="207" t="s">
        <v>219</v>
      </c>
      <c r="F12" s="207" t="s">
        <v>225</v>
      </c>
      <c r="G12" s="207" t="s">
        <v>197</v>
      </c>
      <c r="H12" s="207" t="s">
        <v>221</v>
      </c>
      <c r="I12" s="207" t="s">
        <v>187</v>
      </c>
    </row>
    <row r="13" spans="1:9" ht="38.25" customHeight="1" thickBot="1">
      <c r="A13" s="206"/>
      <c r="B13" s="212"/>
      <c r="C13" s="210"/>
      <c r="D13" s="208"/>
      <c r="E13" s="208"/>
      <c r="F13" s="208"/>
      <c r="G13" s="208"/>
      <c r="H13" s="208"/>
      <c r="I13" s="208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1"/>
      <c r="B15" s="85" t="s">
        <v>4</v>
      </c>
      <c r="C15" s="19" t="s">
        <v>84</v>
      </c>
      <c r="D15" s="20" t="s">
        <v>161</v>
      </c>
      <c r="E15" s="159">
        <v>66016.125</v>
      </c>
      <c r="F15" s="168">
        <v>108498.8</v>
      </c>
      <c r="G15" s="43">
        <f t="shared" ref="G15:G30" si="0">(F15-E15)/E15</f>
        <v>0.64351967038356161</v>
      </c>
      <c r="H15" s="168">
        <v>96665.333333333328</v>
      </c>
      <c r="I15" s="43">
        <f t="shared" ref="I15:I30" si="1">(F15-H15)/H15</f>
        <v>0.12241686092221971</v>
      </c>
    </row>
    <row r="16" spans="1:9" ht="16.5">
      <c r="A16" s="35"/>
      <c r="B16" s="86" t="s">
        <v>5</v>
      </c>
      <c r="C16" s="142" t="s">
        <v>85</v>
      </c>
      <c r="D16" s="138" t="s">
        <v>161</v>
      </c>
      <c r="E16" s="162">
        <v>128224.5388888889</v>
      </c>
      <c r="F16" s="162">
        <v>162220.88888888888</v>
      </c>
      <c r="G16" s="46">
        <f t="shared" si="0"/>
        <v>0.26513138822405136</v>
      </c>
      <c r="H16" s="162">
        <v>186109.77777777778</v>
      </c>
      <c r="I16" s="42">
        <f t="shared" si="1"/>
        <v>-0.12835912854301054</v>
      </c>
    </row>
    <row r="17" spans="1:9" ht="16.5">
      <c r="A17" s="35"/>
      <c r="B17" s="86" t="s">
        <v>6</v>
      </c>
      <c r="C17" s="15" t="s">
        <v>86</v>
      </c>
      <c r="D17" s="11" t="s">
        <v>161</v>
      </c>
      <c r="E17" s="162">
        <v>73060.702777777769</v>
      </c>
      <c r="F17" s="162">
        <v>126109.77777777778</v>
      </c>
      <c r="G17" s="46">
        <f t="shared" si="0"/>
        <v>0.72609587621069915</v>
      </c>
      <c r="H17" s="162">
        <v>124998.66666666667</v>
      </c>
      <c r="I17" s="42">
        <f t="shared" si="1"/>
        <v>8.8889837047150585E-3</v>
      </c>
    </row>
    <row r="18" spans="1:9" ht="16.5">
      <c r="A18" s="35"/>
      <c r="B18" s="86" t="s">
        <v>7</v>
      </c>
      <c r="C18" s="15" t="s">
        <v>87</v>
      </c>
      <c r="D18" s="11" t="s">
        <v>161</v>
      </c>
      <c r="E18" s="162">
        <v>49528.625</v>
      </c>
      <c r="F18" s="162">
        <v>40898.800000000003</v>
      </c>
      <c r="G18" s="46">
        <f t="shared" si="0"/>
        <v>-0.17423913948751851</v>
      </c>
      <c r="H18" s="162">
        <v>41665.333333333336</v>
      </c>
      <c r="I18" s="42">
        <f t="shared" si="1"/>
        <v>-1.8397388716438912E-2</v>
      </c>
    </row>
    <row r="19" spans="1:9" ht="16.5">
      <c r="A19" s="35"/>
      <c r="B19" s="86" t="s">
        <v>8</v>
      </c>
      <c r="C19" s="142" t="s">
        <v>89</v>
      </c>
      <c r="D19" s="138" t="s">
        <v>161</v>
      </c>
      <c r="E19" s="162">
        <v>132653.34687499999</v>
      </c>
      <c r="F19" s="162">
        <v>331248.5</v>
      </c>
      <c r="G19" s="46">
        <f t="shared" si="0"/>
        <v>1.4970986997571751</v>
      </c>
      <c r="H19" s="162">
        <v>328748.5</v>
      </c>
      <c r="I19" s="42">
        <f t="shared" si="1"/>
        <v>7.6045974354255605E-3</v>
      </c>
    </row>
    <row r="20" spans="1:9" ht="16.5">
      <c r="A20" s="35"/>
      <c r="B20" s="86" t="s">
        <v>9</v>
      </c>
      <c r="C20" s="142" t="s">
        <v>88</v>
      </c>
      <c r="D20" s="11" t="s">
        <v>161</v>
      </c>
      <c r="E20" s="162">
        <v>108763.35982142857</v>
      </c>
      <c r="F20" s="162">
        <v>108998.8</v>
      </c>
      <c r="G20" s="46">
        <f t="shared" si="0"/>
        <v>2.1647012280420794E-3</v>
      </c>
      <c r="H20" s="162">
        <v>120554.22222222222</v>
      </c>
      <c r="I20" s="42">
        <f t="shared" si="1"/>
        <v>-9.585248869111912E-2</v>
      </c>
    </row>
    <row r="21" spans="1:9" ht="16.5">
      <c r="A21" s="35"/>
      <c r="B21" s="86" t="s">
        <v>10</v>
      </c>
      <c r="C21" s="15" t="s">
        <v>90</v>
      </c>
      <c r="D21" s="138" t="s">
        <v>161</v>
      </c>
      <c r="E21" s="162">
        <v>65812.387499999997</v>
      </c>
      <c r="F21" s="162">
        <v>87698.8</v>
      </c>
      <c r="G21" s="46">
        <f t="shared" si="0"/>
        <v>0.33255764349834604</v>
      </c>
      <c r="H21" s="162">
        <v>87109.777777777781</v>
      </c>
      <c r="I21" s="42">
        <f t="shared" si="1"/>
        <v>6.7618381914008848E-3</v>
      </c>
    </row>
    <row r="22" spans="1:9" ht="16.5">
      <c r="A22" s="35"/>
      <c r="B22" s="86" t="s">
        <v>11</v>
      </c>
      <c r="C22" s="15" t="s">
        <v>91</v>
      </c>
      <c r="D22" s="13" t="s">
        <v>81</v>
      </c>
      <c r="E22" s="162">
        <v>19355.458333333332</v>
      </c>
      <c r="F22" s="162">
        <v>29598.799999999999</v>
      </c>
      <c r="G22" s="46">
        <f t="shared" si="0"/>
        <v>0.5292223769780704</v>
      </c>
      <c r="H22" s="162">
        <v>31554.222222222223</v>
      </c>
      <c r="I22" s="42">
        <f t="shared" si="1"/>
        <v>-6.1970224093975838E-2</v>
      </c>
    </row>
    <row r="23" spans="1:9" ht="16.5">
      <c r="A23" s="35"/>
      <c r="B23" s="86" t="s">
        <v>12</v>
      </c>
      <c r="C23" s="15" t="s">
        <v>92</v>
      </c>
      <c r="D23" s="13" t="s">
        <v>81</v>
      </c>
      <c r="E23" s="162">
        <v>26719.347222222223</v>
      </c>
      <c r="F23" s="162">
        <v>41332</v>
      </c>
      <c r="G23" s="46">
        <f t="shared" si="0"/>
        <v>0.54689407852092198</v>
      </c>
      <c r="H23" s="162">
        <v>40220.888888888891</v>
      </c>
      <c r="I23" s="42">
        <f t="shared" si="1"/>
        <v>2.7625225145584895E-2</v>
      </c>
    </row>
    <row r="24" spans="1:9" ht="16.5">
      <c r="A24" s="35"/>
      <c r="B24" s="86" t="s">
        <v>13</v>
      </c>
      <c r="C24" s="15" t="s">
        <v>93</v>
      </c>
      <c r="D24" s="140" t="s">
        <v>81</v>
      </c>
      <c r="E24" s="162">
        <v>28566.569444444445</v>
      </c>
      <c r="F24" s="162">
        <v>42443.111111111109</v>
      </c>
      <c r="G24" s="46">
        <f t="shared" si="0"/>
        <v>0.48576157153393645</v>
      </c>
      <c r="H24" s="162">
        <v>41554.222222222219</v>
      </c>
      <c r="I24" s="42">
        <f t="shared" si="1"/>
        <v>2.1391060675743648E-2</v>
      </c>
    </row>
    <row r="25" spans="1:9" ht="16.5">
      <c r="A25" s="35"/>
      <c r="B25" s="86" t="s">
        <v>14</v>
      </c>
      <c r="C25" s="15" t="s">
        <v>94</v>
      </c>
      <c r="D25" s="140" t="s">
        <v>81</v>
      </c>
      <c r="E25" s="162">
        <v>27815.856944444444</v>
      </c>
      <c r="F25" s="162">
        <v>41898.800000000003</v>
      </c>
      <c r="G25" s="46">
        <f t="shared" si="0"/>
        <v>0.50629189974922895</v>
      </c>
      <c r="H25" s="162">
        <v>39665.333333333336</v>
      </c>
      <c r="I25" s="42">
        <f t="shared" si="1"/>
        <v>5.6307775051262235E-2</v>
      </c>
    </row>
    <row r="26" spans="1:9" ht="16.5">
      <c r="A26" s="35"/>
      <c r="B26" s="86" t="s">
        <v>15</v>
      </c>
      <c r="C26" s="15" t="s">
        <v>95</v>
      </c>
      <c r="D26" s="13" t="s">
        <v>82</v>
      </c>
      <c r="E26" s="162">
        <v>70617.263888888891</v>
      </c>
      <c r="F26" s="162">
        <v>83998.8</v>
      </c>
      <c r="G26" s="46">
        <f t="shared" si="0"/>
        <v>0.18949383442788129</v>
      </c>
      <c r="H26" s="162">
        <v>81665.333333333328</v>
      </c>
      <c r="I26" s="42">
        <f t="shared" si="1"/>
        <v>2.8573527731065095E-2</v>
      </c>
    </row>
    <row r="27" spans="1:9" ht="16.5">
      <c r="A27" s="35"/>
      <c r="B27" s="86" t="s">
        <v>16</v>
      </c>
      <c r="C27" s="15" t="s">
        <v>96</v>
      </c>
      <c r="D27" s="13" t="s">
        <v>81</v>
      </c>
      <c r="E27" s="162">
        <v>32047.81111111111</v>
      </c>
      <c r="F27" s="162">
        <v>39665.333333333336</v>
      </c>
      <c r="G27" s="46">
        <f t="shared" si="0"/>
        <v>0.23769243383930203</v>
      </c>
      <c r="H27" s="162">
        <v>40220.888888888891</v>
      </c>
      <c r="I27" s="42">
        <f t="shared" si="1"/>
        <v>-1.3812612572792447E-2</v>
      </c>
    </row>
    <row r="28" spans="1:9" ht="16.5">
      <c r="A28" s="35"/>
      <c r="B28" s="86" t="s">
        <v>17</v>
      </c>
      <c r="C28" s="15" t="s">
        <v>97</v>
      </c>
      <c r="D28" s="11" t="s">
        <v>161</v>
      </c>
      <c r="E28" s="162">
        <v>61279.8</v>
      </c>
      <c r="F28" s="162">
        <v>72555.333333333328</v>
      </c>
      <c r="G28" s="46">
        <f t="shared" si="0"/>
        <v>0.18400081810536792</v>
      </c>
      <c r="H28" s="162">
        <v>68624.75</v>
      </c>
      <c r="I28" s="42">
        <f t="shared" si="1"/>
        <v>5.7276468523868258E-2</v>
      </c>
    </row>
    <row r="29" spans="1:9" ht="16.5">
      <c r="A29" s="35"/>
      <c r="B29" s="86" t="s">
        <v>18</v>
      </c>
      <c r="C29" s="15" t="s">
        <v>98</v>
      </c>
      <c r="D29" s="13" t="s">
        <v>83</v>
      </c>
      <c r="E29" s="162">
        <v>99106.398809523816</v>
      </c>
      <c r="F29" s="162">
        <v>126456.71428571429</v>
      </c>
      <c r="G29" s="46">
        <f t="shared" si="0"/>
        <v>0.27596921898813048</v>
      </c>
      <c r="H29" s="162">
        <v>122782.83333333333</v>
      </c>
      <c r="I29" s="42">
        <f t="shared" si="1"/>
        <v>2.9921780208533182E-2</v>
      </c>
    </row>
    <row r="30" spans="1:9" ht="17.25" thickBot="1">
      <c r="A30" s="36"/>
      <c r="B30" s="87" t="s">
        <v>19</v>
      </c>
      <c r="C30" s="16" t="s">
        <v>99</v>
      </c>
      <c r="D30" s="12" t="s">
        <v>161</v>
      </c>
      <c r="E30" s="165">
        <v>53632.925000000003</v>
      </c>
      <c r="F30" s="165">
        <v>79398.8</v>
      </c>
      <c r="G30" s="48">
        <f t="shared" si="0"/>
        <v>0.48041151960293044</v>
      </c>
      <c r="H30" s="165">
        <v>80776.444444444438</v>
      </c>
      <c r="I30" s="53">
        <f t="shared" si="1"/>
        <v>-1.7055027043087253E-2</v>
      </c>
    </row>
    <row r="31" spans="1:9" ht="17.25" customHeight="1" thickBot="1">
      <c r="A31" s="31" t="s">
        <v>20</v>
      </c>
      <c r="B31" s="10" t="s">
        <v>21</v>
      </c>
      <c r="C31" s="5"/>
      <c r="D31" s="6"/>
      <c r="E31" s="133"/>
      <c r="F31" s="182"/>
      <c r="G31" s="49"/>
      <c r="H31" s="182"/>
      <c r="I31" s="50"/>
    </row>
    <row r="32" spans="1:9" ht="16.5">
      <c r="A32" s="31"/>
      <c r="B32" s="37" t="s">
        <v>26</v>
      </c>
      <c r="C32" s="144" t="s">
        <v>100</v>
      </c>
      <c r="D32" s="20" t="s">
        <v>161</v>
      </c>
      <c r="E32" s="168">
        <v>117131.16250000001</v>
      </c>
      <c r="F32" s="168">
        <v>185498.8</v>
      </c>
      <c r="G32" s="43">
        <f>(F32-E32)/E32</f>
        <v>0.58368444435100675</v>
      </c>
      <c r="H32" s="168">
        <v>186109.77777777778</v>
      </c>
      <c r="I32" s="42">
        <f>(F32-H32)/H32</f>
        <v>-3.2828891908480142E-3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117660.3125</v>
      </c>
      <c r="F33" s="162">
        <v>183998.8</v>
      </c>
      <c r="G33" s="46">
        <f>(F33-E33)/E33</f>
        <v>0.56381362662112589</v>
      </c>
      <c r="H33" s="162">
        <v>184998.66666666666</v>
      </c>
      <c r="I33" s="42">
        <f>(F33-H33)/H33</f>
        <v>-5.4047236376478496E-3</v>
      </c>
    </row>
    <row r="34" spans="1:9" ht="16.5">
      <c r="A34" s="35"/>
      <c r="B34" s="157" t="s">
        <v>28</v>
      </c>
      <c r="C34" s="142" t="s">
        <v>102</v>
      </c>
      <c r="D34" s="138" t="s">
        <v>161</v>
      </c>
      <c r="E34" s="162">
        <v>50194.653124999997</v>
      </c>
      <c r="F34" s="162">
        <v>40712.857142857145</v>
      </c>
      <c r="G34" s="46">
        <f>(F34-E34)/E34</f>
        <v>-0.18890051811953532</v>
      </c>
      <c r="H34" s="162">
        <v>39998.333333333336</v>
      </c>
      <c r="I34" s="42">
        <f>(F34-H34)/H34</f>
        <v>1.7863839564743758E-2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52913.635714285716</v>
      </c>
      <c r="F35" s="162">
        <v>67498.333333333328</v>
      </c>
      <c r="G35" s="46">
        <f>(F35-E35)/E35</f>
        <v>0.27563212057095543</v>
      </c>
      <c r="H35" s="162">
        <v>78331.666666666672</v>
      </c>
      <c r="I35" s="42">
        <f>(F35-H35)/H35</f>
        <v>-0.13830081491095567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47903.909722222219</v>
      </c>
      <c r="F36" s="162">
        <v>69498.8</v>
      </c>
      <c r="G36" s="48">
        <f>(F36-E36)/E36</f>
        <v>0.45079598727951209</v>
      </c>
      <c r="H36" s="162">
        <v>74332</v>
      </c>
      <c r="I36" s="53">
        <f>(F36-H36)/H36</f>
        <v>-6.5021794112898851E-2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82"/>
      <c r="G37" s="49"/>
      <c r="H37" s="182"/>
      <c r="I37" s="50"/>
    </row>
    <row r="38" spans="1:9" ht="16.5">
      <c r="A38" s="31"/>
      <c r="B38" s="32" t="s">
        <v>31</v>
      </c>
      <c r="C38" s="15" t="s">
        <v>105</v>
      </c>
      <c r="D38" s="20" t="s">
        <v>161</v>
      </c>
      <c r="E38" s="162">
        <v>1442509.6942875702</v>
      </c>
      <c r="F38" s="162">
        <v>1935875.5</v>
      </c>
      <c r="G38" s="43">
        <f t="shared" ref="G38:G43" si="2">(F38-E38)/E38</f>
        <v>0.34201905724875864</v>
      </c>
      <c r="H38" s="162">
        <v>1935875.5</v>
      </c>
      <c r="I38" s="42">
        <f t="shared" ref="I38:I43" si="3">(F38-H38)/H38</f>
        <v>0</v>
      </c>
    </row>
    <row r="39" spans="1:9" ht="16.5">
      <c r="A39" s="35"/>
      <c r="B39" s="32" t="s">
        <v>32</v>
      </c>
      <c r="C39" s="15" t="s">
        <v>106</v>
      </c>
      <c r="D39" s="11" t="s">
        <v>161</v>
      </c>
      <c r="E39" s="162">
        <v>991018.74227905599</v>
      </c>
      <c r="F39" s="162">
        <v>981415.11111111112</v>
      </c>
      <c r="G39" s="46">
        <f t="shared" si="2"/>
        <v>-9.6906655325804444E-3</v>
      </c>
      <c r="H39" s="162">
        <v>981415.11111111112</v>
      </c>
      <c r="I39" s="42">
        <f t="shared" si="3"/>
        <v>0</v>
      </c>
    </row>
    <row r="40" spans="1:9" ht="16.5">
      <c r="A40" s="35"/>
      <c r="B40" s="32" t="s">
        <v>33</v>
      </c>
      <c r="C40" s="15" t="s">
        <v>107</v>
      </c>
      <c r="D40" s="11" t="s">
        <v>161</v>
      </c>
      <c r="E40" s="170">
        <v>608971.41666666663</v>
      </c>
      <c r="F40" s="162">
        <v>642252</v>
      </c>
      <c r="G40" s="46">
        <f t="shared" si="2"/>
        <v>5.4650485100764923E-2</v>
      </c>
      <c r="H40" s="162">
        <v>647484.5</v>
      </c>
      <c r="I40" s="42">
        <f t="shared" si="3"/>
        <v>-8.0812745324405442E-3</v>
      </c>
    </row>
    <row r="41" spans="1:9" ht="16.5">
      <c r="A41" s="35"/>
      <c r="B41" s="32" t="s">
        <v>34</v>
      </c>
      <c r="C41" s="15" t="s">
        <v>154</v>
      </c>
      <c r="D41" s="11" t="s">
        <v>161</v>
      </c>
      <c r="E41" s="163">
        <v>316465.78571428568</v>
      </c>
      <c r="F41" s="162">
        <v>410078.5</v>
      </c>
      <c r="G41" s="46">
        <f t="shared" si="2"/>
        <v>0.29580674597863332</v>
      </c>
      <c r="H41" s="162">
        <v>384095.4</v>
      </c>
      <c r="I41" s="42">
        <f t="shared" si="3"/>
        <v>6.7647516736727323E-2</v>
      </c>
    </row>
    <row r="42" spans="1:9" ht="16.5">
      <c r="A42" s="35"/>
      <c r="B42" s="32" t="s">
        <v>35</v>
      </c>
      <c r="C42" s="15" t="s">
        <v>152</v>
      </c>
      <c r="D42" s="11" t="s">
        <v>161</v>
      </c>
      <c r="E42" s="163">
        <v>237736.20833333331</v>
      </c>
      <c r="F42" s="162">
        <v>246675</v>
      </c>
      <c r="G42" s="46">
        <f t="shared" si="2"/>
        <v>3.7599622410623625E-2</v>
      </c>
      <c r="H42" s="162">
        <v>246675</v>
      </c>
      <c r="I42" s="42">
        <f t="shared" si="3"/>
        <v>0</v>
      </c>
    </row>
    <row r="43" spans="1:9" ht="16.5" customHeight="1" thickBot="1">
      <c r="A43" s="36"/>
      <c r="B43" s="32" t="s">
        <v>36</v>
      </c>
      <c r="C43" s="15" t="s">
        <v>153</v>
      </c>
      <c r="D43" s="11" t="s">
        <v>161</v>
      </c>
      <c r="E43" s="166">
        <v>794705.71250000002</v>
      </c>
      <c r="F43" s="162">
        <v>1028500.2</v>
      </c>
      <c r="G43" s="48">
        <f t="shared" si="2"/>
        <v>0.29419001754061247</v>
      </c>
      <c r="H43" s="162">
        <v>1010560.2</v>
      </c>
      <c r="I43" s="55">
        <f t="shared" si="3"/>
        <v>1.7752529735487309E-2</v>
      </c>
    </row>
    <row r="44" spans="1:9" ht="17.25" customHeight="1" thickBot="1">
      <c r="A44" s="35" t="s">
        <v>37</v>
      </c>
      <c r="B44" s="10" t="s">
        <v>52</v>
      </c>
      <c r="C44" s="5"/>
      <c r="D44" s="6"/>
      <c r="E44" s="133"/>
      <c r="F44" s="182"/>
      <c r="G44" s="6"/>
      <c r="H44" s="182"/>
      <c r="I44" s="50"/>
    </row>
    <row r="45" spans="1:9" ht="16.5">
      <c r="A45" s="31"/>
      <c r="B45" s="32" t="s">
        <v>45</v>
      </c>
      <c r="C45" s="15" t="s">
        <v>109</v>
      </c>
      <c r="D45" s="20" t="s">
        <v>108</v>
      </c>
      <c r="E45" s="160">
        <v>430399.16790398414</v>
      </c>
      <c r="F45" s="162">
        <v>417217.125</v>
      </c>
      <c r="G45" s="43">
        <f t="shared" ref="G45:G50" si="4">(F45-E45)/E45</f>
        <v>-3.0627482316426931E-2</v>
      </c>
      <c r="H45" s="162">
        <v>412059.375</v>
      </c>
      <c r="I45" s="42">
        <f t="shared" ref="I45:I50" si="5">(F45-H45)/H45</f>
        <v>1.2517006802721088E-2</v>
      </c>
    </row>
    <row r="46" spans="1:9" ht="16.5">
      <c r="A46" s="35"/>
      <c r="B46" s="32" t="s">
        <v>46</v>
      </c>
      <c r="C46" s="15" t="s">
        <v>111</v>
      </c>
      <c r="D46" s="13" t="s">
        <v>110</v>
      </c>
      <c r="E46" s="163">
        <v>318952.03722160356</v>
      </c>
      <c r="F46" s="162">
        <v>318526.59999999998</v>
      </c>
      <c r="G46" s="46">
        <f t="shared" si="4"/>
        <v>-1.3338595523940688E-3</v>
      </c>
      <c r="H46" s="162">
        <v>315048.44444444444</v>
      </c>
      <c r="I46" s="78">
        <f t="shared" si="5"/>
        <v>1.1040065795877548E-2</v>
      </c>
    </row>
    <row r="47" spans="1:9" ht="16.5">
      <c r="A47" s="35"/>
      <c r="B47" s="32" t="s">
        <v>47</v>
      </c>
      <c r="C47" s="15" t="s">
        <v>113</v>
      </c>
      <c r="D47" s="11" t="s">
        <v>114</v>
      </c>
      <c r="E47" s="163">
        <v>976971.35754056624</v>
      </c>
      <c r="F47" s="162">
        <v>990544.28571428568</v>
      </c>
      <c r="G47" s="46">
        <f t="shared" si="4"/>
        <v>1.3892861923698575E-2</v>
      </c>
      <c r="H47" s="162">
        <v>990544.28571428568</v>
      </c>
      <c r="I47" s="78">
        <f t="shared" si="5"/>
        <v>0</v>
      </c>
    </row>
    <row r="48" spans="1:9" ht="16.5">
      <c r="A48" s="35"/>
      <c r="B48" s="32" t="s">
        <v>48</v>
      </c>
      <c r="C48" s="120" t="s">
        <v>157</v>
      </c>
      <c r="D48" s="11" t="s">
        <v>114</v>
      </c>
      <c r="E48" s="163">
        <v>1312045.9439285714</v>
      </c>
      <c r="F48" s="162">
        <v>1292705.142857143</v>
      </c>
      <c r="G48" s="46">
        <f t="shared" si="4"/>
        <v>-1.4740948029241715E-2</v>
      </c>
      <c r="H48" s="162">
        <v>1313806</v>
      </c>
      <c r="I48" s="78">
        <f t="shared" si="5"/>
        <v>-1.6060862214708291E-2</v>
      </c>
    </row>
    <row r="49" spans="1:9" ht="16.5">
      <c r="A49" s="35"/>
      <c r="B49" s="32" t="s">
        <v>49</v>
      </c>
      <c r="C49" s="15" t="s">
        <v>158</v>
      </c>
      <c r="D49" s="13" t="s">
        <v>199</v>
      </c>
      <c r="E49" s="163">
        <v>143391.58013177433</v>
      </c>
      <c r="F49" s="162">
        <v>147108</v>
      </c>
      <c r="G49" s="46">
        <f t="shared" si="4"/>
        <v>2.5917978341617715E-2</v>
      </c>
      <c r="H49" s="162">
        <v>142846.25</v>
      </c>
      <c r="I49" s="42">
        <f t="shared" si="5"/>
        <v>2.9834524882522293E-2</v>
      </c>
    </row>
    <row r="50" spans="1:9" ht="16.5" customHeight="1" thickBot="1">
      <c r="A50" s="36"/>
      <c r="B50" s="32" t="s">
        <v>50</v>
      </c>
      <c r="C50" s="15" t="s">
        <v>159</v>
      </c>
      <c r="D50" s="12" t="s">
        <v>112</v>
      </c>
      <c r="E50" s="166">
        <v>1781499.6666666667</v>
      </c>
      <c r="F50" s="162">
        <v>1759465.5</v>
      </c>
      <c r="G50" s="53">
        <f t="shared" si="4"/>
        <v>-1.2368324888824982E-2</v>
      </c>
      <c r="H50" s="162">
        <v>1759465.5</v>
      </c>
      <c r="I50" s="55">
        <f t="shared" si="5"/>
        <v>0</v>
      </c>
    </row>
    <row r="51" spans="1:9" ht="17.25" customHeight="1" thickBot="1">
      <c r="A51" s="35" t="s">
        <v>44</v>
      </c>
      <c r="B51" s="10" t="s">
        <v>57</v>
      </c>
      <c r="C51" s="5"/>
      <c r="D51" s="6"/>
      <c r="E51" s="133"/>
      <c r="F51" s="182"/>
      <c r="G51" s="49"/>
      <c r="H51" s="182"/>
      <c r="I51" s="50"/>
    </row>
    <row r="52" spans="1:9" ht="16.5">
      <c r="A52" s="31"/>
      <c r="B52" s="38" t="s">
        <v>38</v>
      </c>
      <c r="C52" s="19" t="s">
        <v>115</v>
      </c>
      <c r="D52" s="20" t="s">
        <v>114</v>
      </c>
      <c r="E52" s="160">
        <v>141336.4366648107</v>
      </c>
      <c r="F52" s="159">
        <v>150470.5</v>
      </c>
      <c r="G52" s="161">
        <f t="shared" ref="G52:G60" si="6">(F52-E52)/E52</f>
        <v>6.4626387580800401E-2</v>
      </c>
      <c r="H52" s="159">
        <v>157870.33333333334</v>
      </c>
      <c r="I52" s="109">
        <f t="shared" ref="I52:I60" si="7">(F52-H52)/H52</f>
        <v>-4.6872855571344477E-2</v>
      </c>
    </row>
    <row r="53" spans="1:9" ht="16.5">
      <c r="A53" s="35"/>
      <c r="B53" s="32" t="s">
        <v>39</v>
      </c>
      <c r="C53" s="15" t="s">
        <v>116</v>
      </c>
      <c r="D53" s="11" t="s">
        <v>114</v>
      </c>
      <c r="E53" s="163">
        <v>189516.19000556791</v>
      </c>
      <c r="F53" s="162">
        <v>207793</v>
      </c>
      <c r="G53" s="164">
        <f t="shared" si="6"/>
        <v>9.6439306815397252E-2</v>
      </c>
      <c r="H53" s="162">
        <v>199720</v>
      </c>
      <c r="I53" s="78">
        <f t="shared" si="7"/>
        <v>4.0421590226316841E-2</v>
      </c>
    </row>
    <row r="54" spans="1:9" ht="16.5">
      <c r="A54" s="35"/>
      <c r="B54" s="32" t="s">
        <v>40</v>
      </c>
      <c r="C54" s="15" t="s">
        <v>117</v>
      </c>
      <c r="D54" s="11" t="s">
        <v>114</v>
      </c>
      <c r="E54" s="163">
        <v>134254.27083333334</v>
      </c>
      <c r="F54" s="162">
        <v>139035</v>
      </c>
      <c r="G54" s="164">
        <f t="shared" si="6"/>
        <v>3.5609512732757496E-2</v>
      </c>
      <c r="H54" s="162">
        <v>149126.25</v>
      </c>
      <c r="I54" s="78">
        <f t="shared" si="7"/>
        <v>-6.7669172932330823E-2</v>
      </c>
    </row>
    <row r="55" spans="1:9" ht="16.5">
      <c r="A55" s="35"/>
      <c r="B55" s="32" t="s">
        <v>41</v>
      </c>
      <c r="C55" s="15" t="s">
        <v>118</v>
      </c>
      <c r="D55" s="11" t="s">
        <v>114</v>
      </c>
      <c r="E55" s="163">
        <v>188129.77266146993</v>
      </c>
      <c r="F55" s="162">
        <v>185499.6</v>
      </c>
      <c r="G55" s="164">
        <f t="shared" si="6"/>
        <v>-1.3980629563629955E-2</v>
      </c>
      <c r="H55" s="162">
        <v>181878.25</v>
      </c>
      <c r="I55" s="78">
        <f t="shared" si="7"/>
        <v>1.9910846953937626E-2</v>
      </c>
    </row>
    <row r="56" spans="1:9" ht="16.5">
      <c r="A56" s="35"/>
      <c r="B56" s="89" t="s">
        <v>42</v>
      </c>
      <c r="C56" s="90" t="s">
        <v>198</v>
      </c>
      <c r="D56" s="91" t="s">
        <v>114</v>
      </c>
      <c r="E56" s="163">
        <v>96947.90457962139</v>
      </c>
      <c r="F56" s="162">
        <v>107644.375</v>
      </c>
      <c r="G56" s="169">
        <f t="shared" si="6"/>
        <v>0.11033214659728731</v>
      </c>
      <c r="H56" s="162">
        <v>107388.71428571429</v>
      </c>
      <c r="I56" s="79">
        <f t="shared" si="7"/>
        <v>2.3807037451394476E-3</v>
      </c>
    </row>
    <row r="57" spans="1:9" ht="17.25" thickBot="1">
      <c r="A57" s="36"/>
      <c r="B57" s="34" t="s">
        <v>43</v>
      </c>
      <c r="C57" s="16" t="s">
        <v>119</v>
      </c>
      <c r="D57" s="12" t="s">
        <v>114</v>
      </c>
      <c r="E57" s="166">
        <v>101331.64785502176</v>
      </c>
      <c r="F57" s="165">
        <v>155779</v>
      </c>
      <c r="G57" s="167">
        <f t="shared" si="6"/>
        <v>0.53731833338857482</v>
      </c>
      <c r="H57" s="165">
        <v>164151</v>
      </c>
      <c r="I57" s="110">
        <f t="shared" si="7"/>
        <v>-5.1001821493624776E-2</v>
      </c>
    </row>
    <row r="58" spans="1:9" ht="16.5">
      <c r="A58" s="35"/>
      <c r="B58" s="37" t="s">
        <v>54</v>
      </c>
      <c r="C58" s="14" t="s">
        <v>121</v>
      </c>
      <c r="D58" s="11" t="s">
        <v>120</v>
      </c>
      <c r="E58" s="160">
        <v>203104.796875</v>
      </c>
      <c r="F58" s="168">
        <v>179071.1</v>
      </c>
      <c r="G58" s="42">
        <f t="shared" si="6"/>
        <v>-0.11833150789536218</v>
      </c>
      <c r="H58" s="168">
        <v>179364.12</v>
      </c>
      <c r="I58" s="42">
        <f t="shared" si="7"/>
        <v>-1.6336600653463443E-3</v>
      </c>
    </row>
    <row r="59" spans="1:9" ht="16.5">
      <c r="A59" s="35"/>
      <c r="B59" s="32" t="s">
        <v>55</v>
      </c>
      <c r="C59" s="15" t="s">
        <v>122</v>
      </c>
      <c r="D59" s="13" t="s">
        <v>120</v>
      </c>
      <c r="E59" s="163">
        <v>187973.61111111112</v>
      </c>
      <c r="F59" s="162">
        <v>196555.125</v>
      </c>
      <c r="G59" s="46">
        <f t="shared" si="6"/>
        <v>4.5652758587567628E-2</v>
      </c>
      <c r="H59" s="162">
        <v>201953.14285714287</v>
      </c>
      <c r="I59" s="42">
        <f t="shared" si="7"/>
        <v>-2.6729060913705645E-2</v>
      </c>
    </row>
    <row r="60" spans="1:9" ht="16.5" customHeight="1" thickBot="1">
      <c r="A60" s="36"/>
      <c r="B60" s="32" t="s">
        <v>56</v>
      </c>
      <c r="C60" s="15" t="s">
        <v>123</v>
      </c>
      <c r="D60" s="12" t="s">
        <v>120</v>
      </c>
      <c r="E60" s="166">
        <v>1079519.6666666667</v>
      </c>
      <c r="F60" s="162">
        <v>1234571</v>
      </c>
      <c r="G60" s="48">
        <f t="shared" si="6"/>
        <v>0.1436299292370464</v>
      </c>
      <c r="H60" s="162">
        <v>1234571</v>
      </c>
      <c r="I60" s="48">
        <f t="shared" si="7"/>
        <v>0</v>
      </c>
    </row>
    <row r="61" spans="1:9" ht="17.25" customHeight="1" thickBot="1">
      <c r="A61" s="35" t="s">
        <v>53</v>
      </c>
      <c r="B61" s="10" t="s">
        <v>58</v>
      </c>
      <c r="C61" s="5"/>
      <c r="D61" s="6"/>
      <c r="E61" s="133"/>
      <c r="F61" s="182"/>
      <c r="G61" s="49"/>
      <c r="H61" s="182"/>
      <c r="I61" s="50"/>
    </row>
    <row r="62" spans="1:9" ht="16.5">
      <c r="A62" s="31"/>
      <c r="B62" s="32" t="s">
        <v>59</v>
      </c>
      <c r="C62" s="15" t="s">
        <v>128</v>
      </c>
      <c r="D62" s="20" t="s">
        <v>124</v>
      </c>
      <c r="E62" s="160">
        <v>391947.58804287307</v>
      </c>
      <c r="F62" s="162">
        <v>451191</v>
      </c>
      <c r="G62" s="43">
        <f t="shared" ref="G62:G67" si="8">(F62-E62)/E62</f>
        <v>0.15115136248943215</v>
      </c>
      <c r="H62" s="162">
        <v>448724.25</v>
      </c>
      <c r="I62" s="42">
        <f t="shared" ref="I62:I67" si="9">(F62-H62)/H62</f>
        <v>5.4972513743128436E-3</v>
      </c>
    </row>
    <row r="63" spans="1:9" ht="16.5">
      <c r="A63" s="35"/>
      <c r="B63" s="32" t="s">
        <v>60</v>
      </c>
      <c r="C63" s="15" t="s">
        <v>129</v>
      </c>
      <c r="D63" s="13" t="s">
        <v>206</v>
      </c>
      <c r="E63" s="163">
        <v>2831027.458333333</v>
      </c>
      <c r="F63" s="162">
        <v>3113636.5</v>
      </c>
      <c r="G63" s="46">
        <f t="shared" si="8"/>
        <v>9.9825609544968177E-2</v>
      </c>
      <c r="H63" s="162">
        <v>3022441.5</v>
      </c>
      <c r="I63" s="42">
        <f t="shared" si="9"/>
        <v>3.0172626997081665E-2</v>
      </c>
    </row>
    <row r="64" spans="1:9" ht="16.5">
      <c r="A64" s="35"/>
      <c r="B64" s="32" t="s">
        <v>61</v>
      </c>
      <c r="C64" s="15" t="s">
        <v>130</v>
      </c>
      <c r="D64" s="13" t="s">
        <v>207</v>
      </c>
      <c r="E64" s="163">
        <v>960385.25744047621</v>
      </c>
      <c r="F64" s="162">
        <v>818363</v>
      </c>
      <c r="G64" s="46">
        <f t="shared" si="8"/>
        <v>-0.14788050559936736</v>
      </c>
      <c r="H64" s="162">
        <v>853271.25</v>
      </c>
      <c r="I64" s="78">
        <f t="shared" si="9"/>
        <v>-4.0911081909767846E-2</v>
      </c>
    </row>
    <row r="65" spans="1:9" ht="16.5">
      <c r="A65" s="35"/>
      <c r="B65" s="32" t="s">
        <v>62</v>
      </c>
      <c r="C65" s="15" t="s">
        <v>131</v>
      </c>
      <c r="D65" s="13" t="s">
        <v>125</v>
      </c>
      <c r="E65" s="163">
        <v>596372.47023809527</v>
      </c>
      <c r="F65" s="162">
        <v>606073</v>
      </c>
      <c r="G65" s="46">
        <f t="shared" si="8"/>
        <v>1.6265891277697481E-2</v>
      </c>
      <c r="H65" s="162">
        <v>599913.6</v>
      </c>
      <c r="I65" s="78">
        <f t="shared" si="9"/>
        <v>1.0267145135566227E-2</v>
      </c>
    </row>
    <row r="66" spans="1:9" ht="16.5">
      <c r="A66" s="35"/>
      <c r="B66" s="32" t="s">
        <v>63</v>
      </c>
      <c r="C66" s="15" t="s">
        <v>132</v>
      </c>
      <c r="D66" s="13" t="s">
        <v>126</v>
      </c>
      <c r="E66" s="163">
        <v>300256.296875</v>
      </c>
      <c r="F66" s="162">
        <v>303410.25</v>
      </c>
      <c r="G66" s="46">
        <f t="shared" si="8"/>
        <v>1.0504203101902058E-2</v>
      </c>
      <c r="H66" s="162">
        <v>292806.42857142858</v>
      </c>
      <c r="I66" s="78">
        <f t="shared" si="9"/>
        <v>3.6214442013129074E-2</v>
      </c>
    </row>
    <row r="67" spans="1:9" ht="16.5" customHeight="1" thickBot="1">
      <c r="A67" s="36"/>
      <c r="B67" s="32" t="s">
        <v>64</v>
      </c>
      <c r="C67" s="15" t="s">
        <v>133</v>
      </c>
      <c r="D67" s="12" t="s">
        <v>127</v>
      </c>
      <c r="E67" s="166">
        <v>223141.74483972319</v>
      </c>
      <c r="F67" s="162">
        <v>221665.125</v>
      </c>
      <c r="G67" s="48">
        <f t="shared" si="8"/>
        <v>-6.6174074276590866E-3</v>
      </c>
      <c r="H67" s="162">
        <v>216426.42857142858</v>
      </c>
      <c r="I67" s="79">
        <f t="shared" si="9"/>
        <v>2.4205437677600729E-2</v>
      </c>
    </row>
    <row r="68" spans="1:9" ht="17.25" customHeight="1" thickBot="1">
      <c r="A68" s="35" t="s">
        <v>65</v>
      </c>
      <c r="B68" s="10" t="s">
        <v>66</v>
      </c>
      <c r="C68" s="5"/>
      <c r="D68" s="6"/>
      <c r="E68" s="133"/>
      <c r="F68" s="182"/>
      <c r="G68" s="56"/>
      <c r="H68" s="182"/>
      <c r="I68" s="50"/>
    </row>
    <row r="69" spans="1:9" ht="16.5">
      <c r="A69" s="31"/>
      <c r="B69" s="32" t="s">
        <v>68</v>
      </c>
      <c r="C69" s="18" t="s">
        <v>138</v>
      </c>
      <c r="D69" s="20" t="s">
        <v>134</v>
      </c>
      <c r="E69" s="160">
        <v>294208.08401385794</v>
      </c>
      <c r="F69" s="168">
        <v>310182.3</v>
      </c>
      <c r="G69" s="43">
        <f>(F69-E69)/E69</f>
        <v>5.429563922312082E-2</v>
      </c>
      <c r="H69" s="168">
        <v>308767</v>
      </c>
      <c r="I69" s="42">
        <f>(F69-H69)/H69</f>
        <v>4.5837152286351468E-3</v>
      </c>
    </row>
    <row r="70" spans="1:9" ht="16.5">
      <c r="A70" s="35"/>
      <c r="B70" s="32" t="s">
        <v>67</v>
      </c>
      <c r="C70" s="142" t="s">
        <v>139</v>
      </c>
      <c r="D70" s="13" t="s">
        <v>135</v>
      </c>
      <c r="E70" s="163">
        <v>196696.30245784283</v>
      </c>
      <c r="F70" s="162">
        <v>205541.14285714287</v>
      </c>
      <c r="G70" s="46">
        <f>(F70-E70)/E70</f>
        <v>4.4966988645837508E-2</v>
      </c>
      <c r="H70" s="162">
        <v>207805</v>
      </c>
      <c r="I70" s="42">
        <f>(F70-H70)/H70</f>
        <v>-1.0894141829393567E-2</v>
      </c>
    </row>
    <row r="71" spans="1:9" ht="16.5">
      <c r="A71" s="35"/>
      <c r="B71" s="32" t="s">
        <v>69</v>
      </c>
      <c r="C71" s="15" t="s">
        <v>140</v>
      </c>
      <c r="D71" s="13" t="s">
        <v>136</v>
      </c>
      <c r="E71" s="163">
        <v>79675.329168986646</v>
      </c>
      <c r="F71" s="162">
        <v>98670</v>
      </c>
      <c r="G71" s="46">
        <f>(F71-E71)/E71</f>
        <v>0.23840090814970824</v>
      </c>
      <c r="H71" s="162">
        <v>97773</v>
      </c>
      <c r="I71" s="42">
        <f>(F71-H71)/H71</f>
        <v>9.1743119266055051E-3</v>
      </c>
    </row>
    <row r="72" spans="1:9" ht="16.5">
      <c r="A72" s="35"/>
      <c r="B72" s="32" t="s">
        <v>70</v>
      </c>
      <c r="C72" s="15" t="s">
        <v>141</v>
      </c>
      <c r="D72" s="13" t="s">
        <v>137</v>
      </c>
      <c r="E72" s="163">
        <v>127910.20971603564</v>
      </c>
      <c r="F72" s="162">
        <v>148005</v>
      </c>
      <c r="G72" s="46">
        <f>(F72-E72)/E72</f>
        <v>0.15710075316564159</v>
      </c>
      <c r="H72" s="162">
        <v>148005</v>
      </c>
      <c r="I72" s="42">
        <f>(F72-H72)/H72</f>
        <v>0</v>
      </c>
    </row>
    <row r="73" spans="1:9" ht="16.5" customHeight="1" thickBot="1">
      <c r="A73" s="36"/>
      <c r="B73" s="32" t="s">
        <v>71</v>
      </c>
      <c r="C73" s="15" t="s">
        <v>160</v>
      </c>
      <c r="D73" s="12" t="s">
        <v>134</v>
      </c>
      <c r="E73" s="166">
        <v>116649.15000154664</v>
      </c>
      <c r="F73" s="171">
        <v>128168.77777777778</v>
      </c>
      <c r="G73" s="46">
        <f>(F73-E73)/E73</f>
        <v>9.8754493933975507E-2</v>
      </c>
      <c r="H73" s="171">
        <v>134098.625</v>
      </c>
      <c r="I73" s="55">
        <f>(F73-H73)/H73</f>
        <v>-4.4220044927546567E-2</v>
      </c>
    </row>
    <row r="74" spans="1:9" ht="17.25" customHeight="1" thickBot="1">
      <c r="A74" s="35" t="s">
        <v>72</v>
      </c>
      <c r="B74" s="10" t="s">
        <v>73</v>
      </c>
      <c r="C74" s="5"/>
      <c r="D74" s="6"/>
      <c r="E74" s="133"/>
      <c r="F74" s="137"/>
      <c r="G74" s="49"/>
      <c r="H74" s="137"/>
      <c r="I74" s="50"/>
    </row>
    <row r="75" spans="1:9" ht="16.5">
      <c r="A75" s="31"/>
      <c r="B75" s="32" t="s">
        <v>74</v>
      </c>
      <c r="C75" s="15" t="s">
        <v>144</v>
      </c>
      <c r="D75" s="20" t="s">
        <v>142</v>
      </c>
      <c r="E75" s="160">
        <v>70553.232142857159</v>
      </c>
      <c r="F75" s="159">
        <v>69581.571428571435</v>
      </c>
      <c r="G75" s="42">
        <f t="shared" ref="G75:G81" si="10">(F75-E75)/E75</f>
        <v>-1.3772022695123204E-2</v>
      </c>
      <c r="H75" s="159">
        <v>69581.571428571435</v>
      </c>
      <c r="I75" s="43">
        <f t="shared" ref="I75:I81" si="11">(F75-H75)/H75</f>
        <v>0</v>
      </c>
    </row>
    <row r="76" spans="1:9" ht="16.5">
      <c r="A76" s="35"/>
      <c r="B76" s="32" t="s">
        <v>76</v>
      </c>
      <c r="C76" s="15" t="s">
        <v>143</v>
      </c>
      <c r="D76" s="11" t="s">
        <v>161</v>
      </c>
      <c r="E76" s="163">
        <v>112139.18705357143</v>
      </c>
      <c r="F76" s="162">
        <v>90148.5</v>
      </c>
      <c r="G76" s="46">
        <f t="shared" si="10"/>
        <v>-0.19610171637026383</v>
      </c>
      <c r="H76" s="162">
        <v>94521.375</v>
      </c>
      <c r="I76" s="42">
        <f t="shared" si="11"/>
        <v>-4.6263345195729534E-2</v>
      </c>
    </row>
    <row r="77" spans="1:9" ht="16.5">
      <c r="A77" s="35"/>
      <c r="B77" s="32" t="s">
        <v>75</v>
      </c>
      <c r="C77" s="142" t="s">
        <v>148</v>
      </c>
      <c r="D77" s="13" t="s">
        <v>145</v>
      </c>
      <c r="E77" s="163">
        <v>46224.101190476191</v>
      </c>
      <c r="F77" s="162">
        <v>53820</v>
      </c>
      <c r="G77" s="46">
        <f t="shared" si="10"/>
        <v>0.16432766920060382</v>
      </c>
      <c r="H77" s="162">
        <v>53371.5</v>
      </c>
      <c r="I77" s="42">
        <f t="shared" si="11"/>
        <v>8.4033613445378148E-3</v>
      </c>
    </row>
    <row r="78" spans="1:9" ht="16.5">
      <c r="A78" s="35"/>
      <c r="B78" s="32" t="s">
        <v>77</v>
      </c>
      <c r="C78" s="15" t="s">
        <v>146</v>
      </c>
      <c r="D78" s="13" t="s">
        <v>162</v>
      </c>
      <c r="E78" s="163">
        <v>94342.052207065091</v>
      </c>
      <c r="F78" s="162">
        <v>97071.444444444438</v>
      </c>
      <c r="G78" s="46">
        <f t="shared" si="10"/>
        <v>2.8930812649578422E-2</v>
      </c>
      <c r="H78" s="162">
        <v>97992.875</v>
      </c>
      <c r="I78" s="42">
        <f t="shared" si="11"/>
        <v>-9.4030362468247013E-3</v>
      </c>
    </row>
    <row r="79" spans="1:9" ht="16.5">
      <c r="A79" s="35"/>
      <c r="B79" s="32" t="s">
        <v>78</v>
      </c>
      <c r="C79" s="15" t="s">
        <v>149</v>
      </c>
      <c r="D79" s="24" t="s">
        <v>147</v>
      </c>
      <c r="E79" s="172">
        <v>132959.86299802031</v>
      </c>
      <c r="F79" s="162">
        <v>141128</v>
      </c>
      <c r="G79" s="46">
        <f t="shared" si="10"/>
        <v>6.1433103327590728E-2</v>
      </c>
      <c r="H79" s="162">
        <v>145314</v>
      </c>
      <c r="I79" s="42">
        <f t="shared" si="11"/>
        <v>-2.8806584362139918E-2</v>
      </c>
    </row>
    <row r="80" spans="1:9" ht="16.5">
      <c r="A80" s="35"/>
      <c r="B80" s="32" t="s">
        <v>79</v>
      </c>
      <c r="C80" s="15" t="s">
        <v>155</v>
      </c>
      <c r="D80" s="24" t="s">
        <v>156</v>
      </c>
      <c r="E80" s="172">
        <v>578645.625</v>
      </c>
      <c r="F80" s="162">
        <v>576472</v>
      </c>
      <c r="G80" s="46">
        <f t="shared" si="10"/>
        <v>-3.7564009924035977E-3</v>
      </c>
      <c r="H80" s="162">
        <v>576472</v>
      </c>
      <c r="I80" s="42">
        <f t="shared" si="11"/>
        <v>0</v>
      </c>
    </row>
    <row r="81" spans="1:9" ht="16.5" customHeight="1" thickBot="1">
      <c r="A81" s="33"/>
      <c r="B81" s="34" t="s">
        <v>80</v>
      </c>
      <c r="C81" s="16" t="s">
        <v>151</v>
      </c>
      <c r="D81" s="12" t="s">
        <v>150</v>
      </c>
      <c r="E81" s="166">
        <v>169664.81666666668</v>
      </c>
      <c r="F81" s="165">
        <v>260229.66666666666</v>
      </c>
      <c r="G81" s="48">
        <f t="shared" si="10"/>
        <v>0.53378686152668253</v>
      </c>
      <c r="H81" s="165">
        <v>257887.5</v>
      </c>
      <c r="I81" s="53">
        <f t="shared" si="11"/>
        <v>9.082125603864696E-3</v>
      </c>
    </row>
    <row r="82" spans="1:9">
      <c r="F82" s="8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zoomScaleNormal="100" workbookViewId="0">
      <selection activeCell="F26" sqref="F26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4" t="s">
        <v>203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224</v>
      </c>
      <c r="B10" s="2"/>
      <c r="C10" s="2"/>
      <c r="D10" s="2"/>
    </row>
    <row r="11" spans="1:9" s="118" customFormat="1" ht="18.75" thickBot="1">
      <c r="A11" s="2"/>
      <c r="B11" s="2"/>
      <c r="C11" s="2"/>
      <c r="D11" s="2"/>
    </row>
    <row r="12" spans="1:9" ht="30.75" customHeight="1">
      <c r="A12" s="205" t="s">
        <v>3</v>
      </c>
      <c r="B12" s="211"/>
      <c r="C12" s="213" t="s">
        <v>0</v>
      </c>
      <c r="D12" s="207" t="s">
        <v>23</v>
      </c>
      <c r="E12" s="207" t="s">
        <v>219</v>
      </c>
      <c r="F12" s="215" t="s">
        <v>226</v>
      </c>
      <c r="G12" s="207" t="s">
        <v>197</v>
      </c>
      <c r="H12" s="215" t="s">
        <v>222</v>
      </c>
      <c r="I12" s="207" t="s">
        <v>187</v>
      </c>
    </row>
    <row r="13" spans="1:9" ht="30.75" customHeight="1" thickBot="1">
      <c r="A13" s="206"/>
      <c r="B13" s="212"/>
      <c r="C13" s="214"/>
      <c r="D13" s="208"/>
      <c r="E13" s="208"/>
      <c r="F13" s="216"/>
      <c r="G13" s="208"/>
      <c r="H13" s="216"/>
      <c r="I13" s="208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100"/>
    </row>
    <row r="15" spans="1:9" ht="16.5" customHeight="1">
      <c r="A15" s="31"/>
      <c r="B15" s="38" t="s">
        <v>4</v>
      </c>
      <c r="C15" s="19" t="s">
        <v>84</v>
      </c>
      <c r="D15" s="11" t="s">
        <v>161</v>
      </c>
      <c r="E15" s="159">
        <v>66016.125</v>
      </c>
      <c r="F15" s="168">
        <v>92333.2</v>
      </c>
      <c r="G15" s="42">
        <f>(F15-E15)/E15</f>
        <v>0.39864616410005882</v>
      </c>
      <c r="H15" s="168">
        <v>95000</v>
      </c>
      <c r="I15" s="111">
        <f>(F15-H15)/H15</f>
        <v>-2.8071578947368451E-2</v>
      </c>
    </row>
    <row r="16" spans="1:9" ht="16.5">
      <c r="A16" s="35"/>
      <c r="B16" s="32" t="s">
        <v>5</v>
      </c>
      <c r="C16" s="15" t="s">
        <v>85</v>
      </c>
      <c r="D16" s="11" t="s">
        <v>161</v>
      </c>
      <c r="E16" s="162">
        <v>128224.5388888889</v>
      </c>
      <c r="F16" s="162">
        <v>124666.6</v>
      </c>
      <c r="G16" s="46">
        <f t="shared" ref="G16:G39" si="0">(F16-E16)/E16</f>
        <v>-2.7747722235694473E-2</v>
      </c>
      <c r="H16" s="162">
        <v>141250</v>
      </c>
      <c r="I16" s="46">
        <f>(F16-H16)/H16</f>
        <v>-0.11740460176991147</v>
      </c>
    </row>
    <row r="17" spans="1:9" ht="16.5">
      <c r="A17" s="35"/>
      <c r="B17" s="32" t="s">
        <v>6</v>
      </c>
      <c r="C17" s="15" t="s">
        <v>86</v>
      </c>
      <c r="D17" s="11" t="s">
        <v>161</v>
      </c>
      <c r="E17" s="162">
        <v>73060.702777777769</v>
      </c>
      <c r="F17" s="162">
        <v>101666.6</v>
      </c>
      <c r="G17" s="46">
        <f t="shared" si="0"/>
        <v>0.39153602599786436</v>
      </c>
      <c r="H17" s="162">
        <v>88750</v>
      </c>
      <c r="I17" s="46">
        <f t="shared" ref="I17:I29" si="1">(F17-H17)/H17</f>
        <v>0.14553915492957753</v>
      </c>
    </row>
    <row r="18" spans="1:9" ht="16.5">
      <c r="A18" s="35"/>
      <c r="B18" s="32" t="s">
        <v>7</v>
      </c>
      <c r="C18" s="15" t="s">
        <v>87</v>
      </c>
      <c r="D18" s="11" t="s">
        <v>161</v>
      </c>
      <c r="E18" s="162">
        <v>49528.625</v>
      </c>
      <c r="F18" s="162">
        <v>37000</v>
      </c>
      <c r="G18" s="46">
        <f t="shared" si="0"/>
        <v>-0.25295725451695861</v>
      </c>
      <c r="H18" s="162">
        <v>34375</v>
      </c>
      <c r="I18" s="46">
        <f t="shared" si="1"/>
        <v>7.636363636363637E-2</v>
      </c>
    </row>
    <row r="19" spans="1:9" ht="16.5">
      <c r="A19" s="35"/>
      <c r="B19" s="32" t="s">
        <v>8</v>
      </c>
      <c r="C19" s="15" t="s">
        <v>89</v>
      </c>
      <c r="D19" s="11" t="s">
        <v>161</v>
      </c>
      <c r="E19" s="162">
        <v>132653.34687499999</v>
      </c>
      <c r="F19" s="162">
        <v>295833.2</v>
      </c>
      <c r="G19" s="46">
        <f t="shared" si="0"/>
        <v>1.2301223977316256</v>
      </c>
      <c r="H19" s="162">
        <v>271875</v>
      </c>
      <c r="I19" s="46">
        <f t="shared" si="1"/>
        <v>8.8122114942528779E-2</v>
      </c>
    </row>
    <row r="20" spans="1:9" ht="16.5">
      <c r="A20" s="35"/>
      <c r="B20" s="32" t="s">
        <v>9</v>
      </c>
      <c r="C20" s="15" t="s">
        <v>88</v>
      </c>
      <c r="D20" s="11" t="s">
        <v>161</v>
      </c>
      <c r="E20" s="162">
        <v>108763.35982142857</v>
      </c>
      <c r="F20" s="162">
        <v>95166.6</v>
      </c>
      <c r="G20" s="46">
        <f t="shared" si="0"/>
        <v>-0.12501231888893646</v>
      </c>
      <c r="H20" s="162">
        <v>98750</v>
      </c>
      <c r="I20" s="46">
        <f t="shared" si="1"/>
        <v>-3.62875949367088E-2</v>
      </c>
    </row>
    <row r="21" spans="1:9" ht="16.5">
      <c r="A21" s="35"/>
      <c r="B21" s="32" t="s">
        <v>10</v>
      </c>
      <c r="C21" s="15" t="s">
        <v>90</v>
      </c>
      <c r="D21" s="11" t="s">
        <v>161</v>
      </c>
      <c r="E21" s="162">
        <v>65812.387499999997</v>
      </c>
      <c r="F21" s="162">
        <v>63333.2</v>
      </c>
      <c r="G21" s="46">
        <f t="shared" si="0"/>
        <v>-3.7670529731199921E-2</v>
      </c>
      <c r="H21" s="162">
        <v>71875</v>
      </c>
      <c r="I21" s="46">
        <f t="shared" si="1"/>
        <v>-0.11884243478260874</v>
      </c>
    </row>
    <row r="22" spans="1:9" ht="16.5">
      <c r="A22" s="35"/>
      <c r="B22" s="32" t="s">
        <v>11</v>
      </c>
      <c r="C22" s="15" t="s">
        <v>91</v>
      </c>
      <c r="D22" s="13" t="s">
        <v>81</v>
      </c>
      <c r="E22" s="162">
        <v>19355.458333333332</v>
      </c>
      <c r="F22" s="162">
        <v>22666.6</v>
      </c>
      <c r="G22" s="46">
        <f t="shared" si="0"/>
        <v>0.1710701761561661</v>
      </c>
      <c r="H22" s="162">
        <v>19375</v>
      </c>
      <c r="I22" s="46">
        <f t="shared" si="1"/>
        <v>0.16988903225806445</v>
      </c>
    </row>
    <row r="23" spans="1:9" ht="16.5">
      <c r="A23" s="35"/>
      <c r="B23" s="32" t="s">
        <v>12</v>
      </c>
      <c r="C23" s="15" t="s">
        <v>92</v>
      </c>
      <c r="D23" s="13" t="s">
        <v>81</v>
      </c>
      <c r="E23" s="162">
        <v>26719.347222222223</v>
      </c>
      <c r="F23" s="162">
        <v>24666.6</v>
      </c>
      <c r="G23" s="46">
        <f t="shared" si="0"/>
        <v>-7.6826248977930653E-2</v>
      </c>
      <c r="H23" s="162">
        <v>20000</v>
      </c>
      <c r="I23" s="46">
        <f t="shared" si="1"/>
        <v>0.23332999999999993</v>
      </c>
    </row>
    <row r="24" spans="1:9" ht="16.5">
      <c r="A24" s="35"/>
      <c r="B24" s="32" t="s">
        <v>13</v>
      </c>
      <c r="C24" s="15" t="s">
        <v>93</v>
      </c>
      <c r="D24" s="13" t="s">
        <v>81</v>
      </c>
      <c r="E24" s="162">
        <v>28566.569444444445</v>
      </c>
      <c r="F24" s="162">
        <v>24666.6</v>
      </c>
      <c r="G24" s="46">
        <f t="shared" si="0"/>
        <v>-0.13652214880155666</v>
      </c>
      <c r="H24" s="162">
        <v>20000</v>
      </c>
      <c r="I24" s="46">
        <f t="shared" si="1"/>
        <v>0.23332999999999993</v>
      </c>
    </row>
    <row r="25" spans="1:9" ht="16.5">
      <c r="A25" s="35"/>
      <c r="B25" s="32" t="s">
        <v>14</v>
      </c>
      <c r="C25" s="15" t="s">
        <v>94</v>
      </c>
      <c r="D25" s="13" t="s">
        <v>81</v>
      </c>
      <c r="E25" s="162">
        <v>27815.856944444444</v>
      </c>
      <c r="F25" s="162">
        <v>24166.6</v>
      </c>
      <c r="G25" s="46">
        <f t="shared" si="0"/>
        <v>-0.13119340352278083</v>
      </c>
      <c r="H25" s="162">
        <v>21250</v>
      </c>
      <c r="I25" s="46">
        <f t="shared" si="1"/>
        <v>0.1372517647058823</v>
      </c>
    </row>
    <row r="26" spans="1:9" ht="16.5">
      <c r="A26" s="35"/>
      <c r="B26" s="32" t="s">
        <v>15</v>
      </c>
      <c r="C26" s="15" t="s">
        <v>95</v>
      </c>
      <c r="D26" s="13" t="s">
        <v>82</v>
      </c>
      <c r="E26" s="162">
        <v>70617.263888888891</v>
      </c>
      <c r="F26" s="162">
        <v>54333.2</v>
      </c>
      <c r="G26" s="46">
        <f t="shared" si="0"/>
        <v>-0.23059607512563329</v>
      </c>
      <c r="H26" s="162">
        <v>51250</v>
      </c>
      <c r="I26" s="46">
        <f t="shared" si="1"/>
        <v>6.0159999999999943E-2</v>
      </c>
    </row>
    <row r="27" spans="1:9" ht="16.5">
      <c r="A27" s="35"/>
      <c r="B27" s="32" t="s">
        <v>16</v>
      </c>
      <c r="C27" s="15" t="s">
        <v>96</v>
      </c>
      <c r="D27" s="13" t="s">
        <v>81</v>
      </c>
      <c r="E27" s="162">
        <v>32047.81111111111</v>
      </c>
      <c r="F27" s="162">
        <v>27833.200000000001</v>
      </c>
      <c r="G27" s="46">
        <f t="shared" si="0"/>
        <v>-0.1315101083346652</v>
      </c>
      <c r="H27" s="162">
        <v>21875</v>
      </c>
      <c r="I27" s="46">
        <f t="shared" si="1"/>
        <v>0.2723748571428572</v>
      </c>
    </row>
    <row r="28" spans="1:9" ht="16.5">
      <c r="A28" s="35"/>
      <c r="B28" s="32" t="s">
        <v>17</v>
      </c>
      <c r="C28" s="15" t="s">
        <v>97</v>
      </c>
      <c r="D28" s="11" t="s">
        <v>161</v>
      </c>
      <c r="E28" s="162">
        <v>61279.8</v>
      </c>
      <c r="F28" s="162">
        <v>62333.2</v>
      </c>
      <c r="G28" s="46">
        <f t="shared" si="0"/>
        <v>1.7190003883824589E-2</v>
      </c>
      <c r="H28" s="162">
        <v>63750</v>
      </c>
      <c r="I28" s="46">
        <f t="shared" si="1"/>
        <v>-2.2224313725490243E-2</v>
      </c>
    </row>
    <row r="29" spans="1:9" ht="16.5">
      <c r="A29" s="35"/>
      <c r="B29" s="32" t="s">
        <v>18</v>
      </c>
      <c r="C29" s="15" t="s">
        <v>98</v>
      </c>
      <c r="D29" s="13" t="s">
        <v>83</v>
      </c>
      <c r="E29" s="162">
        <v>99106.398809523816</v>
      </c>
      <c r="F29" s="162">
        <v>100666.6</v>
      </c>
      <c r="G29" s="46">
        <f t="shared" si="0"/>
        <v>1.5742688758924605E-2</v>
      </c>
      <c r="H29" s="162">
        <v>104375</v>
      </c>
      <c r="I29" s="46">
        <f t="shared" si="1"/>
        <v>-3.5529580838323298E-2</v>
      </c>
    </row>
    <row r="30" spans="1:9" ht="17.25" thickBot="1">
      <c r="A30" s="36"/>
      <c r="B30" s="34" t="s">
        <v>19</v>
      </c>
      <c r="C30" s="16" t="s">
        <v>99</v>
      </c>
      <c r="D30" s="12" t="s">
        <v>161</v>
      </c>
      <c r="E30" s="165">
        <v>53632.925000000003</v>
      </c>
      <c r="F30" s="165">
        <v>59666.6</v>
      </c>
      <c r="G30" s="48">
        <f t="shared" si="0"/>
        <v>0.11249945812203968</v>
      </c>
      <c r="H30" s="165">
        <v>62500</v>
      </c>
      <c r="I30" s="48">
        <f>(F30-H30)/H30</f>
        <v>-4.5334400000000025E-2</v>
      </c>
    </row>
    <row r="31" spans="1:9" ht="17.25" customHeight="1" thickBot="1">
      <c r="A31" s="35" t="s">
        <v>20</v>
      </c>
      <c r="B31" s="10" t="s">
        <v>21</v>
      </c>
      <c r="C31" s="5"/>
      <c r="D31" s="6"/>
      <c r="E31" s="133"/>
      <c r="F31" s="182"/>
      <c r="G31" s="39"/>
      <c r="H31" s="182"/>
      <c r="I31" s="112"/>
    </row>
    <row r="32" spans="1:9" ht="16.5">
      <c r="A32" s="31"/>
      <c r="B32" s="37" t="s">
        <v>26</v>
      </c>
      <c r="C32" s="18" t="s">
        <v>100</v>
      </c>
      <c r="D32" s="20" t="s">
        <v>161</v>
      </c>
      <c r="E32" s="168">
        <v>117131.16250000001</v>
      </c>
      <c r="F32" s="168">
        <v>120500</v>
      </c>
      <c r="G32" s="42">
        <f t="shared" si="0"/>
        <v>2.8761240203690405E-2</v>
      </c>
      <c r="H32" s="168">
        <v>118125</v>
      </c>
      <c r="I32" s="43">
        <f>(F32-H32)/H32</f>
        <v>2.0105820105820106E-2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117660.3125</v>
      </c>
      <c r="F33" s="162">
        <v>114833.2</v>
      </c>
      <c r="G33" s="46">
        <f t="shared" si="0"/>
        <v>-2.4027749373859625E-2</v>
      </c>
      <c r="H33" s="162">
        <v>115625</v>
      </c>
      <c r="I33" s="46">
        <f>(F33-H33)/H33</f>
        <v>-6.8480000000000251E-3</v>
      </c>
    </row>
    <row r="34" spans="1:9" ht="16.5">
      <c r="A34" s="35"/>
      <c r="B34" s="37" t="s">
        <v>28</v>
      </c>
      <c r="C34" s="15" t="s">
        <v>102</v>
      </c>
      <c r="D34" s="11" t="s">
        <v>161</v>
      </c>
      <c r="E34" s="162">
        <v>50194.653124999997</v>
      </c>
      <c r="F34" s="162">
        <v>36333.199999999997</v>
      </c>
      <c r="G34" s="46">
        <f>(F34-E34)/E34</f>
        <v>-0.2761539778047824</v>
      </c>
      <c r="H34" s="162">
        <v>36250</v>
      </c>
      <c r="I34" s="46">
        <f>(F34-H34)/H34</f>
        <v>2.2951724137930231E-3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52913.635714285716</v>
      </c>
      <c r="F35" s="162">
        <v>48833.2</v>
      </c>
      <c r="G35" s="46">
        <f t="shared" si="0"/>
        <v>-7.7115013156884168E-2</v>
      </c>
      <c r="H35" s="162">
        <v>56875</v>
      </c>
      <c r="I35" s="46">
        <f>(F35-H35)/H35</f>
        <v>-0.14139428571428578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47903.909722222219</v>
      </c>
      <c r="F36" s="162">
        <v>49333.2</v>
      </c>
      <c r="G36" s="52">
        <f t="shared" si="0"/>
        <v>2.9836610123593784E-2</v>
      </c>
      <c r="H36" s="162">
        <v>55625</v>
      </c>
      <c r="I36" s="46">
        <f>(F36-H36)/H36</f>
        <v>-0.11311101123595511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32"/>
      <c r="G37" s="6"/>
      <c r="H37" s="132"/>
      <c r="I37" s="50"/>
    </row>
    <row r="38" spans="1:9" ht="16.5">
      <c r="A38" s="31"/>
      <c r="B38" s="38" t="s">
        <v>31</v>
      </c>
      <c r="C38" s="19" t="s">
        <v>105</v>
      </c>
      <c r="D38" s="20" t="s">
        <v>161</v>
      </c>
      <c r="E38" s="162">
        <v>1442509.6942875702</v>
      </c>
      <c r="F38" s="189">
        <v>1812993.2</v>
      </c>
      <c r="G38" s="161">
        <f t="shared" si="0"/>
        <v>0.256832593347253</v>
      </c>
      <c r="H38" s="189">
        <v>1779725</v>
      </c>
      <c r="I38" s="161">
        <f>(F38-H38)/H38</f>
        <v>1.8692887946171431E-2</v>
      </c>
    </row>
    <row r="39" spans="1:9" ht="17.25" thickBot="1">
      <c r="A39" s="36"/>
      <c r="B39" s="34" t="s">
        <v>32</v>
      </c>
      <c r="C39" s="16" t="s">
        <v>106</v>
      </c>
      <c r="D39" s="23" t="s">
        <v>161</v>
      </c>
      <c r="E39" s="135">
        <v>991018.74227905599</v>
      </c>
      <c r="F39" s="135">
        <v>1092983.2</v>
      </c>
      <c r="G39" s="167">
        <f t="shared" si="0"/>
        <v>0.10288852609028891</v>
      </c>
      <c r="H39" s="135">
        <v>1072062.5</v>
      </c>
      <c r="I39" s="167">
        <f>(F39-H39)/H39</f>
        <v>1.9514440622631565E-2</v>
      </c>
    </row>
    <row r="40" spans="1:9">
      <c r="F40" s="8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9" zoomScaleNormal="100" workbookViewId="0">
      <selection activeCell="H26" sqref="H26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4" t="s">
        <v>204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227</v>
      </c>
      <c r="B10" s="2"/>
      <c r="C10" s="2"/>
      <c r="D10" s="2"/>
    </row>
    <row r="11" spans="1:9" s="118" customFormat="1" ht="18.75" thickBot="1">
      <c r="A11" s="2"/>
      <c r="B11" s="2"/>
      <c r="C11" s="2"/>
    </row>
    <row r="12" spans="1:9" ht="24.75" customHeight="1">
      <c r="A12" s="205" t="s">
        <v>3</v>
      </c>
      <c r="B12" s="211"/>
      <c r="C12" s="213" t="s">
        <v>0</v>
      </c>
      <c r="D12" s="207" t="s">
        <v>225</v>
      </c>
      <c r="E12" s="215" t="s">
        <v>226</v>
      </c>
      <c r="F12" s="222" t="s">
        <v>186</v>
      </c>
      <c r="G12" s="207" t="s">
        <v>219</v>
      </c>
      <c r="H12" s="224" t="s">
        <v>228</v>
      </c>
      <c r="I12" s="220" t="s">
        <v>196</v>
      </c>
    </row>
    <row r="13" spans="1:9" ht="39.75" customHeight="1" thickBot="1">
      <c r="A13" s="206"/>
      <c r="B13" s="212"/>
      <c r="C13" s="214"/>
      <c r="D13" s="208"/>
      <c r="E13" s="216"/>
      <c r="F13" s="223"/>
      <c r="G13" s="208"/>
      <c r="H13" s="225"/>
      <c r="I13" s="221"/>
    </row>
    <row r="14" spans="1:9" ht="17.25" customHeight="1" thickBot="1">
      <c r="A14" s="31" t="s">
        <v>24</v>
      </c>
      <c r="B14" s="10" t="s">
        <v>22</v>
      </c>
      <c r="C14" s="5"/>
      <c r="D14" s="58"/>
      <c r="E14" s="7"/>
      <c r="F14" s="59"/>
      <c r="G14" s="60"/>
      <c r="H14" s="60"/>
      <c r="I14" s="61"/>
    </row>
    <row r="15" spans="1:9" ht="16.5" customHeight="1">
      <c r="A15" s="121"/>
      <c r="B15" s="158" t="s">
        <v>4</v>
      </c>
      <c r="C15" s="145" t="s">
        <v>163</v>
      </c>
      <c r="D15" s="190">
        <v>108498.8</v>
      </c>
      <c r="E15" s="190">
        <v>92333.2</v>
      </c>
      <c r="F15" s="62">
        <f t="shared" ref="F15:F30" si="0">D15-E15</f>
        <v>16165.600000000006</v>
      </c>
      <c r="G15" s="159">
        <v>66016.125</v>
      </c>
      <c r="H15" s="124">
        <f>AVERAGE(D15:E15)</f>
        <v>100416</v>
      </c>
      <c r="I15" s="64">
        <f t="shared" ref="I15:I30" si="1">(H15-G15)/G15</f>
        <v>0.52108291724181022</v>
      </c>
    </row>
    <row r="16" spans="1:9" ht="16.5" customHeight="1">
      <c r="A16" s="122"/>
      <c r="B16" s="155" t="s">
        <v>5</v>
      </c>
      <c r="C16" s="142" t="s">
        <v>164</v>
      </c>
      <c r="D16" s="134">
        <v>162220.88888888888</v>
      </c>
      <c r="E16" s="134">
        <v>124666.6</v>
      </c>
      <c r="F16" s="65">
        <f t="shared" si="0"/>
        <v>37554.28888888887</v>
      </c>
      <c r="G16" s="162">
        <v>128224.5388888889</v>
      </c>
      <c r="H16" s="173">
        <f t="shared" ref="H16:H30" si="2">AVERAGE(D16:E16)</f>
        <v>143443.74444444443</v>
      </c>
      <c r="I16" s="66">
        <f t="shared" si="1"/>
        <v>0.11869183299417833</v>
      </c>
    </row>
    <row r="17" spans="1:9" ht="16.5">
      <c r="A17" s="122"/>
      <c r="B17" s="155" t="s">
        <v>6</v>
      </c>
      <c r="C17" s="142" t="s">
        <v>165</v>
      </c>
      <c r="D17" s="134">
        <v>126109.77777777778</v>
      </c>
      <c r="E17" s="134">
        <v>101666.6</v>
      </c>
      <c r="F17" s="65">
        <f t="shared" si="0"/>
        <v>24443.177777777775</v>
      </c>
      <c r="G17" s="162">
        <v>73060.702777777769</v>
      </c>
      <c r="H17" s="173">
        <f t="shared" si="2"/>
        <v>113888.18888888889</v>
      </c>
      <c r="I17" s="66">
        <f t="shared" si="1"/>
        <v>0.55881595110428173</v>
      </c>
    </row>
    <row r="18" spans="1:9" ht="16.5">
      <c r="A18" s="122"/>
      <c r="B18" s="155" t="s">
        <v>7</v>
      </c>
      <c r="C18" s="142" t="s">
        <v>166</v>
      </c>
      <c r="D18" s="134">
        <v>40898.800000000003</v>
      </c>
      <c r="E18" s="134">
        <v>37000</v>
      </c>
      <c r="F18" s="65">
        <f t="shared" si="0"/>
        <v>3898.8000000000029</v>
      </c>
      <c r="G18" s="162">
        <v>49528.625</v>
      </c>
      <c r="H18" s="173">
        <f t="shared" si="2"/>
        <v>38949.4</v>
      </c>
      <c r="I18" s="66">
        <f t="shared" si="1"/>
        <v>-0.21359819700223859</v>
      </c>
    </row>
    <row r="19" spans="1:9" ht="16.5">
      <c r="A19" s="122"/>
      <c r="B19" s="155" t="s">
        <v>8</v>
      </c>
      <c r="C19" s="142" t="s">
        <v>167</v>
      </c>
      <c r="D19" s="134">
        <v>331248.5</v>
      </c>
      <c r="E19" s="134">
        <v>295833.2</v>
      </c>
      <c r="F19" s="65">
        <f t="shared" si="0"/>
        <v>35415.299999999988</v>
      </c>
      <c r="G19" s="162">
        <v>132653.34687499999</v>
      </c>
      <c r="H19" s="173">
        <f t="shared" si="2"/>
        <v>313540.84999999998</v>
      </c>
      <c r="I19" s="66">
        <f t="shared" si="1"/>
        <v>1.3636105487444001</v>
      </c>
    </row>
    <row r="20" spans="1:9" ht="16.5">
      <c r="A20" s="122"/>
      <c r="B20" s="155" t="s">
        <v>9</v>
      </c>
      <c r="C20" s="142" t="s">
        <v>168</v>
      </c>
      <c r="D20" s="134">
        <v>108998.8</v>
      </c>
      <c r="E20" s="134">
        <v>95166.6</v>
      </c>
      <c r="F20" s="65">
        <f t="shared" si="0"/>
        <v>13832.199999999997</v>
      </c>
      <c r="G20" s="162">
        <v>108763.35982142857</v>
      </c>
      <c r="H20" s="173">
        <f t="shared" si="2"/>
        <v>102082.70000000001</v>
      </c>
      <c r="I20" s="66">
        <f t="shared" si="1"/>
        <v>-6.1423808830447124E-2</v>
      </c>
    </row>
    <row r="21" spans="1:9" ht="16.5">
      <c r="A21" s="122"/>
      <c r="B21" s="155" t="s">
        <v>10</v>
      </c>
      <c r="C21" s="142" t="s">
        <v>169</v>
      </c>
      <c r="D21" s="134">
        <v>87698.8</v>
      </c>
      <c r="E21" s="134">
        <v>63333.2</v>
      </c>
      <c r="F21" s="65">
        <f t="shared" si="0"/>
        <v>24365.600000000006</v>
      </c>
      <c r="G21" s="162">
        <v>65812.387499999997</v>
      </c>
      <c r="H21" s="173">
        <f t="shared" si="2"/>
        <v>75516</v>
      </c>
      <c r="I21" s="66">
        <f t="shared" si="1"/>
        <v>0.14744355688357308</v>
      </c>
    </row>
    <row r="22" spans="1:9" ht="16.5">
      <c r="A22" s="122"/>
      <c r="B22" s="155" t="s">
        <v>11</v>
      </c>
      <c r="C22" s="142" t="s">
        <v>170</v>
      </c>
      <c r="D22" s="134">
        <v>29598.799999999999</v>
      </c>
      <c r="E22" s="134">
        <v>22666.6</v>
      </c>
      <c r="F22" s="65">
        <f t="shared" si="0"/>
        <v>6932.2000000000007</v>
      </c>
      <c r="G22" s="162">
        <v>19355.458333333332</v>
      </c>
      <c r="H22" s="173">
        <f t="shared" si="2"/>
        <v>26132.699999999997</v>
      </c>
      <c r="I22" s="66">
        <f t="shared" si="1"/>
        <v>0.35014627656711816</v>
      </c>
    </row>
    <row r="23" spans="1:9" ht="16.5">
      <c r="A23" s="122"/>
      <c r="B23" s="155" t="s">
        <v>12</v>
      </c>
      <c r="C23" s="142" t="s">
        <v>171</v>
      </c>
      <c r="D23" s="134">
        <v>41332</v>
      </c>
      <c r="E23" s="134">
        <v>24666.6</v>
      </c>
      <c r="F23" s="65">
        <f t="shared" si="0"/>
        <v>16665.400000000001</v>
      </c>
      <c r="G23" s="162">
        <v>26719.347222222223</v>
      </c>
      <c r="H23" s="173">
        <f t="shared" si="2"/>
        <v>32999.300000000003</v>
      </c>
      <c r="I23" s="66">
        <f t="shared" si="1"/>
        <v>0.23503391477149577</v>
      </c>
    </row>
    <row r="24" spans="1:9" ht="16.5">
      <c r="A24" s="122"/>
      <c r="B24" s="155" t="s">
        <v>13</v>
      </c>
      <c r="C24" s="142" t="s">
        <v>172</v>
      </c>
      <c r="D24" s="134">
        <v>42443.111111111109</v>
      </c>
      <c r="E24" s="134">
        <v>24666.6</v>
      </c>
      <c r="F24" s="65">
        <f t="shared" si="0"/>
        <v>17776.511111111111</v>
      </c>
      <c r="G24" s="162">
        <v>28566.569444444445</v>
      </c>
      <c r="H24" s="173">
        <f t="shared" si="2"/>
        <v>33554.85555555555</v>
      </c>
      <c r="I24" s="66">
        <f t="shared" si="1"/>
        <v>0.17461971136618978</v>
      </c>
    </row>
    <row r="25" spans="1:9" ht="16.5">
      <c r="A25" s="122"/>
      <c r="B25" s="155" t="s">
        <v>14</v>
      </c>
      <c r="C25" s="142" t="s">
        <v>173</v>
      </c>
      <c r="D25" s="134">
        <v>41898.800000000003</v>
      </c>
      <c r="E25" s="134">
        <v>24166.6</v>
      </c>
      <c r="F25" s="65">
        <f t="shared" si="0"/>
        <v>17732.200000000004</v>
      </c>
      <c r="G25" s="162">
        <v>27815.856944444444</v>
      </c>
      <c r="H25" s="173">
        <f t="shared" si="2"/>
        <v>33032.699999999997</v>
      </c>
      <c r="I25" s="66">
        <f t="shared" si="1"/>
        <v>0.1875492481132239</v>
      </c>
    </row>
    <row r="26" spans="1:9" ht="16.5">
      <c r="A26" s="122"/>
      <c r="B26" s="155" t="s">
        <v>15</v>
      </c>
      <c r="C26" s="142" t="s">
        <v>174</v>
      </c>
      <c r="D26" s="134">
        <v>83998.8</v>
      </c>
      <c r="E26" s="134">
        <v>54333.2</v>
      </c>
      <c r="F26" s="65">
        <f t="shared" si="0"/>
        <v>29665.600000000006</v>
      </c>
      <c r="G26" s="162">
        <v>70617.263888888891</v>
      </c>
      <c r="H26" s="173">
        <f t="shared" si="2"/>
        <v>69166</v>
      </c>
      <c r="I26" s="66">
        <f t="shared" si="1"/>
        <v>-2.0551120348875997E-2</v>
      </c>
    </row>
    <row r="27" spans="1:9" ht="16.5">
      <c r="A27" s="122"/>
      <c r="B27" s="155" t="s">
        <v>16</v>
      </c>
      <c r="C27" s="142" t="s">
        <v>175</v>
      </c>
      <c r="D27" s="134">
        <v>39665.333333333336</v>
      </c>
      <c r="E27" s="134">
        <v>27833.200000000001</v>
      </c>
      <c r="F27" s="65">
        <f t="shared" si="0"/>
        <v>11832.133333333335</v>
      </c>
      <c r="G27" s="162">
        <v>32047.81111111111</v>
      </c>
      <c r="H27" s="173">
        <f t="shared" si="2"/>
        <v>33749.26666666667</v>
      </c>
      <c r="I27" s="66">
        <f t="shared" si="1"/>
        <v>5.3091162752318462E-2</v>
      </c>
    </row>
    <row r="28" spans="1:9" ht="16.5">
      <c r="A28" s="122"/>
      <c r="B28" s="155" t="s">
        <v>17</v>
      </c>
      <c r="C28" s="142" t="s">
        <v>176</v>
      </c>
      <c r="D28" s="134">
        <v>72555.333333333328</v>
      </c>
      <c r="E28" s="134">
        <v>62333.2</v>
      </c>
      <c r="F28" s="65">
        <f t="shared" si="0"/>
        <v>10222.133333333331</v>
      </c>
      <c r="G28" s="162">
        <v>61279.8</v>
      </c>
      <c r="H28" s="173">
        <f t="shared" si="2"/>
        <v>67444.266666666663</v>
      </c>
      <c r="I28" s="66">
        <f t="shared" si="1"/>
        <v>0.10059541099459625</v>
      </c>
    </row>
    <row r="29" spans="1:9" ht="16.5">
      <c r="A29" s="122"/>
      <c r="B29" s="155" t="s">
        <v>18</v>
      </c>
      <c r="C29" s="142" t="s">
        <v>177</v>
      </c>
      <c r="D29" s="134">
        <v>126456.71428571429</v>
      </c>
      <c r="E29" s="134">
        <v>100666.6</v>
      </c>
      <c r="F29" s="65">
        <f t="shared" si="0"/>
        <v>25790.114285714284</v>
      </c>
      <c r="G29" s="162">
        <v>99106.398809523816</v>
      </c>
      <c r="H29" s="173">
        <f t="shared" si="2"/>
        <v>113561.65714285715</v>
      </c>
      <c r="I29" s="66">
        <f t="shared" si="1"/>
        <v>0.14585595387352754</v>
      </c>
    </row>
    <row r="30" spans="1:9" ht="17.25" thickBot="1">
      <c r="A30" s="36"/>
      <c r="B30" s="156" t="s">
        <v>19</v>
      </c>
      <c r="C30" s="143" t="s">
        <v>178</v>
      </c>
      <c r="D30" s="191">
        <v>79398.8</v>
      </c>
      <c r="E30" s="136">
        <v>59666.6</v>
      </c>
      <c r="F30" s="68">
        <f t="shared" si="0"/>
        <v>19732.200000000004</v>
      </c>
      <c r="G30" s="165">
        <v>53632.925000000003</v>
      </c>
      <c r="H30" s="93">
        <f t="shared" si="2"/>
        <v>69532.7</v>
      </c>
      <c r="I30" s="69">
        <f t="shared" si="1"/>
        <v>0.29645548886248502</v>
      </c>
    </row>
    <row r="31" spans="1:9" ht="17.25" customHeight="1" thickBot="1">
      <c r="A31" s="192" t="s">
        <v>20</v>
      </c>
      <c r="B31" s="10" t="s">
        <v>21</v>
      </c>
      <c r="C31" s="17"/>
      <c r="D31" s="70"/>
      <c r="E31" s="133"/>
      <c r="F31" s="70"/>
      <c r="G31" s="133"/>
      <c r="H31" s="70"/>
      <c r="I31" s="71"/>
    </row>
    <row r="32" spans="1:9" ht="16.5">
      <c r="A32" s="31"/>
      <c r="B32" s="37" t="s">
        <v>26</v>
      </c>
      <c r="C32" s="18" t="s">
        <v>179</v>
      </c>
      <c r="D32" s="41">
        <v>185498.8</v>
      </c>
      <c r="E32" s="125">
        <v>120500</v>
      </c>
      <c r="F32" s="62">
        <f>D32-E32</f>
        <v>64998.799999999988</v>
      </c>
      <c r="G32" s="168">
        <v>117131.16250000001</v>
      </c>
      <c r="H32" s="63">
        <f>AVERAGE(D32:E32)</f>
        <v>152999.4</v>
      </c>
      <c r="I32" s="72">
        <f>(H32-G32)/G32</f>
        <v>0.30622284227734858</v>
      </c>
    </row>
    <row r="33" spans="1:9" ht="16.5">
      <c r="A33" s="35"/>
      <c r="B33" s="32" t="s">
        <v>27</v>
      </c>
      <c r="C33" s="15" t="s">
        <v>180</v>
      </c>
      <c r="D33" s="45">
        <v>183998.8</v>
      </c>
      <c r="E33" s="125">
        <v>114833.2</v>
      </c>
      <c r="F33" s="73">
        <f>D33-E33</f>
        <v>69165.599999999991</v>
      </c>
      <c r="G33" s="162">
        <v>117660.3125</v>
      </c>
      <c r="H33" s="63">
        <f>AVERAGE(D33:E33)</f>
        <v>149416</v>
      </c>
      <c r="I33" s="66">
        <f>(H33-G33)/G33</f>
        <v>0.26989293862363317</v>
      </c>
    </row>
    <row r="34" spans="1:9" ht="16.5">
      <c r="A34" s="35"/>
      <c r="B34" s="37" t="s">
        <v>28</v>
      </c>
      <c r="C34" s="15" t="s">
        <v>181</v>
      </c>
      <c r="D34" s="45">
        <v>40712.857142857145</v>
      </c>
      <c r="E34" s="125">
        <v>36333.199999999997</v>
      </c>
      <c r="F34" s="65">
        <f>D34-E34</f>
        <v>4379.6571428571478</v>
      </c>
      <c r="G34" s="162">
        <v>50194.653124999997</v>
      </c>
      <c r="H34" s="63">
        <f>AVERAGE(D34:E34)</f>
        <v>38523.028571428571</v>
      </c>
      <c r="I34" s="66">
        <f>(H34-G34)/G34</f>
        <v>-0.23252724796215885</v>
      </c>
    </row>
    <row r="35" spans="1:9" ht="16.5">
      <c r="A35" s="35"/>
      <c r="B35" s="32" t="s">
        <v>29</v>
      </c>
      <c r="C35" s="15" t="s">
        <v>182</v>
      </c>
      <c r="D35" s="45">
        <v>67498.333333333328</v>
      </c>
      <c r="E35" s="125">
        <v>48833.2</v>
      </c>
      <c r="F35" s="73">
        <f>D35-E35</f>
        <v>18665.133333333331</v>
      </c>
      <c r="G35" s="162">
        <v>52913.635714285716</v>
      </c>
      <c r="H35" s="63">
        <f>AVERAGE(D35:E35)</f>
        <v>58165.766666666663</v>
      </c>
      <c r="I35" s="66">
        <f>(H35-G35)/G35</f>
        <v>9.9258553707035624E-2</v>
      </c>
    </row>
    <row r="36" spans="1:9" ht="17.25" thickBot="1">
      <c r="A36" s="36"/>
      <c r="B36" s="37" t="s">
        <v>30</v>
      </c>
      <c r="C36" s="15" t="s">
        <v>183</v>
      </c>
      <c r="D36" s="47">
        <v>69498.8</v>
      </c>
      <c r="E36" s="125">
        <v>49333.2</v>
      </c>
      <c r="F36" s="65">
        <f>D36-E36</f>
        <v>20165.600000000006</v>
      </c>
      <c r="G36" s="165">
        <v>47903.909722222219</v>
      </c>
      <c r="H36" s="63">
        <f>AVERAGE(D36:E36)</f>
        <v>59416</v>
      </c>
      <c r="I36" s="74">
        <f>(H36-G36)/G36</f>
        <v>0.24031629870155294</v>
      </c>
    </row>
    <row r="37" spans="1:9" ht="17.25" customHeight="1" thickBot="1">
      <c r="A37" s="35" t="s">
        <v>25</v>
      </c>
      <c r="B37" s="10" t="s">
        <v>51</v>
      </c>
      <c r="C37" s="17"/>
      <c r="D37" s="39"/>
      <c r="E37" s="119"/>
      <c r="F37" s="39"/>
      <c r="G37" s="133"/>
      <c r="H37" s="70"/>
      <c r="I37" s="71"/>
    </row>
    <row r="38" spans="1:9" ht="16.5">
      <c r="A38" s="31"/>
      <c r="B38" s="38" t="s">
        <v>31</v>
      </c>
      <c r="C38" s="19" t="s">
        <v>184</v>
      </c>
      <c r="D38" s="41">
        <v>1935875.5</v>
      </c>
      <c r="E38" s="126">
        <v>1812993.2</v>
      </c>
      <c r="F38" s="62">
        <f>D38-E38</f>
        <v>122882.30000000005</v>
      </c>
      <c r="G38" s="162">
        <v>1442509.6942875702</v>
      </c>
      <c r="H38" s="62">
        <f>AVERAGE(D38:E38)</f>
        <v>1874434.35</v>
      </c>
      <c r="I38" s="72">
        <f>(H38-G38)/G38</f>
        <v>0.29942582529800593</v>
      </c>
    </row>
    <row r="39" spans="1:9" ht="17.25" thickBot="1">
      <c r="A39" s="36"/>
      <c r="B39" s="34" t="s">
        <v>32</v>
      </c>
      <c r="C39" s="16" t="s">
        <v>185</v>
      </c>
      <c r="D39" s="54">
        <v>981415.11111111112</v>
      </c>
      <c r="E39" s="127">
        <v>1092983.2</v>
      </c>
      <c r="F39" s="68">
        <f>D39-E39</f>
        <v>-111568.08888888883</v>
      </c>
      <c r="G39" s="162">
        <v>991018.74227905599</v>
      </c>
      <c r="H39" s="75">
        <f>AVERAGE(D39:E39)</f>
        <v>1037199.1555555556</v>
      </c>
      <c r="I39" s="69">
        <f>(H39-G39)/G39</f>
        <v>4.6598930278854298E-2</v>
      </c>
    </row>
    <row r="40" spans="1:9" ht="15.75" customHeight="1" thickBot="1">
      <c r="A40" s="217"/>
      <c r="B40" s="218"/>
      <c r="C40" s="219"/>
      <c r="D40" s="77">
        <f>SUM(D15:D39)</f>
        <v>4987520.2603174606</v>
      </c>
      <c r="E40" s="77">
        <f>SUM(E15:E39)</f>
        <v>4486807.8</v>
      </c>
      <c r="F40" s="77">
        <f>SUM(F15:F39)</f>
        <v>500712.46031746035</v>
      </c>
      <c r="G40" s="77">
        <f>SUM(G15:G39)</f>
        <v>3862532.6267451979</v>
      </c>
      <c r="H40" s="77">
        <f>AVERAGE(D40:E40)</f>
        <v>4737164.0301587302</v>
      </c>
      <c r="I40" s="69">
        <f>(H40-G40)/G40</f>
        <v>0.22643987454173281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zoomScaleNormal="100" workbookViewId="0">
      <selection activeCell="B16" sqref="B16:I31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7" customWidth="1"/>
    <col min="6" max="6" width="15.28515625" style="27" customWidth="1"/>
    <col min="7" max="7" width="12.140625" customWidth="1"/>
    <col min="8" max="8" width="15" style="27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4" t="s">
        <v>201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224</v>
      </c>
      <c r="B10" s="2"/>
      <c r="C10" s="2"/>
    </row>
    <row r="11" spans="1:9" ht="18">
      <c r="A11" s="2"/>
      <c r="B11" s="2"/>
      <c r="C11" s="2"/>
    </row>
    <row r="12" spans="1:9" s="118" customFormat="1" ht="15.75" thickBot="1">
      <c r="A12" s="9"/>
      <c r="B12" s="9"/>
      <c r="E12" s="27"/>
    </row>
    <row r="13" spans="1:9" ht="24.75" customHeight="1">
      <c r="A13" s="205" t="s">
        <v>3</v>
      </c>
      <c r="B13" s="211"/>
      <c r="C13" s="213" t="s">
        <v>0</v>
      </c>
      <c r="D13" s="207" t="s">
        <v>23</v>
      </c>
      <c r="E13" s="207" t="s">
        <v>219</v>
      </c>
      <c r="F13" s="224" t="s">
        <v>229</v>
      </c>
      <c r="G13" s="207" t="s">
        <v>197</v>
      </c>
      <c r="H13" s="224" t="s">
        <v>223</v>
      </c>
      <c r="I13" s="207" t="s">
        <v>187</v>
      </c>
    </row>
    <row r="14" spans="1:9" ht="33.75" customHeight="1" thickBot="1">
      <c r="A14" s="206"/>
      <c r="B14" s="212"/>
      <c r="C14" s="214"/>
      <c r="D14" s="227"/>
      <c r="E14" s="208"/>
      <c r="F14" s="225"/>
      <c r="G14" s="226"/>
      <c r="H14" s="225"/>
      <c r="I14" s="226"/>
    </row>
    <row r="15" spans="1:9" ht="17.25" customHeight="1" thickBot="1">
      <c r="A15" s="31" t="s">
        <v>24</v>
      </c>
      <c r="B15" s="26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1"/>
      <c r="B16" s="38" t="s">
        <v>4</v>
      </c>
      <c r="C16" s="14" t="s">
        <v>84</v>
      </c>
      <c r="D16" s="11" t="s">
        <v>161</v>
      </c>
      <c r="E16" s="159">
        <v>66016.125</v>
      </c>
      <c r="F16" s="40">
        <v>100416</v>
      </c>
      <c r="G16" s="21">
        <f t="shared" ref="G16:G31" si="0">(F16-E16)/E16</f>
        <v>0.52108291724181022</v>
      </c>
      <c r="H16" s="159">
        <v>95832.666666666657</v>
      </c>
      <c r="I16" s="21">
        <f t="shared" ref="I16:I31" si="1">(F16-H16)/H16</f>
        <v>4.7826419662049931E-2</v>
      </c>
    </row>
    <row r="17" spans="1:9" ht="16.5">
      <c r="A17" s="35"/>
      <c r="B17" s="32" t="s">
        <v>5</v>
      </c>
      <c r="C17" s="15" t="s">
        <v>85</v>
      </c>
      <c r="D17" s="11" t="s">
        <v>161</v>
      </c>
      <c r="E17" s="162">
        <v>128224.5388888889</v>
      </c>
      <c r="F17" s="44">
        <v>143443.74444444443</v>
      </c>
      <c r="G17" s="21">
        <f t="shared" si="0"/>
        <v>0.11869183299417833</v>
      </c>
      <c r="H17" s="162">
        <v>163679.88888888888</v>
      </c>
      <c r="I17" s="21">
        <f t="shared" si="1"/>
        <v>-0.12363244245712672</v>
      </c>
    </row>
    <row r="18" spans="1:9" ht="16.5">
      <c r="A18" s="35"/>
      <c r="B18" s="32" t="s">
        <v>6</v>
      </c>
      <c r="C18" s="15" t="s">
        <v>86</v>
      </c>
      <c r="D18" s="11" t="s">
        <v>161</v>
      </c>
      <c r="E18" s="162">
        <v>73060.702777777769</v>
      </c>
      <c r="F18" s="44">
        <v>113888.18888888889</v>
      </c>
      <c r="G18" s="21">
        <f t="shared" si="0"/>
        <v>0.55881595110428173</v>
      </c>
      <c r="H18" s="162">
        <v>106874.33333333334</v>
      </c>
      <c r="I18" s="21">
        <f t="shared" si="1"/>
        <v>6.5627128018472314E-2</v>
      </c>
    </row>
    <row r="19" spans="1:9" ht="16.5">
      <c r="A19" s="35"/>
      <c r="B19" s="32" t="s">
        <v>7</v>
      </c>
      <c r="C19" s="15" t="s">
        <v>87</v>
      </c>
      <c r="D19" s="11" t="s">
        <v>161</v>
      </c>
      <c r="E19" s="162">
        <v>49528.625</v>
      </c>
      <c r="F19" s="44">
        <v>38949.4</v>
      </c>
      <c r="G19" s="21">
        <f t="shared" si="0"/>
        <v>-0.21359819700223859</v>
      </c>
      <c r="H19" s="162">
        <v>38020.166666666672</v>
      </c>
      <c r="I19" s="21">
        <f t="shared" si="1"/>
        <v>2.4440538135463104E-2</v>
      </c>
    </row>
    <row r="20" spans="1:9" ht="17.25" customHeight="1">
      <c r="A20" s="35"/>
      <c r="B20" s="32" t="s">
        <v>8</v>
      </c>
      <c r="C20" s="15" t="s">
        <v>89</v>
      </c>
      <c r="D20" s="11" t="s">
        <v>161</v>
      </c>
      <c r="E20" s="162">
        <v>132653.34687499999</v>
      </c>
      <c r="F20" s="44">
        <v>313540.84999999998</v>
      </c>
      <c r="G20" s="21">
        <f t="shared" si="0"/>
        <v>1.3636105487444001</v>
      </c>
      <c r="H20" s="162">
        <v>300311.75</v>
      </c>
      <c r="I20" s="21">
        <f t="shared" si="1"/>
        <v>4.4051223436978329E-2</v>
      </c>
    </row>
    <row r="21" spans="1:9" ht="16.5">
      <c r="A21" s="35"/>
      <c r="B21" s="32" t="s">
        <v>9</v>
      </c>
      <c r="C21" s="15" t="s">
        <v>88</v>
      </c>
      <c r="D21" s="138" t="s">
        <v>161</v>
      </c>
      <c r="E21" s="162">
        <v>108763.35982142857</v>
      </c>
      <c r="F21" s="44">
        <v>102082.70000000001</v>
      </c>
      <c r="G21" s="21">
        <f t="shared" si="0"/>
        <v>-6.1423808830447124E-2</v>
      </c>
      <c r="H21" s="162">
        <v>109652.11111111111</v>
      </c>
      <c r="I21" s="21">
        <f t="shared" si="1"/>
        <v>-6.9031148004446263E-2</v>
      </c>
    </row>
    <row r="22" spans="1:9" ht="16.5">
      <c r="A22" s="35"/>
      <c r="B22" s="32" t="s">
        <v>10</v>
      </c>
      <c r="C22" s="15" t="s">
        <v>90</v>
      </c>
      <c r="D22" s="11" t="s">
        <v>161</v>
      </c>
      <c r="E22" s="162">
        <v>65812.387499999997</v>
      </c>
      <c r="F22" s="44">
        <v>75516</v>
      </c>
      <c r="G22" s="21">
        <f t="shared" si="0"/>
        <v>0.14744355688357308</v>
      </c>
      <c r="H22" s="162">
        <v>79492.388888888891</v>
      </c>
      <c r="I22" s="21">
        <f t="shared" si="1"/>
        <v>-5.0022259293866729E-2</v>
      </c>
    </row>
    <row r="23" spans="1:9" ht="16.5">
      <c r="A23" s="35"/>
      <c r="B23" s="155" t="s">
        <v>11</v>
      </c>
      <c r="C23" s="142" t="s">
        <v>91</v>
      </c>
      <c r="D23" s="140" t="s">
        <v>81</v>
      </c>
      <c r="E23" s="162">
        <v>19355.458333333332</v>
      </c>
      <c r="F23" s="162">
        <v>26132.699999999997</v>
      </c>
      <c r="G23" s="21">
        <f t="shared" si="0"/>
        <v>0.35014627656711816</v>
      </c>
      <c r="H23" s="162">
        <v>25464.611111111109</v>
      </c>
      <c r="I23" s="21">
        <f t="shared" si="1"/>
        <v>2.6235974544193092E-2</v>
      </c>
    </row>
    <row r="24" spans="1:9" ht="16.5">
      <c r="A24" s="35"/>
      <c r="B24" s="155" t="s">
        <v>12</v>
      </c>
      <c r="C24" s="142" t="s">
        <v>92</v>
      </c>
      <c r="D24" s="140" t="s">
        <v>81</v>
      </c>
      <c r="E24" s="162">
        <v>26719.347222222223</v>
      </c>
      <c r="F24" s="162">
        <v>32999.300000000003</v>
      </c>
      <c r="G24" s="21">
        <f t="shared" si="0"/>
        <v>0.23503391477149577</v>
      </c>
      <c r="H24" s="162">
        <v>30110.444444444445</v>
      </c>
      <c r="I24" s="21">
        <f t="shared" si="1"/>
        <v>9.5941976575127194E-2</v>
      </c>
    </row>
    <row r="25" spans="1:9" ht="16.5">
      <c r="A25" s="35"/>
      <c r="B25" s="32" t="s">
        <v>13</v>
      </c>
      <c r="C25" s="120" t="s">
        <v>93</v>
      </c>
      <c r="D25" s="140" t="s">
        <v>81</v>
      </c>
      <c r="E25" s="162">
        <v>28566.569444444445</v>
      </c>
      <c r="F25" s="44">
        <v>33554.85555555555</v>
      </c>
      <c r="G25" s="21">
        <f t="shared" si="0"/>
        <v>0.17461971136618978</v>
      </c>
      <c r="H25" s="162">
        <v>30777.111111111109</v>
      </c>
      <c r="I25" s="21">
        <f t="shared" si="1"/>
        <v>9.0253579499916858E-2</v>
      </c>
    </row>
    <row r="26" spans="1:9" ht="16.5">
      <c r="A26" s="35"/>
      <c r="B26" s="155" t="s">
        <v>14</v>
      </c>
      <c r="C26" s="142" t="s">
        <v>94</v>
      </c>
      <c r="D26" s="140" t="s">
        <v>81</v>
      </c>
      <c r="E26" s="162">
        <v>27815.856944444444</v>
      </c>
      <c r="F26" s="162">
        <v>33032.699999999997</v>
      </c>
      <c r="G26" s="21">
        <f t="shared" si="0"/>
        <v>0.1875492481132239</v>
      </c>
      <c r="H26" s="162">
        <v>30457.666666666668</v>
      </c>
      <c r="I26" s="21">
        <f t="shared" si="1"/>
        <v>8.454466855635677E-2</v>
      </c>
    </row>
    <row r="27" spans="1:9" ht="16.5">
      <c r="A27" s="35"/>
      <c r="B27" s="32" t="s">
        <v>15</v>
      </c>
      <c r="C27" s="15" t="s">
        <v>95</v>
      </c>
      <c r="D27" s="140" t="s">
        <v>82</v>
      </c>
      <c r="E27" s="162">
        <v>70617.263888888891</v>
      </c>
      <c r="F27" s="44">
        <v>69166</v>
      </c>
      <c r="G27" s="21">
        <f t="shared" si="0"/>
        <v>-2.0551120348875997E-2</v>
      </c>
      <c r="H27" s="162">
        <v>66457.666666666657</v>
      </c>
      <c r="I27" s="21">
        <f t="shared" si="1"/>
        <v>4.0752759902293843E-2</v>
      </c>
    </row>
    <row r="28" spans="1:9" ht="16.5">
      <c r="A28" s="35"/>
      <c r="B28" s="155" t="s">
        <v>16</v>
      </c>
      <c r="C28" s="142" t="s">
        <v>96</v>
      </c>
      <c r="D28" s="140" t="s">
        <v>81</v>
      </c>
      <c r="E28" s="162">
        <v>32047.81111111111</v>
      </c>
      <c r="F28" s="162">
        <v>33749.26666666667</v>
      </c>
      <c r="G28" s="21">
        <f t="shared" si="0"/>
        <v>5.3091162752318462E-2</v>
      </c>
      <c r="H28" s="162">
        <v>31047.944444444445</v>
      </c>
      <c r="I28" s="21">
        <f t="shared" si="1"/>
        <v>8.7004865235308204E-2</v>
      </c>
    </row>
    <row r="29" spans="1:9" ht="16.5">
      <c r="A29" s="35"/>
      <c r="B29" s="32" t="s">
        <v>17</v>
      </c>
      <c r="C29" s="15" t="s">
        <v>97</v>
      </c>
      <c r="D29" s="140" t="s">
        <v>161</v>
      </c>
      <c r="E29" s="162">
        <v>61279.8</v>
      </c>
      <c r="F29" s="44">
        <v>67444.266666666663</v>
      </c>
      <c r="G29" s="21">
        <f t="shared" si="0"/>
        <v>0.10059541099459625</v>
      </c>
      <c r="H29" s="162">
        <v>66187.375</v>
      </c>
      <c r="I29" s="21">
        <f t="shared" si="1"/>
        <v>1.8989900516022319E-2</v>
      </c>
    </row>
    <row r="30" spans="1:9" ht="16.5">
      <c r="A30" s="35"/>
      <c r="B30" s="32" t="s">
        <v>18</v>
      </c>
      <c r="C30" s="15" t="s">
        <v>98</v>
      </c>
      <c r="D30" s="140" t="s">
        <v>83</v>
      </c>
      <c r="E30" s="162">
        <v>99106.398809523816</v>
      </c>
      <c r="F30" s="44">
        <v>113561.65714285715</v>
      </c>
      <c r="G30" s="21">
        <f t="shared" si="0"/>
        <v>0.14585595387352754</v>
      </c>
      <c r="H30" s="162">
        <v>113578.91666666666</v>
      </c>
      <c r="I30" s="21">
        <f t="shared" si="1"/>
        <v>-1.5196063068784733E-4</v>
      </c>
    </row>
    <row r="31" spans="1:9" ht="17.25" thickBot="1">
      <c r="A31" s="36"/>
      <c r="B31" s="156" t="s">
        <v>19</v>
      </c>
      <c r="C31" s="143" t="s">
        <v>99</v>
      </c>
      <c r="D31" s="139" t="s">
        <v>161</v>
      </c>
      <c r="E31" s="165">
        <v>53632.925000000003</v>
      </c>
      <c r="F31" s="165">
        <v>69532.7</v>
      </c>
      <c r="G31" s="149">
        <f t="shared" si="0"/>
        <v>0.29645548886248502</v>
      </c>
      <c r="H31" s="165">
        <v>71638.222222222219</v>
      </c>
      <c r="I31" s="149">
        <f t="shared" si="1"/>
        <v>-2.939104512798878E-2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133"/>
      <c r="F32" s="39"/>
      <c r="G32" s="39"/>
      <c r="H32" s="133"/>
      <c r="I32" s="8"/>
    </row>
    <row r="33" spans="1:9" ht="16.5">
      <c r="A33" s="31"/>
      <c r="B33" s="37" t="s">
        <v>26</v>
      </c>
      <c r="C33" s="18" t="s">
        <v>100</v>
      </c>
      <c r="D33" s="20" t="s">
        <v>161</v>
      </c>
      <c r="E33" s="168">
        <v>117131.16250000001</v>
      </c>
      <c r="F33" s="51">
        <v>152999.4</v>
      </c>
      <c r="G33" s="21">
        <f>(F33-E33)/E33</f>
        <v>0.30622284227734858</v>
      </c>
      <c r="H33" s="168">
        <v>152117.38888888888</v>
      </c>
      <c r="I33" s="21">
        <f>(F33-H33)/H33</f>
        <v>5.7982267349814013E-3</v>
      </c>
    </row>
    <row r="34" spans="1:9" ht="16.5">
      <c r="A34" s="35"/>
      <c r="B34" s="32" t="s">
        <v>27</v>
      </c>
      <c r="C34" s="15" t="s">
        <v>101</v>
      </c>
      <c r="D34" s="11" t="s">
        <v>161</v>
      </c>
      <c r="E34" s="162">
        <v>117660.3125</v>
      </c>
      <c r="F34" s="44">
        <v>149416</v>
      </c>
      <c r="G34" s="21">
        <f>(F34-E34)/E34</f>
        <v>0.26989293862363317</v>
      </c>
      <c r="H34" s="162">
        <v>150311.83333333331</v>
      </c>
      <c r="I34" s="21">
        <f>(F34-H34)/H34</f>
        <v>-5.9598323928808936E-3</v>
      </c>
    </row>
    <row r="35" spans="1:9" ht="16.5">
      <c r="A35" s="35"/>
      <c r="B35" s="37" t="s">
        <v>28</v>
      </c>
      <c r="C35" s="142" t="s">
        <v>102</v>
      </c>
      <c r="D35" s="11" t="s">
        <v>161</v>
      </c>
      <c r="E35" s="162">
        <v>50194.653124999997</v>
      </c>
      <c r="F35" s="44">
        <v>38523.028571428571</v>
      </c>
      <c r="G35" s="21">
        <f>(F35-E35)/E35</f>
        <v>-0.23252724796215885</v>
      </c>
      <c r="H35" s="162">
        <v>38124.166666666672</v>
      </c>
      <c r="I35" s="21">
        <f>(F35-H35)/H35</f>
        <v>1.0462180281848333E-2</v>
      </c>
    </row>
    <row r="36" spans="1:9" ht="16.5">
      <c r="A36" s="35"/>
      <c r="B36" s="32" t="s">
        <v>29</v>
      </c>
      <c r="C36" s="15" t="s">
        <v>103</v>
      </c>
      <c r="D36" s="11" t="s">
        <v>161</v>
      </c>
      <c r="E36" s="162">
        <v>52913.635714285716</v>
      </c>
      <c r="F36" s="44">
        <v>58165.766666666663</v>
      </c>
      <c r="G36" s="21">
        <f>(F36-E36)/E36</f>
        <v>9.9258553707035624E-2</v>
      </c>
      <c r="H36" s="162">
        <v>67603.333333333343</v>
      </c>
      <c r="I36" s="21">
        <f>(F36-H36)/H36</f>
        <v>-0.13960209062669512</v>
      </c>
    </row>
    <row r="37" spans="1:9" ht="17.25" thickBot="1">
      <c r="A37" s="36"/>
      <c r="B37" s="37" t="s">
        <v>30</v>
      </c>
      <c r="C37" s="142" t="s">
        <v>104</v>
      </c>
      <c r="D37" s="150" t="s">
        <v>161</v>
      </c>
      <c r="E37" s="165">
        <v>47903.909722222219</v>
      </c>
      <c r="F37" s="165">
        <v>59416</v>
      </c>
      <c r="G37" s="149">
        <f>(F37-E37)/E37</f>
        <v>0.24031629870155294</v>
      </c>
      <c r="H37" s="165">
        <v>64978.5</v>
      </c>
      <c r="I37" s="149">
        <f>(F37-H37)/H37</f>
        <v>-8.56052386558631E-2</v>
      </c>
    </row>
    <row r="38" spans="1:9" ht="17.25" customHeight="1" thickBot="1">
      <c r="A38" s="35" t="s">
        <v>25</v>
      </c>
      <c r="B38" s="26" t="s">
        <v>51</v>
      </c>
      <c r="C38" s="5"/>
      <c r="D38" s="6"/>
      <c r="E38" s="133"/>
      <c r="F38" s="39"/>
      <c r="G38" s="39"/>
      <c r="H38" s="133"/>
      <c r="I38" s="116"/>
    </row>
    <row r="39" spans="1:9" ht="16.5">
      <c r="A39" s="31"/>
      <c r="B39" s="38" t="s">
        <v>31</v>
      </c>
      <c r="C39" s="15" t="s">
        <v>105</v>
      </c>
      <c r="D39" s="20" t="s">
        <v>161</v>
      </c>
      <c r="E39" s="162">
        <v>1442509.6942875702</v>
      </c>
      <c r="F39" s="44">
        <v>1874434.35</v>
      </c>
      <c r="G39" s="21">
        <f t="shared" ref="G39:G44" si="2">(F39-E39)/E39</f>
        <v>0.29942582529800593</v>
      </c>
      <c r="H39" s="162">
        <v>1857800.25</v>
      </c>
      <c r="I39" s="21">
        <f t="shared" ref="I39:I44" si="3">(F39-H39)/H39</f>
        <v>8.9536536557146516E-3</v>
      </c>
    </row>
    <row r="40" spans="1:9" ht="16.5">
      <c r="A40" s="35"/>
      <c r="B40" s="32" t="s">
        <v>32</v>
      </c>
      <c r="C40" s="15" t="s">
        <v>106</v>
      </c>
      <c r="D40" s="11" t="s">
        <v>161</v>
      </c>
      <c r="E40" s="162">
        <v>991018.74227905599</v>
      </c>
      <c r="F40" s="44">
        <v>1037199.1555555556</v>
      </c>
      <c r="G40" s="21">
        <f t="shared" si="2"/>
        <v>4.6598930278854298E-2</v>
      </c>
      <c r="H40" s="162">
        <v>1026738.8055555555</v>
      </c>
      <c r="I40" s="21">
        <f t="shared" si="3"/>
        <v>1.0187936740483992E-2</v>
      </c>
    </row>
    <row r="41" spans="1:9" ht="16.5">
      <c r="A41" s="35"/>
      <c r="B41" s="157" t="s">
        <v>33</v>
      </c>
      <c r="C41" s="15" t="s">
        <v>107</v>
      </c>
      <c r="D41" s="138" t="s">
        <v>161</v>
      </c>
      <c r="E41" s="170">
        <v>608971.41666666663</v>
      </c>
      <c r="F41" s="170">
        <v>642252</v>
      </c>
      <c r="G41" s="21">
        <f t="shared" si="2"/>
        <v>5.4650485100764923E-2</v>
      </c>
      <c r="H41" s="170">
        <v>647484.5</v>
      </c>
      <c r="I41" s="21">
        <f t="shared" si="3"/>
        <v>-8.0812745324405442E-3</v>
      </c>
    </row>
    <row r="42" spans="1:9" ht="16.5">
      <c r="A42" s="35"/>
      <c r="B42" s="155" t="s">
        <v>34</v>
      </c>
      <c r="C42" s="15" t="s">
        <v>154</v>
      </c>
      <c r="D42" s="138" t="s">
        <v>161</v>
      </c>
      <c r="E42" s="163">
        <v>316465.78571428568</v>
      </c>
      <c r="F42" s="163">
        <v>410078.5</v>
      </c>
      <c r="G42" s="21">
        <f t="shared" si="2"/>
        <v>0.29580674597863332</v>
      </c>
      <c r="H42" s="163">
        <v>384095.4</v>
      </c>
      <c r="I42" s="21">
        <f t="shared" si="3"/>
        <v>6.7647516736727323E-2</v>
      </c>
    </row>
    <row r="43" spans="1:9" ht="16.5">
      <c r="A43" s="35"/>
      <c r="B43" s="155" t="s">
        <v>35</v>
      </c>
      <c r="C43" s="15" t="s">
        <v>152</v>
      </c>
      <c r="D43" s="138" t="s">
        <v>161</v>
      </c>
      <c r="E43" s="163">
        <v>237736.20833333331</v>
      </c>
      <c r="F43" s="163">
        <v>246675</v>
      </c>
      <c r="G43" s="21">
        <f t="shared" si="2"/>
        <v>3.7599622410623625E-2</v>
      </c>
      <c r="H43" s="163">
        <v>246675</v>
      </c>
      <c r="I43" s="21">
        <f t="shared" si="3"/>
        <v>0</v>
      </c>
    </row>
    <row r="44" spans="1:9" ht="16.5" customHeight="1" thickBot="1">
      <c r="A44" s="36"/>
      <c r="B44" s="155" t="s">
        <v>36</v>
      </c>
      <c r="C44" s="15" t="s">
        <v>153</v>
      </c>
      <c r="D44" s="138" t="s">
        <v>161</v>
      </c>
      <c r="E44" s="166">
        <v>794705.71250000002</v>
      </c>
      <c r="F44" s="166">
        <v>1028500.2</v>
      </c>
      <c r="G44" s="153">
        <f t="shared" si="2"/>
        <v>0.29419001754061247</v>
      </c>
      <c r="H44" s="166">
        <v>1010560.2</v>
      </c>
      <c r="I44" s="153">
        <f t="shared" si="3"/>
        <v>1.7752529735487309E-2</v>
      </c>
    </row>
    <row r="45" spans="1:9" ht="17.25" customHeight="1" thickBot="1">
      <c r="A45" s="35" t="s">
        <v>37</v>
      </c>
      <c r="B45" s="26" t="s">
        <v>52</v>
      </c>
      <c r="C45" s="5"/>
      <c r="D45" s="6"/>
      <c r="E45" s="133"/>
      <c r="F45" s="114"/>
      <c r="G45" s="39"/>
      <c r="H45" s="129"/>
      <c r="I45" s="8"/>
    </row>
    <row r="46" spans="1:9" ht="16.5">
      <c r="A46" s="31"/>
      <c r="B46" s="32" t="s">
        <v>45</v>
      </c>
      <c r="C46" s="15" t="s">
        <v>109</v>
      </c>
      <c r="D46" s="20" t="s">
        <v>108</v>
      </c>
      <c r="E46" s="160">
        <v>430399.16790398414</v>
      </c>
      <c r="F46" s="41">
        <v>417217.125</v>
      </c>
      <c r="G46" s="21">
        <f t="shared" ref="G46:G51" si="4">(F46-E46)/E46</f>
        <v>-3.0627482316426931E-2</v>
      </c>
      <c r="H46" s="160">
        <v>412059.375</v>
      </c>
      <c r="I46" s="21">
        <f t="shared" ref="I46:I51" si="5">(F46-H46)/H46</f>
        <v>1.2517006802721088E-2</v>
      </c>
    </row>
    <row r="47" spans="1:9" ht="16.5">
      <c r="A47" s="35"/>
      <c r="B47" s="32" t="s">
        <v>46</v>
      </c>
      <c r="C47" s="15" t="s">
        <v>111</v>
      </c>
      <c r="D47" s="13" t="s">
        <v>110</v>
      </c>
      <c r="E47" s="163">
        <v>318952.03722160356</v>
      </c>
      <c r="F47" s="45">
        <v>318526.59999999998</v>
      </c>
      <c r="G47" s="21">
        <f t="shared" si="4"/>
        <v>-1.3338595523940688E-3</v>
      </c>
      <c r="H47" s="163">
        <v>315048.44444444444</v>
      </c>
      <c r="I47" s="21">
        <f t="shared" si="5"/>
        <v>1.1040065795877548E-2</v>
      </c>
    </row>
    <row r="48" spans="1:9" ht="16.5">
      <c r="A48" s="35"/>
      <c r="B48" s="32" t="s">
        <v>47</v>
      </c>
      <c r="C48" s="15" t="s">
        <v>113</v>
      </c>
      <c r="D48" s="138" t="s">
        <v>114</v>
      </c>
      <c r="E48" s="163">
        <v>976971.35754056624</v>
      </c>
      <c r="F48" s="45">
        <v>990544.28571428568</v>
      </c>
      <c r="G48" s="21">
        <f t="shared" si="4"/>
        <v>1.3892861923698575E-2</v>
      </c>
      <c r="H48" s="163">
        <v>990544.28571428568</v>
      </c>
      <c r="I48" s="21">
        <f t="shared" si="5"/>
        <v>0</v>
      </c>
    </row>
    <row r="49" spans="1:11" ht="16.5">
      <c r="A49" s="35"/>
      <c r="B49" s="32" t="s">
        <v>48</v>
      </c>
      <c r="C49" s="15" t="s">
        <v>157</v>
      </c>
      <c r="D49" s="138" t="s">
        <v>114</v>
      </c>
      <c r="E49" s="163">
        <v>1312045.9439285714</v>
      </c>
      <c r="F49" s="163">
        <v>1292705.142857143</v>
      </c>
      <c r="G49" s="21">
        <f t="shared" si="4"/>
        <v>-1.4740948029241715E-2</v>
      </c>
      <c r="H49" s="163">
        <v>1313806</v>
      </c>
      <c r="I49" s="21">
        <f t="shared" si="5"/>
        <v>-1.6060862214708291E-2</v>
      </c>
    </row>
    <row r="50" spans="1:11" ht="16.5">
      <c r="A50" s="35"/>
      <c r="B50" s="32" t="s">
        <v>49</v>
      </c>
      <c r="C50" s="15" t="s">
        <v>158</v>
      </c>
      <c r="D50" s="13" t="s">
        <v>199</v>
      </c>
      <c r="E50" s="163">
        <v>143391.58013177433</v>
      </c>
      <c r="F50" s="45">
        <v>147108</v>
      </c>
      <c r="G50" s="21">
        <f t="shared" si="4"/>
        <v>2.5917978341617715E-2</v>
      </c>
      <c r="H50" s="163">
        <v>142846.25</v>
      </c>
      <c r="I50" s="21">
        <f t="shared" si="5"/>
        <v>2.9834524882522293E-2</v>
      </c>
    </row>
    <row r="51" spans="1:11" ht="16.5" customHeight="1" thickBot="1">
      <c r="A51" s="36"/>
      <c r="B51" s="32" t="s">
        <v>50</v>
      </c>
      <c r="C51" s="120" t="s">
        <v>159</v>
      </c>
      <c r="D51" s="139" t="s">
        <v>112</v>
      </c>
      <c r="E51" s="166">
        <v>1781499.6666666667</v>
      </c>
      <c r="F51" s="166">
        <v>1759465.5</v>
      </c>
      <c r="G51" s="153">
        <f t="shared" si="4"/>
        <v>-1.2368324888824982E-2</v>
      </c>
      <c r="H51" s="166">
        <v>1759465.5</v>
      </c>
      <c r="I51" s="153">
        <f t="shared" si="5"/>
        <v>0</v>
      </c>
    </row>
    <row r="52" spans="1:11" ht="17.25" customHeight="1" thickBot="1">
      <c r="A52" s="35" t="s">
        <v>44</v>
      </c>
      <c r="B52" s="26" t="s">
        <v>57</v>
      </c>
      <c r="C52" s="5"/>
      <c r="D52" s="6"/>
      <c r="E52" s="133"/>
      <c r="F52" s="39"/>
      <c r="G52" s="39"/>
      <c r="H52" s="133"/>
      <c r="I52" s="8"/>
    </row>
    <row r="53" spans="1:11" ht="16.5">
      <c r="A53" s="31"/>
      <c r="B53" s="85" t="s">
        <v>38</v>
      </c>
      <c r="C53" s="19" t="s">
        <v>115</v>
      </c>
      <c r="D53" s="20" t="s">
        <v>114</v>
      </c>
      <c r="E53" s="160">
        <v>141336.4366648107</v>
      </c>
      <c r="F53" s="124">
        <v>150470.5</v>
      </c>
      <c r="G53" s="22">
        <f t="shared" ref="G53:G61" si="6">(F53-E53)/E53</f>
        <v>6.4626387580800401E-2</v>
      </c>
      <c r="H53" s="124">
        <v>157870.33333333334</v>
      </c>
      <c r="I53" s="22">
        <f t="shared" ref="I53:I61" si="7">(F53-H53)/H53</f>
        <v>-4.6872855571344477E-2</v>
      </c>
      <c r="K53" s="118"/>
    </row>
    <row r="54" spans="1:11" ht="16.5">
      <c r="A54" s="35"/>
      <c r="B54" s="177" t="s">
        <v>39</v>
      </c>
      <c r="C54" s="142" t="s">
        <v>116</v>
      </c>
      <c r="D54" s="138" t="s">
        <v>114</v>
      </c>
      <c r="E54" s="163">
        <v>189516.19000556791</v>
      </c>
      <c r="F54" s="174">
        <v>207793</v>
      </c>
      <c r="G54" s="147">
        <f t="shared" si="6"/>
        <v>9.6439306815397252E-2</v>
      </c>
      <c r="H54" s="174">
        <v>199720</v>
      </c>
      <c r="I54" s="147">
        <f t="shared" si="7"/>
        <v>4.0421590226316841E-2</v>
      </c>
      <c r="K54" s="118"/>
    </row>
    <row r="55" spans="1:11" ht="16.5">
      <c r="A55" s="35"/>
      <c r="B55" s="177" t="s">
        <v>40</v>
      </c>
      <c r="C55" s="142" t="s">
        <v>117</v>
      </c>
      <c r="D55" s="138" t="s">
        <v>114</v>
      </c>
      <c r="E55" s="163">
        <v>134254.27083333334</v>
      </c>
      <c r="F55" s="174">
        <v>139035</v>
      </c>
      <c r="G55" s="147">
        <f t="shared" si="6"/>
        <v>3.5609512732757496E-2</v>
      </c>
      <c r="H55" s="174">
        <v>149126.25</v>
      </c>
      <c r="I55" s="147">
        <f t="shared" si="7"/>
        <v>-6.7669172932330823E-2</v>
      </c>
      <c r="K55" s="118"/>
    </row>
    <row r="56" spans="1:11" ht="16.5">
      <c r="A56" s="35"/>
      <c r="B56" s="177" t="s">
        <v>41</v>
      </c>
      <c r="C56" s="142" t="s">
        <v>118</v>
      </c>
      <c r="D56" s="138" t="s">
        <v>114</v>
      </c>
      <c r="E56" s="163">
        <v>188129.77266146993</v>
      </c>
      <c r="F56" s="174">
        <v>185499.6</v>
      </c>
      <c r="G56" s="147">
        <f t="shared" si="6"/>
        <v>-1.3980629563629955E-2</v>
      </c>
      <c r="H56" s="174">
        <v>181878.25</v>
      </c>
      <c r="I56" s="147">
        <f t="shared" si="7"/>
        <v>1.9910846953937626E-2</v>
      </c>
      <c r="K56" s="118"/>
    </row>
    <row r="57" spans="1:11" ht="16.5">
      <c r="A57" s="35"/>
      <c r="B57" s="177" t="s">
        <v>42</v>
      </c>
      <c r="C57" s="142" t="s">
        <v>198</v>
      </c>
      <c r="D57" s="138" t="s">
        <v>114</v>
      </c>
      <c r="E57" s="163">
        <v>96947.90457962139</v>
      </c>
      <c r="F57" s="179">
        <v>107644.375</v>
      </c>
      <c r="G57" s="147">
        <f t="shared" si="6"/>
        <v>0.11033214659728731</v>
      </c>
      <c r="H57" s="179">
        <v>107388.71428571429</v>
      </c>
      <c r="I57" s="147">
        <f t="shared" si="7"/>
        <v>2.3807037451394476E-3</v>
      </c>
      <c r="K57" s="118"/>
    </row>
    <row r="58" spans="1:11" ht="16.5" customHeight="1" thickBot="1">
      <c r="A58" s="36"/>
      <c r="B58" s="178" t="s">
        <v>43</v>
      </c>
      <c r="C58" s="143" t="s">
        <v>119</v>
      </c>
      <c r="D58" s="139" t="s">
        <v>114</v>
      </c>
      <c r="E58" s="166">
        <v>101331.64785502176</v>
      </c>
      <c r="F58" s="166">
        <v>155779</v>
      </c>
      <c r="G58" s="152">
        <f t="shared" si="6"/>
        <v>0.53731833338857482</v>
      </c>
      <c r="H58" s="166">
        <v>164151</v>
      </c>
      <c r="I58" s="152">
        <f t="shared" si="7"/>
        <v>-5.1001821493624776E-2</v>
      </c>
      <c r="K58" s="118"/>
    </row>
    <row r="59" spans="1:11" ht="16.5">
      <c r="A59" s="35"/>
      <c r="B59" s="88" t="s">
        <v>54</v>
      </c>
      <c r="C59" s="141" t="s">
        <v>121</v>
      </c>
      <c r="D59" s="138" t="s">
        <v>120</v>
      </c>
      <c r="E59" s="160">
        <v>203104.796875</v>
      </c>
      <c r="F59" s="173">
        <v>179071.1</v>
      </c>
      <c r="G59" s="147">
        <f t="shared" si="6"/>
        <v>-0.11833150789536218</v>
      </c>
      <c r="H59" s="173">
        <v>179364.12</v>
      </c>
      <c r="I59" s="147">
        <f t="shared" si="7"/>
        <v>-1.6336600653463443E-3</v>
      </c>
      <c r="K59" s="118"/>
    </row>
    <row r="60" spans="1:11" ht="16.5">
      <c r="A60" s="35"/>
      <c r="B60" s="177" t="s">
        <v>55</v>
      </c>
      <c r="C60" s="142" t="s">
        <v>122</v>
      </c>
      <c r="D60" s="140" t="s">
        <v>120</v>
      </c>
      <c r="E60" s="163">
        <v>187973.61111111112</v>
      </c>
      <c r="F60" s="174">
        <v>196555.125</v>
      </c>
      <c r="G60" s="147">
        <f t="shared" si="6"/>
        <v>4.5652758587567628E-2</v>
      </c>
      <c r="H60" s="174">
        <v>201953.14285714287</v>
      </c>
      <c r="I60" s="147">
        <f t="shared" si="7"/>
        <v>-2.6729060913705645E-2</v>
      </c>
      <c r="K60" s="118"/>
    </row>
    <row r="61" spans="1:11" ht="16.5" customHeight="1" thickBot="1">
      <c r="A61" s="36"/>
      <c r="B61" s="87" t="s">
        <v>56</v>
      </c>
      <c r="C61" s="16" t="s">
        <v>123</v>
      </c>
      <c r="D61" s="12" t="s">
        <v>120</v>
      </c>
      <c r="E61" s="166">
        <v>1079519.6666666667</v>
      </c>
      <c r="F61" s="67">
        <v>1234571</v>
      </c>
      <c r="G61" s="28">
        <f t="shared" si="6"/>
        <v>0.1436299292370464</v>
      </c>
      <c r="H61" s="175">
        <v>1234571</v>
      </c>
      <c r="I61" s="28">
        <f t="shared" si="7"/>
        <v>0</v>
      </c>
      <c r="K61" s="118"/>
    </row>
    <row r="62" spans="1:11" ht="17.25" customHeight="1" thickBot="1">
      <c r="A62" s="35" t="s">
        <v>53</v>
      </c>
      <c r="B62" s="26" t="s">
        <v>58</v>
      </c>
      <c r="C62" s="5"/>
      <c r="D62" s="6"/>
      <c r="E62" s="133"/>
      <c r="F62" s="49"/>
      <c r="G62" s="39"/>
      <c r="H62" s="123"/>
      <c r="I62" s="8"/>
      <c r="K62" s="118"/>
    </row>
    <row r="63" spans="1:11" ht="16.5">
      <c r="A63" s="31"/>
      <c r="B63" s="32" t="s">
        <v>59</v>
      </c>
      <c r="C63" s="15" t="s">
        <v>128</v>
      </c>
      <c r="D63" s="20" t="s">
        <v>124</v>
      </c>
      <c r="E63" s="160">
        <v>391947.58804287307</v>
      </c>
      <c r="F63" s="51">
        <v>451191</v>
      </c>
      <c r="G63" s="21">
        <f t="shared" ref="G63:G68" si="8">(F63-E63)/E63</f>
        <v>0.15115136248943215</v>
      </c>
      <c r="H63" s="168">
        <v>448724.25</v>
      </c>
      <c r="I63" s="21">
        <f t="shared" ref="I63:I68" si="9">(F63-H63)/H63</f>
        <v>5.4972513743128436E-3</v>
      </c>
      <c r="K63" s="118"/>
    </row>
    <row r="64" spans="1:11" ht="16.5">
      <c r="A64" s="35"/>
      <c r="B64" s="32" t="s">
        <v>60</v>
      </c>
      <c r="C64" s="15" t="s">
        <v>129</v>
      </c>
      <c r="D64" s="13" t="s">
        <v>206</v>
      </c>
      <c r="E64" s="163">
        <v>2831027.458333333</v>
      </c>
      <c r="F64" s="44">
        <v>3113636.5</v>
      </c>
      <c r="G64" s="21">
        <f t="shared" si="8"/>
        <v>9.9825609544968177E-2</v>
      </c>
      <c r="H64" s="162">
        <v>3022441.5</v>
      </c>
      <c r="I64" s="21">
        <f t="shared" si="9"/>
        <v>3.0172626997081665E-2</v>
      </c>
      <c r="K64" s="118"/>
    </row>
    <row r="65" spans="1:9" ht="16.5">
      <c r="A65" s="35"/>
      <c r="B65" s="32" t="s">
        <v>61</v>
      </c>
      <c r="C65" s="15" t="s">
        <v>130</v>
      </c>
      <c r="D65" s="13" t="s">
        <v>207</v>
      </c>
      <c r="E65" s="163">
        <v>960385.25744047621</v>
      </c>
      <c r="F65" s="44">
        <v>818363</v>
      </c>
      <c r="G65" s="21">
        <f t="shared" si="8"/>
        <v>-0.14788050559936736</v>
      </c>
      <c r="H65" s="162">
        <v>853271.25</v>
      </c>
      <c r="I65" s="21">
        <f t="shared" si="9"/>
        <v>-4.0911081909767846E-2</v>
      </c>
    </row>
    <row r="66" spans="1:9" ht="16.5">
      <c r="A66" s="35"/>
      <c r="B66" s="32" t="s">
        <v>62</v>
      </c>
      <c r="C66" s="15" t="s">
        <v>131</v>
      </c>
      <c r="D66" s="13" t="s">
        <v>125</v>
      </c>
      <c r="E66" s="163">
        <v>596372.47023809527</v>
      </c>
      <c r="F66" s="44">
        <v>606073</v>
      </c>
      <c r="G66" s="21">
        <f t="shared" si="8"/>
        <v>1.6265891277697481E-2</v>
      </c>
      <c r="H66" s="162">
        <v>599913.6</v>
      </c>
      <c r="I66" s="21">
        <f t="shared" si="9"/>
        <v>1.0267145135566227E-2</v>
      </c>
    </row>
    <row r="67" spans="1:9" ht="16.5">
      <c r="A67" s="35"/>
      <c r="B67" s="32" t="s">
        <v>63</v>
      </c>
      <c r="C67" s="15" t="s">
        <v>132</v>
      </c>
      <c r="D67" s="13" t="s">
        <v>126</v>
      </c>
      <c r="E67" s="163">
        <v>300256.296875</v>
      </c>
      <c r="F67" s="44">
        <v>303410.25</v>
      </c>
      <c r="G67" s="21">
        <f t="shared" si="8"/>
        <v>1.0504203101902058E-2</v>
      </c>
      <c r="H67" s="162">
        <v>292806.42857142858</v>
      </c>
      <c r="I67" s="21">
        <f t="shared" si="9"/>
        <v>3.6214442013129074E-2</v>
      </c>
    </row>
    <row r="68" spans="1:9" ht="16.5" customHeight="1" thickBot="1">
      <c r="A68" s="36"/>
      <c r="B68" s="32" t="s">
        <v>64</v>
      </c>
      <c r="C68" s="15" t="s">
        <v>133</v>
      </c>
      <c r="D68" s="139" t="s">
        <v>127</v>
      </c>
      <c r="E68" s="166">
        <v>223141.74483972319</v>
      </c>
      <c r="F68" s="171">
        <v>221665.125</v>
      </c>
      <c r="G68" s="153">
        <f t="shared" si="8"/>
        <v>-6.6174074276590866E-3</v>
      </c>
      <c r="H68" s="171">
        <v>216426.42857142858</v>
      </c>
      <c r="I68" s="153">
        <f t="shared" si="9"/>
        <v>2.4205437677600729E-2</v>
      </c>
    </row>
    <row r="69" spans="1:9" ht="17.25" customHeight="1" thickBot="1">
      <c r="A69" s="35" t="s">
        <v>65</v>
      </c>
      <c r="B69" s="26" t="s">
        <v>66</v>
      </c>
      <c r="C69" s="5"/>
      <c r="D69" s="6"/>
      <c r="E69" s="133"/>
      <c r="F69" s="49"/>
      <c r="G69" s="49"/>
      <c r="H69" s="123"/>
      <c r="I69" s="8"/>
    </row>
    <row r="70" spans="1:9" ht="16.5">
      <c r="A70" s="31"/>
      <c r="B70" s="32" t="s">
        <v>68</v>
      </c>
      <c r="C70" s="18" t="s">
        <v>138</v>
      </c>
      <c r="D70" s="20" t="s">
        <v>134</v>
      </c>
      <c r="E70" s="160">
        <v>294208.08401385794</v>
      </c>
      <c r="F70" s="41">
        <v>310182.3</v>
      </c>
      <c r="G70" s="21">
        <f>(F70-E70)/E70</f>
        <v>5.429563922312082E-2</v>
      </c>
      <c r="H70" s="160">
        <v>308767</v>
      </c>
      <c r="I70" s="21">
        <f>(F70-H70)/H70</f>
        <v>4.5837152286351468E-3</v>
      </c>
    </row>
    <row r="71" spans="1:9" ht="16.5">
      <c r="A71" s="35"/>
      <c r="B71" s="32" t="s">
        <v>67</v>
      </c>
      <c r="C71" s="142" t="s">
        <v>139</v>
      </c>
      <c r="D71" s="140" t="s">
        <v>135</v>
      </c>
      <c r="E71" s="163">
        <v>196696.30245784283</v>
      </c>
      <c r="F71" s="163">
        <v>205541.14285714287</v>
      </c>
      <c r="G71" s="21">
        <f>(F71-E71)/E71</f>
        <v>4.4966988645837508E-2</v>
      </c>
      <c r="H71" s="163">
        <v>207805</v>
      </c>
      <c r="I71" s="21">
        <f>(F71-H71)/H71</f>
        <v>-1.0894141829393567E-2</v>
      </c>
    </row>
    <row r="72" spans="1:9" ht="16.5">
      <c r="A72" s="35"/>
      <c r="B72" s="32" t="s">
        <v>69</v>
      </c>
      <c r="C72" s="142" t="s">
        <v>140</v>
      </c>
      <c r="D72" s="140" t="s">
        <v>136</v>
      </c>
      <c r="E72" s="163">
        <v>79675.329168986646</v>
      </c>
      <c r="F72" s="163">
        <v>98670</v>
      </c>
      <c r="G72" s="21">
        <f>(F72-E72)/E72</f>
        <v>0.23840090814970824</v>
      </c>
      <c r="H72" s="163">
        <v>97773</v>
      </c>
      <c r="I72" s="21">
        <f>(F72-H72)/H72</f>
        <v>9.1743119266055051E-3</v>
      </c>
    </row>
    <row r="73" spans="1:9" ht="16.5">
      <c r="A73" s="35"/>
      <c r="B73" s="32" t="s">
        <v>70</v>
      </c>
      <c r="C73" s="15" t="s">
        <v>141</v>
      </c>
      <c r="D73" s="13" t="s">
        <v>137</v>
      </c>
      <c r="E73" s="163">
        <v>127910.20971603564</v>
      </c>
      <c r="F73" s="45">
        <v>148005</v>
      </c>
      <c r="G73" s="21">
        <f>(F73-E73)/E73</f>
        <v>0.15710075316564159</v>
      </c>
      <c r="H73" s="163">
        <v>148005</v>
      </c>
      <c r="I73" s="21">
        <f>(F73-H73)/H73</f>
        <v>0</v>
      </c>
    </row>
    <row r="74" spans="1:9" ht="16.5" customHeight="1" thickBot="1">
      <c r="A74" s="36"/>
      <c r="B74" s="32" t="s">
        <v>71</v>
      </c>
      <c r="C74" s="15" t="s">
        <v>200</v>
      </c>
      <c r="D74" s="12" t="s">
        <v>134</v>
      </c>
      <c r="E74" s="166">
        <v>116649.15000154664</v>
      </c>
      <c r="F74" s="47">
        <v>128168.77777777778</v>
      </c>
      <c r="G74" s="21">
        <f>(F74-E74)/E74</f>
        <v>9.8754493933975507E-2</v>
      </c>
      <c r="H74" s="166">
        <v>134098.625</v>
      </c>
      <c r="I74" s="21">
        <f>(F74-H74)/H74</f>
        <v>-4.4220044927546567E-2</v>
      </c>
    </row>
    <row r="75" spans="1:9" ht="17.25" customHeight="1" thickBot="1">
      <c r="A75" s="35" t="s">
        <v>72</v>
      </c>
      <c r="B75" s="26" t="s">
        <v>73</v>
      </c>
      <c r="C75" s="5"/>
      <c r="D75" s="6"/>
      <c r="E75" s="133"/>
      <c r="F75" s="49"/>
      <c r="G75" s="49"/>
      <c r="H75" s="123"/>
      <c r="I75" s="8"/>
    </row>
    <row r="76" spans="1:9" ht="16.5">
      <c r="A76" s="31"/>
      <c r="B76" s="32" t="s">
        <v>74</v>
      </c>
      <c r="C76" s="15" t="s">
        <v>144</v>
      </c>
      <c r="D76" s="20" t="s">
        <v>142</v>
      </c>
      <c r="E76" s="160">
        <v>70553.232142857159</v>
      </c>
      <c r="F76" s="41">
        <v>69581.571428571435</v>
      </c>
      <c r="G76" s="22">
        <f t="shared" ref="G76:G82" si="10">(F76-E76)/E76</f>
        <v>-1.3772022695123204E-2</v>
      </c>
      <c r="H76" s="160">
        <v>69581.571428571435</v>
      </c>
      <c r="I76" s="22">
        <f t="shared" ref="I76:I82" si="11">(F76-H76)/H76</f>
        <v>0</v>
      </c>
    </row>
    <row r="77" spans="1:9" ht="16.5">
      <c r="A77" s="35"/>
      <c r="B77" s="32" t="s">
        <v>76</v>
      </c>
      <c r="C77" s="15" t="s">
        <v>143</v>
      </c>
      <c r="D77" s="11" t="s">
        <v>161</v>
      </c>
      <c r="E77" s="163">
        <v>112139.18705357143</v>
      </c>
      <c r="F77" s="30">
        <v>90148.5</v>
      </c>
      <c r="G77" s="21">
        <f t="shared" si="10"/>
        <v>-0.19610171637026383</v>
      </c>
      <c r="H77" s="154">
        <v>94521.375</v>
      </c>
      <c r="I77" s="21">
        <f t="shared" si="11"/>
        <v>-4.6263345195729534E-2</v>
      </c>
    </row>
    <row r="78" spans="1:9" ht="16.5">
      <c r="A78" s="35"/>
      <c r="B78" s="32" t="s">
        <v>75</v>
      </c>
      <c r="C78" s="15" t="s">
        <v>148</v>
      </c>
      <c r="D78" s="13" t="s">
        <v>145</v>
      </c>
      <c r="E78" s="163">
        <v>46224.101190476191</v>
      </c>
      <c r="F78" s="45">
        <v>53820</v>
      </c>
      <c r="G78" s="21">
        <f t="shared" si="10"/>
        <v>0.16432766920060382</v>
      </c>
      <c r="H78" s="163">
        <v>53371.5</v>
      </c>
      <c r="I78" s="21">
        <f t="shared" si="11"/>
        <v>8.4033613445378148E-3</v>
      </c>
    </row>
    <row r="79" spans="1:9" ht="15.75" customHeight="1">
      <c r="A79" s="35"/>
      <c r="B79" s="32" t="s">
        <v>77</v>
      </c>
      <c r="C79" s="15" t="s">
        <v>146</v>
      </c>
      <c r="D79" s="13" t="s">
        <v>162</v>
      </c>
      <c r="E79" s="163">
        <v>94342.052207065091</v>
      </c>
      <c r="F79" s="45">
        <v>97071.444444444438</v>
      </c>
      <c r="G79" s="21">
        <f t="shared" si="10"/>
        <v>2.8930812649578422E-2</v>
      </c>
      <c r="H79" s="163">
        <v>97992.875</v>
      </c>
      <c r="I79" s="21">
        <f t="shared" si="11"/>
        <v>-9.4030362468247013E-3</v>
      </c>
    </row>
    <row r="80" spans="1:9" ht="16.5">
      <c r="A80" s="35"/>
      <c r="B80" s="32" t="s">
        <v>78</v>
      </c>
      <c r="C80" s="15" t="s">
        <v>149</v>
      </c>
      <c r="D80" s="24" t="s">
        <v>147</v>
      </c>
      <c r="E80" s="172">
        <v>132959.86299802031</v>
      </c>
      <c r="F80" s="57">
        <v>141128</v>
      </c>
      <c r="G80" s="21">
        <f t="shared" si="10"/>
        <v>6.1433103327590728E-2</v>
      </c>
      <c r="H80" s="172">
        <v>145314</v>
      </c>
      <c r="I80" s="21">
        <f t="shared" si="11"/>
        <v>-2.8806584362139918E-2</v>
      </c>
    </row>
    <row r="81" spans="1:9" ht="16.5">
      <c r="A81" s="35"/>
      <c r="B81" s="32" t="s">
        <v>79</v>
      </c>
      <c r="C81" s="15" t="s">
        <v>155</v>
      </c>
      <c r="D81" s="24" t="s">
        <v>156</v>
      </c>
      <c r="E81" s="172">
        <v>578645.625</v>
      </c>
      <c r="F81" s="57">
        <v>576472</v>
      </c>
      <c r="G81" s="21">
        <f t="shared" si="10"/>
        <v>-3.7564009924035977E-3</v>
      </c>
      <c r="H81" s="172">
        <v>576472</v>
      </c>
      <c r="I81" s="21">
        <f t="shared" si="11"/>
        <v>0</v>
      </c>
    </row>
    <row r="82" spans="1:9" ht="16.5" customHeight="1" thickBot="1">
      <c r="A82" s="33"/>
      <c r="B82" s="156" t="s">
        <v>80</v>
      </c>
      <c r="C82" s="143" t="s">
        <v>151</v>
      </c>
      <c r="D82" s="139" t="s">
        <v>150</v>
      </c>
      <c r="E82" s="166">
        <v>169664.81666666668</v>
      </c>
      <c r="F82" s="166">
        <v>260229.66666666666</v>
      </c>
      <c r="G82" s="149">
        <f t="shared" si="10"/>
        <v>0.53378686152668253</v>
      </c>
      <c r="H82" s="166">
        <v>257887.5</v>
      </c>
      <c r="I82" s="149">
        <f t="shared" si="11"/>
        <v>9.082125603864696E-3</v>
      </c>
    </row>
    <row r="83" spans="1:9">
      <c r="E83"/>
      <c r="F83"/>
      <c r="H83"/>
    </row>
    <row r="84" spans="1:9">
      <c r="H84" s="183"/>
    </row>
  </sheetData>
  <sortState ref="B76:I82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zoomScaleNormal="100" workbookViewId="0">
      <selection activeCell="F23" sqref="F23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7" customWidth="1"/>
    <col min="6" max="6" width="14.5703125" style="27" customWidth="1"/>
    <col min="7" max="7" width="12.140625" style="27" customWidth="1"/>
    <col min="8" max="8" width="14.5703125" style="27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18"/>
      <c r="G1" s="118"/>
      <c r="H1" s="118"/>
      <c r="I1" s="118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4" t="s">
        <v>201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231</v>
      </c>
      <c r="B10" s="2"/>
      <c r="C10" s="2"/>
      <c r="F10" s="118"/>
      <c r="G10" s="118"/>
      <c r="H10" s="118"/>
    </row>
    <row r="11" spans="1:9" ht="18.75" thickBot="1">
      <c r="A11" s="2"/>
      <c r="B11" s="2"/>
      <c r="C11" s="2"/>
      <c r="D11" s="230" t="s">
        <v>208</v>
      </c>
      <c r="E11" s="230"/>
      <c r="F11" s="188" t="s">
        <v>218</v>
      </c>
      <c r="H11" s="118"/>
    </row>
    <row r="12" spans="1:9" s="118" customFormat="1" ht="24.75" customHeight="1">
      <c r="A12" s="205" t="s">
        <v>3</v>
      </c>
      <c r="B12" s="211"/>
      <c r="C12" s="213" t="s">
        <v>0</v>
      </c>
      <c r="D12" s="207" t="s">
        <v>23</v>
      </c>
      <c r="E12" s="207" t="s">
        <v>219</v>
      </c>
      <c r="F12" s="224" t="s">
        <v>229</v>
      </c>
      <c r="G12" s="207" t="s">
        <v>197</v>
      </c>
      <c r="H12" s="224" t="s">
        <v>223</v>
      </c>
      <c r="I12" s="207" t="s">
        <v>187</v>
      </c>
    </row>
    <row r="13" spans="1:9" s="118" customFormat="1" ht="33.75" customHeight="1" thickBot="1">
      <c r="A13" s="206"/>
      <c r="B13" s="212"/>
      <c r="C13" s="214"/>
      <c r="D13" s="227"/>
      <c r="E13" s="208"/>
      <c r="F13" s="225"/>
      <c r="G13" s="226"/>
      <c r="H13" s="225"/>
      <c r="I13" s="226"/>
    </row>
    <row r="14" spans="1:9" ht="17.25" customHeight="1" thickBot="1">
      <c r="A14" s="31" t="s">
        <v>24</v>
      </c>
      <c r="B14" s="26" t="s">
        <v>22</v>
      </c>
      <c r="C14" s="117"/>
      <c r="D14" s="6"/>
      <c r="E14" s="29"/>
      <c r="F14" s="7"/>
      <c r="G14" s="7"/>
      <c r="H14" s="7"/>
      <c r="I14" s="8"/>
    </row>
    <row r="15" spans="1:9" ht="15.75" customHeight="1">
      <c r="A15" s="121"/>
      <c r="B15" s="158" t="s">
        <v>5</v>
      </c>
      <c r="C15" s="141" t="s">
        <v>85</v>
      </c>
      <c r="D15" s="138" t="s">
        <v>161</v>
      </c>
      <c r="E15" s="159">
        <v>128224.5388888889</v>
      </c>
      <c r="F15" s="159">
        <v>143443.74444444443</v>
      </c>
      <c r="G15" s="147">
        <f>(F15-E15)/E15</f>
        <v>0.11869183299417833</v>
      </c>
      <c r="H15" s="159">
        <v>163679.88888888888</v>
      </c>
      <c r="I15" s="147">
        <f>(F15-H15)/H15</f>
        <v>-0.12363244245712672</v>
      </c>
    </row>
    <row r="16" spans="1:9" ht="16.5">
      <c r="A16" s="122"/>
      <c r="B16" s="155" t="s">
        <v>9</v>
      </c>
      <c r="C16" s="142" t="s">
        <v>88</v>
      </c>
      <c r="D16" s="138" t="s">
        <v>161</v>
      </c>
      <c r="E16" s="162">
        <v>108763.35982142857</v>
      </c>
      <c r="F16" s="162">
        <v>102082.70000000001</v>
      </c>
      <c r="G16" s="147">
        <f>(F16-E16)/E16</f>
        <v>-6.1423808830447124E-2</v>
      </c>
      <c r="H16" s="162">
        <v>109652.11111111111</v>
      </c>
      <c r="I16" s="147">
        <f>(F16-H16)/H16</f>
        <v>-6.9031148004446263E-2</v>
      </c>
    </row>
    <row r="17" spans="1:9" ht="16.5">
      <c r="A17" s="122"/>
      <c r="B17" s="155" t="s">
        <v>10</v>
      </c>
      <c r="C17" s="142" t="s">
        <v>90</v>
      </c>
      <c r="D17" s="138" t="s">
        <v>161</v>
      </c>
      <c r="E17" s="162">
        <v>65812.387499999997</v>
      </c>
      <c r="F17" s="162">
        <v>75516</v>
      </c>
      <c r="G17" s="147">
        <f>(F17-E17)/E17</f>
        <v>0.14744355688357308</v>
      </c>
      <c r="H17" s="162">
        <v>79492.388888888891</v>
      </c>
      <c r="I17" s="147">
        <f>(F17-H17)/H17</f>
        <v>-5.0022259293866729E-2</v>
      </c>
    </row>
    <row r="18" spans="1:9" ht="16.5">
      <c r="A18" s="122"/>
      <c r="B18" s="155" t="s">
        <v>19</v>
      </c>
      <c r="C18" s="142" t="s">
        <v>99</v>
      </c>
      <c r="D18" s="138" t="s">
        <v>161</v>
      </c>
      <c r="E18" s="162">
        <v>53632.925000000003</v>
      </c>
      <c r="F18" s="162">
        <v>69532.7</v>
      </c>
      <c r="G18" s="147">
        <f>(F18-E18)/E18</f>
        <v>0.29645548886248502</v>
      </c>
      <c r="H18" s="162">
        <v>71638.222222222219</v>
      </c>
      <c r="I18" s="147">
        <f>(F18-H18)/H18</f>
        <v>-2.939104512798878E-2</v>
      </c>
    </row>
    <row r="19" spans="1:9" ht="16.5">
      <c r="A19" s="122"/>
      <c r="B19" s="155" t="s">
        <v>18</v>
      </c>
      <c r="C19" s="142" t="s">
        <v>98</v>
      </c>
      <c r="D19" s="138" t="s">
        <v>83</v>
      </c>
      <c r="E19" s="162">
        <v>99106.398809523816</v>
      </c>
      <c r="F19" s="162">
        <v>113561.65714285715</v>
      </c>
      <c r="G19" s="147">
        <f>(F19-E19)/E19</f>
        <v>0.14585595387352754</v>
      </c>
      <c r="H19" s="162">
        <v>113578.91666666666</v>
      </c>
      <c r="I19" s="147">
        <f>(F19-H19)/H19</f>
        <v>-1.5196063068784733E-4</v>
      </c>
    </row>
    <row r="20" spans="1:9" ht="16.5" customHeight="1">
      <c r="A20" s="122"/>
      <c r="B20" s="155" t="s">
        <v>17</v>
      </c>
      <c r="C20" s="142" t="s">
        <v>97</v>
      </c>
      <c r="D20" s="138" t="s">
        <v>161</v>
      </c>
      <c r="E20" s="162">
        <v>61279.8</v>
      </c>
      <c r="F20" s="162">
        <v>67444.266666666663</v>
      </c>
      <c r="G20" s="147">
        <f>(F20-E20)/E20</f>
        <v>0.10059541099459625</v>
      </c>
      <c r="H20" s="162">
        <v>66187.375</v>
      </c>
      <c r="I20" s="147">
        <f>(F20-H20)/H20</f>
        <v>1.8989900516022319E-2</v>
      </c>
    </row>
    <row r="21" spans="1:9" ht="16.5">
      <c r="A21" s="122"/>
      <c r="B21" s="155" t="s">
        <v>7</v>
      </c>
      <c r="C21" s="142" t="s">
        <v>87</v>
      </c>
      <c r="D21" s="138" t="s">
        <v>161</v>
      </c>
      <c r="E21" s="162">
        <v>49528.625</v>
      </c>
      <c r="F21" s="162">
        <v>38949.4</v>
      </c>
      <c r="G21" s="147">
        <f>(F21-E21)/E21</f>
        <v>-0.21359819700223859</v>
      </c>
      <c r="H21" s="162">
        <v>38020.166666666672</v>
      </c>
      <c r="I21" s="147">
        <f>(F21-H21)/H21</f>
        <v>2.4440538135463104E-2</v>
      </c>
    </row>
    <row r="22" spans="1:9" ht="16.5">
      <c r="A22" s="122"/>
      <c r="B22" s="155" t="s">
        <v>11</v>
      </c>
      <c r="C22" s="142" t="s">
        <v>91</v>
      </c>
      <c r="D22" s="140" t="s">
        <v>81</v>
      </c>
      <c r="E22" s="162">
        <v>19355.458333333332</v>
      </c>
      <c r="F22" s="162">
        <v>26132.699999999997</v>
      </c>
      <c r="G22" s="147">
        <f>(F22-E22)/E22</f>
        <v>0.35014627656711816</v>
      </c>
      <c r="H22" s="162">
        <v>25464.611111111109</v>
      </c>
      <c r="I22" s="147">
        <f>(F22-H22)/H22</f>
        <v>2.6235974544193092E-2</v>
      </c>
    </row>
    <row r="23" spans="1:9" ht="16.5">
      <c r="A23" s="122"/>
      <c r="B23" s="155" t="s">
        <v>15</v>
      </c>
      <c r="C23" s="142" t="s">
        <v>95</v>
      </c>
      <c r="D23" s="140" t="s">
        <v>82</v>
      </c>
      <c r="E23" s="162">
        <v>70617.263888888891</v>
      </c>
      <c r="F23" s="162">
        <v>69166</v>
      </c>
      <c r="G23" s="147">
        <f>(F23-E23)/E23</f>
        <v>-2.0551120348875997E-2</v>
      </c>
      <c r="H23" s="162">
        <v>66457.666666666657</v>
      </c>
      <c r="I23" s="147">
        <f>(F23-H23)/H23</f>
        <v>4.0752759902293843E-2</v>
      </c>
    </row>
    <row r="24" spans="1:9" ht="16.5">
      <c r="A24" s="122"/>
      <c r="B24" s="155" t="s">
        <v>8</v>
      </c>
      <c r="C24" s="142" t="s">
        <v>89</v>
      </c>
      <c r="D24" s="140" t="s">
        <v>161</v>
      </c>
      <c r="E24" s="162">
        <v>132653.34687499999</v>
      </c>
      <c r="F24" s="162">
        <v>313540.84999999998</v>
      </c>
      <c r="G24" s="147">
        <f>(F24-E24)/E24</f>
        <v>1.3636105487444001</v>
      </c>
      <c r="H24" s="162">
        <v>300311.75</v>
      </c>
      <c r="I24" s="147">
        <f>(F24-H24)/H24</f>
        <v>4.4051223436978329E-2</v>
      </c>
    </row>
    <row r="25" spans="1:9" ht="16.5">
      <c r="A25" s="122"/>
      <c r="B25" s="155" t="s">
        <v>4</v>
      </c>
      <c r="C25" s="142" t="s">
        <v>84</v>
      </c>
      <c r="D25" s="140" t="s">
        <v>161</v>
      </c>
      <c r="E25" s="162">
        <v>66016.125</v>
      </c>
      <c r="F25" s="162">
        <v>100416</v>
      </c>
      <c r="G25" s="147">
        <f>(F25-E25)/E25</f>
        <v>0.52108291724181022</v>
      </c>
      <c r="H25" s="162">
        <v>95832.666666666657</v>
      </c>
      <c r="I25" s="147">
        <f>(F25-H25)/H25</f>
        <v>4.7826419662049931E-2</v>
      </c>
    </row>
    <row r="26" spans="1:9" ht="16.5">
      <c r="A26" s="122"/>
      <c r="B26" s="155" t="s">
        <v>6</v>
      </c>
      <c r="C26" s="142" t="s">
        <v>86</v>
      </c>
      <c r="D26" s="140" t="s">
        <v>161</v>
      </c>
      <c r="E26" s="162">
        <v>73060.702777777769</v>
      </c>
      <c r="F26" s="162">
        <v>113888.18888888889</v>
      </c>
      <c r="G26" s="147">
        <f>(F26-E26)/E26</f>
        <v>0.55881595110428173</v>
      </c>
      <c r="H26" s="162">
        <v>106874.33333333334</v>
      </c>
      <c r="I26" s="147">
        <f>(F26-H26)/H26</f>
        <v>6.5627128018472314E-2</v>
      </c>
    </row>
    <row r="27" spans="1:9" ht="16.5">
      <c r="A27" s="122"/>
      <c r="B27" s="155" t="s">
        <v>14</v>
      </c>
      <c r="C27" s="142" t="s">
        <v>94</v>
      </c>
      <c r="D27" s="140" t="s">
        <v>81</v>
      </c>
      <c r="E27" s="162">
        <v>27815.856944444444</v>
      </c>
      <c r="F27" s="162">
        <v>33032.699999999997</v>
      </c>
      <c r="G27" s="147">
        <f>(F27-E27)/E27</f>
        <v>0.1875492481132239</v>
      </c>
      <c r="H27" s="162">
        <v>30457.666666666668</v>
      </c>
      <c r="I27" s="147">
        <f>(F27-H27)/H27</f>
        <v>8.454466855635677E-2</v>
      </c>
    </row>
    <row r="28" spans="1:9" ht="17.25" thickBot="1">
      <c r="A28" s="36"/>
      <c r="B28" s="155" t="s">
        <v>16</v>
      </c>
      <c r="C28" s="142" t="s">
        <v>96</v>
      </c>
      <c r="D28" s="140" t="s">
        <v>81</v>
      </c>
      <c r="E28" s="162">
        <v>32047.81111111111</v>
      </c>
      <c r="F28" s="162">
        <v>33749.26666666667</v>
      </c>
      <c r="G28" s="147">
        <f>(F28-E28)/E28</f>
        <v>5.3091162752318462E-2</v>
      </c>
      <c r="H28" s="162">
        <v>31047.944444444445</v>
      </c>
      <c r="I28" s="147">
        <f>(F28-H28)/H28</f>
        <v>8.7004865235308204E-2</v>
      </c>
    </row>
    <row r="29" spans="1:9" ht="16.5">
      <c r="A29" s="122"/>
      <c r="B29" s="155" t="s">
        <v>13</v>
      </c>
      <c r="C29" s="142" t="s">
        <v>93</v>
      </c>
      <c r="D29" s="140" t="s">
        <v>81</v>
      </c>
      <c r="E29" s="162">
        <v>28566.569444444445</v>
      </c>
      <c r="F29" s="162">
        <v>33554.85555555555</v>
      </c>
      <c r="G29" s="147">
        <f>(F29-E29)/E29</f>
        <v>0.17461971136618978</v>
      </c>
      <c r="H29" s="162">
        <v>30777.111111111109</v>
      </c>
      <c r="I29" s="147">
        <f>(F29-H29)/H29</f>
        <v>9.0253579499916858E-2</v>
      </c>
    </row>
    <row r="30" spans="1:9" ht="17.25" thickBot="1">
      <c r="A30" s="36"/>
      <c r="B30" s="156" t="s">
        <v>12</v>
      </c>
      <c r="C30" s="143" t="s">
        <v>92</v>
      </c>
      <c r="D30" s="139" t="s">
        <v>81</v>
      </c>
      <c r="E30" s="165">
        <v>26719.347222222223</v>
      </c>
      <c r="F30" s="165">
        <v>32999.300000000003</v>
      </c>
      <c r="G30" s="149">
        <f>(F30-E30)/E30</f>
        <v>0.23503391477149577</v>
      </c>
      <c r="H30" s="165">
        <v>30110.444444444445</v>
      </c>
      <c r="I30" s="149">
        <f>(F30-H30)/H30</f>
        <v>9.5941976575127194E-2</v>
      </c>
    </row>
    <row r="31" spans="1:9" ht="15.75" customHeight="1" thickBot="1">
      <c r="A31" s="217" t="s">
        <v>188</v>
      </c>
      <c r="B31" s="218"/>
      <c r="C31" s="218"/>
      <c r="D31" s="219"/>
      <c r="E31" s="92">
        <f>SUM(E15:E30)</f>
        <v>1043200.5166170637</v>
      </c>
      <c r="F31" s="93">
        <f>SUM(F15:F30)</f>
        <v>1367010.3293650791</v>
      </c>
      <c r="G31" s="94">
        <f t="shared" ref="G31" si="0">(F31-E31)/E31</f>
        <v>0.3104003569688405</v>
      </c>
      <c r="H31" s="93">
        <f>SUM(H15:H30)</f>
        <v>1359583.2638888888</v>
      </c>
      <c r="I31" s="97">
        <f t="shared" ref="I31" si="1">(F31-H31)/H31</f>
        <v>5.462751472054949E-3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49"/>
      <c r="F32" s="49"/>
      <c r="G32" s="7"/>
      <c r="H32" s="49"/>
      <c r="I32" s="8"/>
    </row>
    <row r="33" spans="1:9" ht="16.5">
      <c r="A33" s="31"/>
      <c r="B33" s="157" t="s">
        <v>29</v>
      </c>
      <c r="C33" s="144" t="s">
        <v>103</v>
      </c>
      <c r="D33" s="146" t="s">
        <v>161</v>
      </c>
      <c r="E33" s="168">
        <v>52913.635714285716</v>
      </c>
      <c r="F33" s="168">
        <v>58165.766666666663</v>
      </c>
      <c r="G33" s="147">
        <f>(F33-E33)/E33</f>
        <v>9.9258553707035624E-2</v>
      </c>
      <c r="H33" s="168">
        <v>67603.333333333343</v>
      </c>
      <c r="I33" s="147">
        <f>(F33-H33)/H33</f>
        <v>-0.13960209062669512</v>
      </c>
    </row>
    <row r="34" spans="1:9" ht="16.5">
      <c r="A34" s="35"/>
      <c r="B34" s="155" t="s">
        <v>30</v>
      </c>
      <c r="C34" s="142" t="s">
        <v>104</v>
      </c>
      <c r="D34" s="138" t="s">
        <v>161</v>
      </c>
      <c r="E34" s="162">
        <v>47903.909722222219</v>
      </c>
      <c r="F34" s="162">
        <v>59416</v>
      </c>
      <c r="G34" s="147">
        <f>(F34-E34)/E34</f>
        <v>0.24031629870155294</v>
      </c>
      <c r="H34" s="162">
        <v>64978.5</v>
      </c>
      <c r="I34" s="147">
        <f>(F34-H34)/H34</f>
        <v>-8.56052386558631E-2</v>
      </c>
    </row>
    <row r="35" spans="1:9" ht="16.5">
      <c r="A35" s="35"/>
      <c r="B35" s="157" t="s">
        <v>27</v>
      </c>
      <c r="C35" s="142" t="s">
        <v>101</v>
      </c>
      <c r="D35" s="138" t="s">
        <v>161</v>
      </c>
      <c r="E35" s="162">
        <v>117660.3125</v>
      </c>
      <c r="F35" s="162">
        <v>149416</v>
      </c>
      <c r="G35" s="147">
        <f>(F35-E35)/E35</f>
        <v>0.26989293862363317</v>
      </c>
      <c r="H35" s="162">
        <v>150311.83333333331</v>
      </c>
      <c r="I35" s="147">
        <f>(F35-H35)/H35</f>
        <v>-5.9598323928808936E-3</v>
      </c>
    </row>
    <row r="36" spans="1:9" ht="16.5">
      <c r="A36" s="35"/>
      <c r="B36" s="155" t="s">
        <v>26</v>
      </c>
      <c r="C36" s="142" t="s">
        <v>100</v>
      </c>
      <c r="D36" s="138" t="s">
        <v>161</v>
      </c>
      <c r="E36" s="162">
        <v>117131.16250000001</v>
      </c>
      <c r="F36" s="162">
        <v>152999.4</v>
      </c>
      <c r="G36" s="147">
        <f>(F36-E36)/E36</f>
        <v>0.30622284227734858</v>
      </c>
      <c r="H36" s="162">
        <v>152117.38888888888</v>
      </c>
      <c r="I36" s="147">
        <f>(F36-H36)/H36</f>
        <v>5.7982267349814013E-3</v>
      </c>
    </row>
    <row r="37" spans="1:9" ht="17.25" thickBot="1">
      <c r="A37" s="36"/>
      <c r="B37" s="157" t="s">
        <v>28</v>
      </c>
      <c r="C37" s="142" t="s">
        <v>102</v>
      </c>
      <c r="D37" s="150" t="s">
        <v>161</v>
      </c>
      <c r="E37" s="165">
        <v>50194.653124999997</v>
      </c>
      <c r="F37" s="165">
        <v>38523.028571428571</v>
      </c>
      <c r="G37" s="149">
        <f>(F37-E37)/E37</f>
        <v>-0.23252724796215885</v>
      </c>
      <c r="H37" s="165">
        <v>38124.166666666672</v>
      </c>
      <c r="I37" s="149">
        <f>(F37-H37)/H37</f>
        <v>1.0462180281848333E-2</v>
      </c>
    </row>
    <row r="38" spans="1:9" ht="15.75" customHeight="1" thickBot="1">
      <c r="A38" s="217" t="s">
        <v>189</v>
      </c>
      <c r="B38" s="218"/>
      <c r="C38" s="218"/>
      <c r="D38" s="219"/>
      <c r="E38" s="77">
        <f>SUM(E33:E37)</f>
        <v>385803.67356150795</v>
      </c>
      <c r="F38" s="95">
        <f>SUM(F33:F37)</f>
        <v>458520.19523809518</v>
      </c>
      <c r="G38" s="96">
        <f t="shared" ref="G38" si="2">(F38-E38)/E38</f>
        <v>0.18848063577340243</v>
      </c>
      <c r="H38" s="95">
        <f>SUM(H33:H37)</f>
        <v>473135.22222222219</v>
      </c>
      <c r="I38" s="97">
        <f t="shared" ref="I38" si="3">(F38-H38)/H38</f>
        <v>-3.0889746308641167E-2</v>
      </c>
    </row>
    <row r="39" spans="1:9" ht="17.25" customHeight="1" thickBot="1">
      <c r="A39" s="35" t="s">
        <v>25</v>
      </c>
      <c r="B39" s="26" t="s">
        <v>51</v>
      </c>
      <c r="C39" s="5"/>
      <c r="D39" s="6"/>
      <c r="E39" s="49"/>
      <c r="F39" s="49"/>
      <c r="G39" s="7"/>
      <c r="H39" s="49"/>
      <c r="I39" s="8"/>
    </row>
    <row r="40" spans="1:9" ht="16.5">
      <c r="A40" s="31"/>
      <c r="B40" s="158" t="s">
        <v>33</v>
      </c>
      <c r="C40" s="142" t="s">
        <v>107</v>
      </c>
      <c r="D40" s="146" t="s">
        <v>161</v>
      </c>
      <c r="E40" s="162">
        <v>608971.41666666663</v>
      </c>
      <c r="F40" s="162">
        <v>642252</v>
      </c>
      <c r="G40" s="147">
        <f t="shared" ref="G40:G45" si="4">(F40-E40)/E40</f>
        <v>5.4650485100764923E-2</v>
      </c>
      <c r="H40" s="162">
        <v>647484.5</v>
      </c>
      <c r="I40" s="147">
        <f t="shared" ref="I40:I45" si="5">(F40-H40)/H40</f>
        <v>-8.0812745324405442E-3</v>
      </c>
    </row>
    <row r="41" spans="1:9" ht="16.5">
      <c r="A41" s="35"/>
      <c r="B41" s="155" t="s">
        <v>35</v>
      </c>
      <c r="C41" s="142" t="s">
        <v>152</v>
      </c>
      <c r="D41" s="138" t="s">
        <v>161</v>
      </c>
      <c r="E41" s="162">
        <v>237736.20833333331</v>
      </c>
      <c r="F41" s="162">
        <v>246675</v>
      </c>
      <c r="G41" s="147">
        <f t="shared" si="4"/>
        <v>3.7599622410623625E-2</v>
      </c>
      <c r="H41" s="162">
        <v>246675</v>
      </c>
      <c r="I41" s="147">
        <f t="shared" si="5"/>
        <v>0</v>
      </c>
    </row>
    <row r="42" spans="1:9" ht="16.5">
      <c r="A42" s="35"/>
      <c r="B42" s="157" t="s">
        <v>31</v>
      </c>
      <c r="C42" s="142" t="s">
        <v>105</v>
      </c>
      <c r="D42" s="138" t="s">
        <v>161</v>
      </c>
      <c r="E42" s="170">
        <v>1442509.6942875702</v>
      </c>
      <c r="F42" s="170">
        <v>1874434.35</v>
      </c>
      <c r="G42" s="147">
        <f t="shared" si="4"/>
        <v>0.29942582529800593</v>
      </c>
      <c r="H42" s="170">
        <v>1857800.25</v>
      </c>
      <c r="I42" s="147">
        <f t="shared" si="5"/>
        <v>8.9536536557146516E-3</v>
      </c>
    </row>
    <row r="43" spans="1:9" ht="16.5">
      <c r="A43" s="35"/>
      <c r="B43" s="155" t="s">
        <v>32</v>
      </c>
      <c r="C43" s="142" t="s">
        <v>106</v>
      </c>
      <c r="D43" s="138" t="s">
        <v>161</v>
      </c>
      <c r="E43" s="163">
        <v>991018.74227905599</v>
      </c>
      <c r="F43" s="163">
        <v>1037199.1555555556</v>
      </c>
      <c r="G43" s="147">
        <f t="shared" si="4"/>
        <v>4.6598930278854298E-2</v>
      </c>
      <c r="H43" s="163">
        <v>1026738.8055555555</v>
      </c>
      <c r="I43" s="147">
        <f t="shared" si="5"/>
        <v>1.0187936740483992E-2</v>
      </c>
    </row>
    <row r="44" spans="1:9" ht="16.5">
      <c r="A44" s="35"/>
      <c r="B44" s="155" t="s">
        <v>36</v>
      </c>
      <c r="C44" s="142" t="s">
        <v>153</v>
      </c>
      <c r="D44" s="138" t="s">
        <v>161</v>
      </c>
      <c r="E44" s="163">
        <v>794705.71250000002</v>
      </c>
      <c r="F44" s="163">
        <v>1028500.2</v>
      </c>
      <c r="G44" s="147">
        <f t="shared" si="4"/>
        <v>0.29419001754061247</v>
      </c>
      <c r="H44" s="163">
        <v>1010560.2</v>
      </c>
      <c r="I44" s="147">
        <f t="shared" si="5"/>
        <v>1.7752529735487309E-2</v>
      </c>
    </row>
    <row r="45" spans="1:9" ht="16.5" customHeight="1" thickBot="1">
      <c r="A45" s="36"/>
      <c r="B45" s="155" t="s">
        <v>34</v>
      </c>
      <c r="C45" s="142" t="s">
        <v>154</v>
      </c>
      <c r="D45" s="138" t="s">
        <v>161</v>
      </c>
      <c r="E45" s="166">
        <v>316465.78571428568</v>
      </c>
      <c r="F45" s="166">
        <v>410078.5</v>
      </c>
      <c r="G45" s="153">
        <f t="shared" si="4"/>
        <v>0.29580674597863332</v>
      </c>
      <c r="H45" s="166">
        <v>384095.4</v>
      </c>
      <c r="I45" s="153">
        <f t="shared" si="5"/>
        <v>6.7647516736727323E-2</v>
      </c>
    </row>
    <row r="46" spans="1:9" ht="15.75" customHeight="1" thickBot="1">
      <c r="A46" s="217" t="s">
        <v>190</v>
      </c>
      <c r="B46" s="218"/>
      <c r="C46" s="218"/>
      <c r="D46" s="219"/>
      <c r="E46" s="77">
        <f>SUM(E40:E45)</f>
        <v>4391407.5597809115</v>
      </c>
      <c r="F46" s="77">
        <f>SUM(F40:F45)</f>
        <v>5239139.2055555554</v>
      </c>
      <c r="G46" s="96">
        <f t="shared" ref="G46" si="6">(F46-E46)/E46</f>
        <v>0.19304326328958121</v>
      </c>
      <c r="H46" s="95">
        <f>SUM(H40:H45)</f>
        <v>5173354.1555555556</v>
      </c>
      <c r="I46" s="97">
        <f t="shared" ref="I46" si="7">(F46-H46)/H46</f>
        <v>1.2716131164025304E-2</v>
      </c>
    </row>
    <row r="47" spans="1:9" ht="17.25" customHeight="1" thickBot="1">
      <c r="A47" s="35" t="s">
        <v>37</v>
      </c>
      <c r="B47" s="26" t="s">
        <v>52</v>
      </c>
      <c r="C47" s="5"/>
      <c r="D47" s="6"/>
      <c r="E47" s="49"/>
      <c r="F47" s="49"/>
      <c r="G47" s="7"/>
      <c r="H47" s="7"/>
      <c r="I47" s="8"/>
    </row>
    <row r="48" spans="1:9" ht="16.5">
      <c r="A48" s="31"/>
      <c r="B48" s="155" t="s">
        <v>48</v>
      </c>
      <c r="C48" s="142" t="s">
        <v>157</v>
      </c>
      <c r="D48" s="146" t="s">
        <v>114</v>
      </c>
      <c r="E48" s="160">
        <v>1312045.9439285714</v>
      </c>
      <c r="F48" s="160">
        <v>1292705.142857143</v>
      </c>
      <c r="G48" s="147">
        <f t="shared" ref="G48:G53" si="8">(F48-E48)/E48</f>
        <v>-1.4740948029241715E-2</v>
      </c>
      <c r="H48" s="160">
        <v>1313806</v>
      </c>
      <c r="I48" s="147">
        <f t="shared" ref="I48:I53" si="9">(F48-H48)/H48</f>
        <v>-1.6060862214708291E-2</v>
      </c>
    </row>
    <row r="49" spans="1:9" ht="16.5">
      <c r="A49" s="35"/>
      <c r="B49" s="155" t="s">
        <v>47</v>
      </c>
      <c r="C49" s="142" t="s">
        <v>113</v>
      </c>
      <c r="D49" s="140" t="s">
        <v>114</v>
      </c>
      <c r="E49" s="163">
        <v>976971.35754056624</v>
      </c>
      <c r="F49" s="163">
        <v>990544.28571428568</v>
      </c>
      <c r="G49" s="147">
        <f t="shared" si="8"/>
        <v>1.3892861923698575E-2</v>
      </c>
      <c r="H49" s="163">
        <v>990544.28571428568</v>
      </c>
      <c r="I49" s="147">
        <f t="shared" si="9"/>
        <v>0</v>
      </c>
    </row>
    <row r="50" spans="1:9" ht="16.5">
      <c r="A50" s="35"/>
      <c r="B50" s="155" t="s">
        <v>50</v>
      </c>
      <c r="C50" s="142" t="s">
        <v>159</v>
      </c>
      <c r="D50" s="138" t="s">
        <v>112</v>
      </c>
      <c r="E50" s="163">
        <v>1781499.6666666667</v>
      </c>
      <c r="F50" s="163">
        <v>1759465.5</v>
      </c>
      <c r="G50" s="147">
        <f t="shared" si="8"/>
        <v>-1.2368324888824982E-2</v>
      </c>
      <c r="H50" s="163">
        <v>1759465.5</v>
      </c>
      <c r="I50" s="147">
        <f t="shared" si="9"/>
        <v>0</v>
      </c>
    </row>
    <row r="51" spans="1:9" ht="16.5">
      <c r="A51" s="35"/>
      <c r="B51" s="155" t="s">
        <v>46</v>
      </c>
      <c r="C51" s="142" t="s">
        <v>111</v>
      </c>
      <c r="D51" s="138" t="s">
        <v>110</v>
      </c>
      <c r="E51" s="163">
        <v>318952.03722160356</v>
      </c>
      <c r="F51" s="163">
        <v>318526.59999999998</v>
      </c>
      <c r="G51" s="147">
        <f t="shared" si="8"/>
        <v>-1.3338595523940688E-3</v>
      </c>
      <c r="H51" s="163">
        <v>315048.44444444444</v>
      </c>
      <c r="I51" s="147">
        <f t="shared" si="9"/>
        <v>1.1040065795877548E-2</v>
      </c>
    </row>
    <row r="52" spans="1:9" ht="16.5">
      <c r="A52" s="35"/>
      <c r="B52" s="155" t="s">
        <v>45</v>
      </c>
      <c r="C52" s="142" t="s">
        <v>109</v>
      </c>
      <c r="D52" s="140" t="s">
        <v>108</v>
      </c>
      <c r="E52" s="163">
        <v>430399.16790398414</v>
      </c>
      <c r="F52" s="163">
        <v>417217.125</v>
      </c>
      <c r="G52" s="147">
        <f t="shared" si="8"/>
        <v>-3.0627482316426931E-2</v>
      </c>
      <c r="H52" s="163">
        <v>412059.375</v>
      </c>
      <c r="I52" s="147">
        <f t="shared" si="9"/>
        <v>1.2517006802721088E-2</v>
      </c>
    </row>
    <row r="53" spans="1:9" ht="16.5" customHeight="1" thickBot="1">
      <c r="A53" s="36"/>
      <c r="B53" s="155" t="s">
        <v>49</v>
      </c>
      <c r="C53" s="142" t="s">
        <v>158</v>
      </c>
      <c r="D53" s="139" t="s">
        <v>199</v>
      </c>
      <c r="E53" s="166">
        <v>143391.58013177433</v>
      </c>
      <c r="F53" s="166">
        <v>147108</v>
      </c>
      <c r="G53" s="153">
        <f t="shared" si="8"/>
        <v>2.5917978341617715E-2</v>
      </c>
      <c r="H53" s="166">
        <v>142846.25</v>
      </c>
      <c r="I53" s="153">
        <f t="shared" si="9"/>
        <v>2.9834524882522293E-2</v>
      </c>
    </row>
    <row r="54" spans="1:9" ht="15.75" customHeight="1" thickBot="1">
      <c r="A54" s="217" t="s">
        <v>191</v>
      </c>
      <c r="B54" s="218"/>
      <c r="C54" s="218"/>
      <c r="D54" s="219"/>
      <c r="E54" s="77">
        <f>SUM(E48:E53)</f>
        <v>4963259.7533931676</v>
      </c>
      <c r="F54" s="77">
        <f>SUM(F48:F53)</f>
        <v>4925566.6535714287</v>
      </c>
      <c r="G54" s="96">
        <f t="shared" ref="G54" si="10">(F54-E54)/E54</f>
        <v>-7.5944241676994123E-3</v>
      </c>
      <c r="H54" s="77">
        <f>SUM(H48:H53)</f>
        <v>4933769.8551587295</v>
      </c>
      <c r="I54" s="97">
        <f t="shared" ref="I54" si="11">(F54-H54)/H54</f>
        <v>-1.6626640131427114E-3</v>
      </c>
    </row>
    <row r="55" spans="1:9" ht="17.25" customHeight="1" thickBot="1">
      <c r="A55" s="101" t="s">
        <v>44</v>
      </c>
      <c r="B55" s="10" t="s">
        <v>57</v>
      </c>
      <c r="C55" s="130"/>
      <c r="D55" s="115"/>
      <c r="E55" s="98"/>
      <c r="F55" s="98"/>
      <c r="G55" s="99"/>
      <c r="H55" s="98"/>
      <c r="I55" s="100"/>
    </row>
    <row r="56" spans="1:9" ht="16.5">
      <c r="A56" s="101"/>
      <c r="B56" s="176" t="s">
        <v>40</v>
      </c>
      <c r="C56" s="145" t="s">
        <v>117</v>
      </c>
      <c r="D56" s="146" t="s">
        <v>114</v>
      </c>
      <c r="E56" s="160">
        <v>134254.27083333334</v>
      </c>
      <c r="F56" s="124">
        <v>139035</v>
      </c>
      <c r="G56" s="148">
        <f t="shared" ref="G56:G64" si="12">(F56-E56)/E56</f>
        <v>3.5609512732757496E-2</v>
      </c>
      <c r="H56" s="124">
        <v>149126.25</v>
      </c>
      <c r="I56" s="148">
        <f t="shared" ref="I56:I64" si="13">(F56-H56)/H56</f>
        <v>-6.7669172932330823E-2</v>
      </c>
    </row>
    <row r="57" spans="1:9" ht="16.5">
      <c r="A57" s="102"/>
      <c r="B57" s="177" t="s">
        <v>43</v>
      </c>
      <c r="C57" s="142" t="s">
        <v>119</v>
      </c>
      <c r="D57" s="138" t="s">
        <v>114</v>
      </c>
      <c r="E57" s="163">
        <v>101331.64785502176</v>
      </c>
      <c r="F57" s="163">
        <v>155779</v>
      </c>
      <c r="G57" s="147">
        <f t="shared" si="12"/>
        <v>0.53731833338857482</v>
      </c>
      <c r="H57" s="163">
        <v>164151</v>
      </c>
      <c r="I57" s="147">
        <f t="shared" si="13"/>
        <v>-5.1001821493624776E-2</v>
      </c>
    </row>
    <row r="58" spans="1:9" ht="16.5">
      <c r="A58" s="102"/>
      <c r="B58" s="177" t="s">
        <v>38</v>
      </c>
      <c r="C58" s="142" t="s">
        <v>115</v>
      </c>
      <c r="D58" s="138" t="s">
        <v>114</v>
      </c>
      <c r="E58" s="163">
        <v>141336.4366648107</v>
      </c>
      <c r="F58" s="174">
        <v>150470.5</v>
      </c>
      <c r="G58" s="147">
        <f t="shared" si="12"/>
        <v>6.4626387580800401E-2</v>
      </c>
      <c r="H58" s="174">
        <v>157870.33333333334</v>
      </c>
      <c r="I58" s="147">
        <f t="shared" si="13"/>
        <v>-4.6872855571344477E-2</v>
      </c>
    </row>
    <row r="59" spans="1:9" ht="16.5">
      <c r="A59" s="102"/>
      <c r="B59" s="177" t="s">
        <v>55</v>
      </c>
      <c r="C59" s="142" t="s">
        <v>122</v>
      </c>
      <c r="D59" s="138" t="s">
        <v>120</v>
      </c>
      <c r="E59" s="163">
        <v>187973.61111111112</v>
      </c>
      <c r="F59" s="174">
        <v>196555.125</v>
      </c>
      <c r="G59" s="147">
        <f t="shared" si="12"/>
        <v>4.5652758587567628E-2</v>
      </c>
      <c r="H59" s="174">
        <v>201953.14285714287</v>
      </c>
      <c r="I59" s="147">
        <f t="shared" si="13"/>
        <v>-2.6729060913705645E-2</v>
      </c>
    </row>
    <row r="60" spans="1:9" s="118" customFormat="1" ht="16.5">
      <c r="A60" s="128"/>
      <c r="B60" s="177" t="s">
        <v>54</v>
      </c>
      <c r="C60" s="142" t="s">
        <v>121</v>
      </c>
      <c r="D60" s="138" t="s">
        <v>120</v>
      </c>
      <c r="E60" s="163">
        <v>203104.796875</v>
      </c>
      <c r="F60" s="179">
        <v>179071.1</v>
      </c>
      <c r="G60" s="147">
        <f t="shared" si="12"/>
        <v>-0.11833150789536218</v>
      </c>
      <c r="H60" s="179">
        <v>179364.12</v>
      </c>
      <c r="I60" s="147">
        <f t="shared" si="13"/>
        <v>-1.6336600653463443E-3</v>
      </c>
    </row>
    <row r="61" spans="1:9" s="118" customFormat="1" ht="17.25" thickBot="1">
      <c r="A61" s="128"/>
      <c r="B61" s="178" t="s">
        <v>56</v>
      </c>
      <c r="C61" s="143" t="s">
        <v>123</v>
      </c>
      <c r="D61" s="139" t="s">
        <v>120</v>
      </c>
      <c r="E61" s="166">
        <v>1079519.6666666667</v>
      </c>
      <c r="F61" s="175">
        <v>1234571</v>
      </c>
      <c r="G61" s="152">
        <f t="shared" si="12"/>
        <v>0.1436299292370464</v>
      </c>
      <c r="H61" s="175">
        <v>1234571</v>
      </c>
      <c r="I61" s="152">
        <f t="shared" si="13"/>
        <v>0</v>
      </c>
    </row>
    <row r="62" spans="1:9" s="118" customFormat="1" ht="16.5">
      <c r="A62" s="128"/>
      <c r="B62" s="88" t="s">
        <v>42</v>
      </c>
      <c r="C62" s="141" t="s">
        <v>198</v>
      </c>
      <c r="D62" s="138" t="s">
        <v>114</v>
      </c>
      <c r="E62" s="160">
        <v>96947.90457962139</v>
      </c>
      <c r="F62" s="173">
        <v>107644.375</v>
      </c>
      <c r="G62" s="147">
        <f t="shared" si="12"/>
        <v>0.11033214659728731</v>
      </c>
      <c r="H62" s="173">
        <v>107388.71428571429</v>
      </c>
      <c r="I62" s="147">
        <f t="shared" si="13"/>
        <v>2.3807037451394476E-3</v>
      </c>
    </row>
    <row r="63" spans="1:9" s="118" customFormat="1" ht="16.5">
      <c r="A63" s="128"/>
      <c r="B63" s="177" t="s">
        <v>41</v>
      </c>
      <c r="C63" s="142" t="s">
        <v>118</v>
      </c>
      <c r="D63" s="140" t="s">
        <v>114</v>
      </c>
      <c r="E63" s="163">
        <v>188129.77266146993</v>
      </c>
      <c r="F63" s="174">
        <v>185499.6</v>
      </c>
      <c r="G63" s="147">
        <f t="shared" si="12"/>
        <v>-1.3980629563629955E-2</v>
      </c>
      <c r="H63" s="174">
        <v>181878.25</v>
      </c>
      <c r="I63" s="147">
        <f t="shared" si="13"/>
        <v>1.9910846953937626E-2</v>
      </c>
    </row>
    <row r="64" spans="1:9" ht="16.5" customHeight="1" thickBot="1">
      <c r="A64" s="103"/>
      <c r="B64" s="178" t="s">
        <v>39</v>
      </c>
      <c r="C64" s="143" t="s">
        <v>116</v>
      </c>
      <c r="D64" s="139" t="s">
        <v>114</v>
      </c>
      <c r="E64" s="166">
        <v>189516.19000556791</v>
      </c>
      <c r="F64" s="175">
        <v>207793</v>
      </c>
      <c r="G64" s="152">
        <f t="shared" si="12"/>
        <v>9.6439306815397252E-2</v>
      </c>
      <c r="H64" s="175">
        <v>199720</v>
      </c>
      <c r="I64" s="152">
        <f t="shared" si="13"/>
        <v>4.0421590226316841E-2</v>
      </c>
    </row>
    <row r="65" spans="1:9" ht="15.75" customHeight="1" thickBot="1">
      <c r="A65" s="217" t="s">
        <v>192</v>
      </c>
      <c r="B65" s="228"/>
      <c r="C65" s="228"/>
      <c r="D65" s="229"/>
      <c r="E65" s="92">
        <f>SUM(E56:E64)</f>
        <v>2322114.2972526029</v>
      </c>
      <c r="F65" s="92">
        <f>SUM(F56:F64)</f>
        <v>2556418.7000000002</v>
      </c>
      <c r="G65" s="94">
        <f t="shared" ref="G65" si="14">(F65-E65)/E65</f>
        <v>0.10090132213759388</v>
      </c>
      <c r="H65" s="92">
        <f>SUM(H56:H64)</f>
        <v>2576022.8104761904</v>
      </c>
      <c r="I65" s="131">
        <f t="shared" ref="I65" si="15">(F65-H65)/H65</f>
        <v>-7.6102239454029948E-3</v>
      </c>
    </row>
    <row r="66" spans="1:9" ht="17.25" customHeight="1" thickBot="1">
      <c r="A66" s="35" t="s">
        <v>53</v>
      </c>
      <c r="B66" s="26" t="s">
        <v>58</v>
      </c>
      <c r="C66" s="5"/>
      <c r="D66" s="6"/>
      <c r="E66" s="49"/>
      <c r="F66" s="49"/>
      <c r="G66" s="7"/>
      <c r="H66" s="49"/>
      <c r="I66" s="8"/>
    </row>
    <row r="67" spans="1:9" ht="16.5">
      <c r="A67" s="31"/>
      <c r="B67" s="155" t="s">
        <v>61</v>
      </c>
      <c r="C67" s="142" t="s">
        <v>130</v>
      </c>
      <c r="D67" s="146" t="s">
        <v>207</v>
      </c>
      <c r="E67" s="160">
        <v>960385.25744047621</v>
      </c>
      <c r="F67" s="168">
        <v>818363</v>
      </c>
      <c r="G67" s="147">
        <f t="shared" ref="G67:G72" si="16">(F67-E67)/E67</f>
        <v>-0.14788050559936736</v>
      </c>
      <c r="H67" s="168">
        <v>853271.25</v>
      </c>
      <c r="I67" s="147">
        <f t="shared" ref="I67:I72" si="17">(F67-H67)/H67</f>
        <v>-4.0911081909767846E-2</v>
      </c>
    </row>
    <row r="68" spans="1:9" ht="16.5">
      <c r="A68" s="35"/>
      <c r="B68" s="155" t="s">
        <v>59</v>
      </c>
      <c r="C68" s="142" t="s">
        <v>128</v>
      </c>
      <c r="D68" s="140" t="s">
        <v>124</v>
      </c>
      <c r="E68" s="163">
        <v>391947.58804287307</v>
      </c>
      <c r="F68" s="162">
        <v>451191</v>
      </c>
      <c r="G68" s="147">
        <f t="shared" si="16"/>
        <v>0.15115136248943215</v>
      </c>
      <c r="H68" s="162">
        <v>448724.25</v>
      </c>
      <c r="I68" s="147">
        <f t="shared" si="17"/>
        <v>5.4972513743128436E-3</v>
      </c>
    </row>
    <row r="69" spans="1:9" ht="16.5">
      <c r="A69" s="35"/>
      <c r="B69" s="155" t="s">
        <v>62</v>
      </c>
      <c r="C69" s="142" t="s">
        <v>131</v>
      </c>
      <c r="D69" s="140" t="s">
        <v>125</v>
      </c>
      <c r="E69" s="163">
        <v>596372.47023809527</v>
      </c>
      <c r="F69" s="162">
        <v>606073</v>
      </c>
      <c r="G69" s="147">
        <f t="shared" si="16"/>
        <v>1.6265891277697481E-2</v>
      </c>
      <c r="H69" s="162">
        <v>599913.6</v>
      </c>
      <c r="I69" s="147">
        <f t="shared" si="17"/>
        <v>1.0267145135566227E-2</v>
      </c>
    </row>
    <row r="70" spans="1:9" ht="16.5">
      <c r="A70" s="35"/>
      <c r="B70" s="155" t="s">
        <v>64</v>
      </c>
      <c r="C70" s="142" t="s">
        <v>133</v>
      </c>
      <c r="D70" s="140" t="s">
        <v>127</v>
      </c>
      <c r="E70" s="163">
        <v>223141.74483972319</v>
      </c>
      <c r="F70" s="162">
        <v>221665.125</v>
      </c>
      <c r="G70" s="147">
        <f t="shared" si="16"/>
        <v>-6.6174074276590866E-3</v>
      </c>
      <c r="H70" s="162">
        <v>216426.42857142858</v>
      </c>
      <c r="I70" s="147">
        <f t="shared" si="17"/>
        <v>2.4205437677600729E-2</v>
      </c>
    </row>
    <row r="71" spans="1:9" ht="16.5">
      <c r="A71" s="35"/>
      <c r="B71" s="155" t="s">
        <v>60</v>
      </c>
      <c r="C71" s="142" t="s">
        <v>129</v>
      </c>
      <c r="D71" s="140" t="s">
        <v>206</v>
      </c>
      <c r="E71" s="163">
        <v>2831027.458333333</v>
      </c>
      <c r="F71" s="162">
        <v>3113636.5</v>
      </c>
      <c r="G71" s="147">
        <f t="shared" si="16"/>
        <v>9.9825609544968177E-2</v>
      </c>
      <c r="H71" s="162">
        <v>3022441.5</v>
      </c>
      <c r="I71" s="147">
        <f t="shared" si="17"/>
        <v>3.0172626997081665E-2</v>
      </c>
    </row>
    <row r="72" spans="1:9" ht="16.5" customHeight="1" thickBot="1">
      <c r="A72" s="35"/>
      <c r="B72" s="155" t="s">
        <v>63</v>
      </c>
      <c r="C72" s="142" t="s">
        <v>132</v>
      </c>
      <c r="D72" s="139" t="s">
        <v>126</v>
      </c>
      <c r="E72" s="166">
        <v>300256.296875</v>
      </c>
      <c r="F72" s="171">
        <v>303410.25</v>
      </c>
      <c r="G72" s="153">
        <f t="shared" si="16"/>
        <v>1.0504203101902058E-2</v>
      </c>
      <c r="H72" s="171">
        <v>292806.42857142858</v>
      </c>
      <c r="I72" s="153">
        <f t="shared" si="17"/>
        <v>3.6214442013129074E-2</v>
      </c>
    </row>
    <row r="73" spans="1:9" ht="15.75" customHeight="1" thickBot="1">
      <c r="A73" s="217" t="s">
        <v>205</v>
      </c>
      <c r="B73" s="218"/>
      <c r="C73" s="218"/>
      <c r="D73" s="219"/>
      <c r="E73" s="77">
        <f>SUM(E67:E72)</f>
        <v>5303130.815769501</v>
      </c>
      <c r="F73" s="77">
        <f>SUM(F67:F72)</f>
        <v>5514338.875</v>
      </c>
      <c r="G73" s="96">
        <f t="shared" ref="G73" si="18">(F73-E73)/E73</f>
        <v>3.9827050579715334E-2</v>
      </c>
      <c r="H73" s="77">
        <f>SUM(H67:H72)</f>
        <v>5433583.4571428569</v>
      </c>
      <c r="I73" s="97">
        <f t="shared" ref="I73" si="19">(F73-H73)/H73</f>
        <v>1.4862276156075965E-2</v>
      </c>
    </row>
    <row r="74" spans="1:9" ht="17.25" customHeight="1" thickBot="1">
      <c r="A74" s="35" t="s">
        <v>65</v>
      </c>
      <c r="B74" s="26" t="s">
        <v>66</v>
      </c>
      <c r="C74" s="5"/>
      <c r="D74" s="6"/>
      <c r="E74" s="49"/>
      <c r="F74" s="49"/>
      <c r="G74" s="7"/>
      <c r="H74" s="49"/>
      <c r="I74" s="8"/>
    </row>
    <row r="75" spans="1:9" ht="13.5" customHeight="1">
      <c r="A75" s="31"/>
      <c r="B75" s="155" t="s">
        <v>71</v>
      </c>
      <c r="C75" s="144" t="s">
        <v>200</v>
      </c>
      <c r="D75" s="146" t="s">
        <v>134</v>
      </c>
      <c r="E75" s="160">
        <v>116649.15000154664</v>
      </c>
      <c r="F75" s="160">
        <v>128168.77777777778</v>
      </c>
      <c r="G75" s="147">
        <f>(F75-E75)/E75</f>
        <v>9.8754493933975507E-2</v>
      </c>
      <c r="H75" s="160">
        <v>134098.625</v>
      </c>
      <c r="I75" s="147">
        <f>(F75-H75)/H75</f>
        <v>-4.4220044927546567E-2</v>
      </c>
    </row>
    <row r="76" spans="1:9" ht="16.5">
      <c r="A76" s="35"/>
      <c r="B76" s="155" t="s">
        <v>67</v>
      </c>
      <c r="C76" s="142" t="s">
        <v>139</v>
      </c>
      <c r="D76" s="140" t="s">
        <v>135</v>
      </c>
      <c r="E76" s="163">
        <v>196696.30245784283</v>
      </c>
      <c r="F76" s="163">
        <v>205541.14285714287</v>
      </c>
      <c r="G76" s="147">
        <f>(F76-E76)/E76</f>
        <v>4.4966988645837508E-2</v>
      </c>
      <c r="H76" s="163">
        <v>207805</v>
      </c>
      <c r="I76" s="147">
        <f>(F76-H76)/H76</f>
        <v>-1.0894141829393567E-2</v>
      </c>
    </row>
    <row r="77" spans="1:9" ht="16.5">
      <c r="A77" s="35"/>
      <c r="B77" s="155" t="s">
        <v>70</v>
      </c>
      <c r="C77" s="142" t="s">
        <v>141</v>
      </c>
      <c r="D77" s="140" t="s">
        <v>137</v>
      </c>
      <c r="E77" s="163">
        <v>127910.20971603564</v>
      </c>
      <c r="F77" s="163">
        <v>148005</v>
      </c>
      <c r="G77" s="147">
        <f>(F77-E77)/E77</f>
        <v>0.15710075316564159</v>
      </c>
      <c r="H77" s="163">
        <v>148005</v>
      </c>
      <c r="I77" s="147">
        <f>(F77-H77)/H77</f>
        <v>0</v>
      </c>
    </row>
    <row r="78" spans="1:9" ht="16.5">
      <c r="A78" s="35"/>
      <c r="B78" s="155" t="s">
        <v>68</v>
      </c>
      <c r="C78" s="142" t="s">
        <v>138</v>
      </c>
      <c r="D78" s="140" t="s">
        <v>134</v>
      </c>
      <c r="E78" s="163">
        <v>294208.08401385794</v>
      </c>
      <c r="F78" s="163">
        <v>310182.3</v>
      </c>
      <c r="G78" s="147">
        <f>(F78-E78)/E78</f>
        <v>5.429563922312082E-2</v>
      </c>
      <c r="H78" s="163">
        <v>308767</v>
      </c>
      <c r="I78" s="147">
        <f>(F78-H78)/H78</f>
        <v>4.5837152286351468E-3</v>
      </c>
    </row>
    <row r="79" spans="1:9" ht="16.5" customHeight="1" thickBot="1">
      <c r="A79" s="36"/>
      <c r="B79" s="155" t="s">
        <v>69</v>
      </c>
      <c r="C79" s="142" t="s">
        <v>140</v>
      </c>
      <c r="D79" s="139" t="s">
        <v>136</v>
      </c>
      <c r="E79" s="166">
        <v>79675.329168986646</v>
      </c>
      <c r="F79" s="166">
        <v>98670</v>
      </c>
      <c r="G79" s="147">
        <f>(F79-E79)/E79</f>
        <v>0.23840090814970824</v>
      </c>
      <c r="H79" s="166">
        <v>97773</v>
      </c>
      <c r="I79" s="147">
        <f>(F79-H79)/H79</f>
        <v>9.1743119266055051E-3</v>
      </c>
    </row>
    <row r="80" spans="1:9" ht="15.75" customHeight="1" thickBot="1">
      <c r="A80" s="217" t="s">
        <v>193</v>
      </c>
      <c r="B80" s="218"/>
      <c r="C80" s="218"/>
      <c r="D80" s="219"/>
      <c r="E80" s="77">
        <f>SUM(E75:E79)</f>
        <v>815139.07535826962</v>
      </c>
      <c r="F80" s="77">
        <f>SUM(F75:F79)</f>
        <v>890567.22063492064</v>
      </c>
      <c r="G80" s="96">
        <f t="shared" ref="G80" si="20">(F80-E80)/E80</f>
        <v>9.2534081062791484E-2</v>
      </c>
      <c r="H80" s="77">
        <f>SUM(H75:H79)</f>
        <v>896448.625</v>
      </c>
      <c r="I80" s="97">
        <f t="shared" ref="I80" si="21">(F80-H80)/H80</f>
        <v>-6.5607824040996897E-3</v>
      </c>
    </row>
    <row r="81" spans="1:11" ht="17.25" customHeight="1" thickBot="1">
      <c r="A81" s="31" t="s">
        <v>72</v>
      </c>
      <c r="B81" s="26" t="s">
        <v>73</v>
      </c>
      <c r="C81" s="5"/>
      <c r="D81" s="6"/>
      <c r="E81" s="49"/>
      <c r="F81" s="49"/>
      <c r="G81" s="7"/>
      <c r="H81" s="49"/>
      <c r="I81" s="8"/>
    </row>
    <row r="82" spans="1:11" ht="16.5">
      <c r="A82" s="31"/>
      <c r="B82" s="155" t="s">
        <v>76</v>
      </c>
      <c r="C82" s="142" t="s">
        <v>143</v>
      </c>
      <c r="D82" s="146" t="s">
        <v>161</v>
      </c>
      <c r="E82" s="160">
        <v>112139.18705357143</v>
      </c>
      <c r="F82" s="203">
        <v>90148.5</v>
      </c>
      <c r="G82" s="148">
        <f t="shared" ref="G82:G88" si="22">(F82-E82)/E82</f>
        <v>-0.19610171637026383</v>
      </c>
      <c r="H82" s="203">
        <v>94521.375</v>
      </c>
      <c r="I82" s="148">
        <f t="shared" ref="I82:I88" si="23">(F82-H82)/H82</f>
        <v>-4.6263345195729534E-2</v>
      </c>
    </row>
    <row r="83" spans="1:11" ht="16.5">
      <c r="A83" s="35"/>
      <c r="B83" s="155" t="s">
        <v>78</v>
      </c>
      <c r="C83" s="142" t="s">
        <v>149</v>
      </c>
      <c r="D83" s="138" t="s">
        <v>147</v>
      </c>
      <c r="E83" s="163">
        <v>132959.86299802031</v>
      </c>
      <c r="F83" s="163">
        <v>141128</v>
      </c>
      <c r="G83" s="147">
        <f t="shared" si="22"/>
        <v>6.1433103327590728E-2</v>
      </c>
      <c r="H83" s="163">
        <v>145314</v>
      </c>
      <c r="I83" s="147">
        <f t="shared" si="23"/>
        <v>-2.8806584362139918E-2</v>
      </c>
    </row>
    <row r="84" spans="1:11" ht="16.5">
      <c r="A84" s="35"/>
      <c r="B84" s="155" t="s">
        <v>77</v>
      </c>
      <c r="C84" s="142" t="s">
        <v>146</v>
      </c>
      <c r="D84" s="140" t="s">
        <v>162</v>
      </c>
      <c r="E84" s="163">
        <v>94342.052207065091</v>
      </c>
      <c r="F84" s="163">
        <v>97071.444444444438</v>
      </c>
      <c r="G84" s="147">
        <f t="shared" si="22"/>
        <v>2.8930812649578422E-2</v>
      </c>
      <c r="H84" s="163">
        <v>97992.875</v>
      </c>
      <c r="I84" s="147">
        <f t="shared" si="23"/>
        <v>-9.4030362468247013E-3</v>
      </c>
    </row>
    <row r="85" spans="1:11" ht="16.5">
      <c r="A85" s="35"/>
      <c r="B85" s="155" t="s">
        <v>74</v>
      </c>
      <c r="C85" s="142" t="s">
        <v>144</v>
      </c>
      <c r="D85" s="140" t="s">
        <v>142</v>
      </c>
      <c r="E85" s="163">
        <v>70553.232142857159</v>
      </c>
      <c r="F85" s="163">
        <v>69581.571428571435</v>
      </c>
      <c r="G85" s="147">
        <f t="shared" si="22"/>
        <v>-1.3772022695123204E-2</v>
      </c>
      <c r="H85" s="163">
        <v>69581.571428571435</v>
      </c>
      <c r="I85" s="147">
        <f t="shared" si="23"/>
        <v>0</v>
      </c>
    </row>
    <row r="86" spans="1:11" ht="16.5">
      <c r="A86" s="35"/>
      <c r="B86" s="155" t="s">
        <v>79</v>
      </c>
      <c r="C86" s="142" t="s">
        <v>155</v>
      </c>
      <c r="D86" s="151" t="s">
        <v>156</v>
      </c>
      <c r="E86" s="172">
        <v>578645.625</v>
      </c>
      <c r="F86" s="172">
        <v>576472</v>
      </c>
      <c r="G86" s="147">
        <f t="shared" si="22"/>
        <v>-3.7564009924035977E-3</v>
      </c>
      <c r="H86" s="172">
        <v>576472</v>
      </c>
      <c r="I86" s="147">
        <f t="shared" si="23"/>
        <v>0</v>
      </c>
    </row>
    <row r="87" spans="1:11" ht="16.5">
      <c r="A87" s="35"/>
      <c r="B87" s="155" t="s">
        <v>75</v>
      </c>
      <c r="C87" s="142" t="s">
        <v>148</v>
      </c>
      <c r="D87" s="151" t="s">
        <v>145</v>
      </c>
      <c r="E87" s="172">
        <v>46224.101190476191</v>
      </c>
      <c r="F87" s="172">
        <v>53820</v>
      </c>
      <c r="G87" s="147">
        <f t="shared" si="22"/>
        <v>0.16432766920060382</v>
      </c>
      <c r="H87" s="172">
        <v>53371.5</v>
      </c>
      <c r="I87" s="147">
        <f t="shared" si="23"/>
        <v>8.4033613445378148E-3</v>
      </c>
    </row>
    <row r="88" spans="1:11" ht="16.5" customHeight="1" thickBot="1">
      <c r="A88" s="33"/>
      <c r="B88" s="156" t="s">
        <v>80</v>
      </c>
      <c r="C88" s="143" t="s">
        <v>151</v>
      </c>
      <c r="D88" s="139" t="s">
        <v>150</v>
      </c>
      <c r="E88" s="166">
        <v>169664.81666666668</v>
      </c>
      <c r="F88" s="166">
        <v>260229.66666666666</v>
      </c>
      <c r="G88" s="149">
        <f t="shared" si="22"/>
        <v>0.53378686152668253</v>
      </c>
      <c r="H88" s="166">
        <v>257887.5</v>
      </c>
      <c r="I88" s="149">
        <f t="shared" si="23"/>
        <v>9.082125603864696E-3</v>
      </c>
    </row>
    <row r="89" spans="1:11" ht="15.75" customHeight="1" thickBot="1">
      <c r="A89" s="217" t="s">
        <v>194</v>
      </c>
      <c r="B89" s="218"/>
      <c r="C89" s="218"/>
      <c r="D89" s="219"/>
      <c r="E89" s="77">
        <f>SUM(E82:E88)</f>
        <v>1204528.8772586568</v>
      </c>
      <c r="F89" s="77">
        <f>SUM(F82:F88)</f>
        <v>1288451.1825396826</v>
      </c>
      <c r="G89" s="104">
        <f t="shared" ref="G89:G90" si="24">(F89-E89)/E89</f>
        <v>6.9672306629975964E-2</v>
      </c>
      <c r="H89" s="77">
        <f>SUM(H82:H88)</f>
        <v>1295140.8214285714</v>
      </c>
      <c r="I89" s="97">
        <f t="shared" ref="I89:I90" si="25">(F89-H89)/H89</f>
        <v>-5.1651826413053117E-3</v>
      </c>
    </row>
    <row r="90" spans="1:11" ht="15.75" customHeight="1" thickBot="1">
      <c r="A90" s="217" t="s">
        <v>195</v>
      </c>
      <c r="B90" s="218"/>
      <c r="C90" s="218"/>
      <c r="D90" s="219"/>
      <c r="E90" s="92">
        <f>SUM(E89+E80+E73+E65+E54+E46+E38+E31)</f>
        <v>20428584.568991683</v>
      </c>
      <c r="F90" s="92">
        <f>SUM(F31,F38,F46,F54,F65,F73,F80,F89)</f>
        <v>22240012.361904763</v>
      </c>
      <c r="G90" s="94">
        <f t="shared" si="24"/>
        <v>8.867123352552897E-2</v>
      </c>
      <c r="H90" s="92">
        <f>SUM(H31,H38,H46,H54,H65,H73,H80,H89)</f>
        <v>22141038.210873015</v>
      </c>
      <c r="I90" s="105">
        <f t="shared" si="25"/>
        <v>4.4701675725008806E-3</v>
      </c>
      <c r="J90" s="106"/>
    </row>
    <row r="91" spans="1:11">
      <c r="E91" s="107"/>
      <c r="F91" s="107"/>
      <c r="K91" s="108"/>
    </row>
    <row r="92" spans="1:11">
      <c r="I92" s="27"/>
    </row>
    <row r="93" spans="1:11">
      <c r="I93" s="27"/>
    </row>
    <row r="94" spans="1:11">
      <c r="I94" s="27"/>
    </row>
  </sheetData>
  <sortState ref="B15:I30">
    <sortCondition ref="I15:I30"/>
  </sortState>
  <mergeCells count="20">
    <mergeCell ref="A9:I9"/>
    <mergeCell ref="H12:H13"/>
    <mergeCell ref="I12:I13"/>
    <mergeCell ref="D11:E11"/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  <mergeCell ref="B12:B13"/>
    <mergeCell ref="C12:C13"/>
    <mergeCell ref="D12:D13"/>
    <mergeCell ref="E12:E13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18" zoomScaleNormal="100" workbookViewId="0">
      <selection activeCell="I27" sqref="I27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18" customWidth="1"/>
    <col min="4" max="6" width="13.140625" style="118" customWidth="1"/>
    <col min="7" max="7" width="11.28515625" style="76" customWidth="1"/>
    <col min="8" max="8" width="11.42578125" style="118" customWidth="1"/>
    <col min="9" max="9" width="11.7109375" style="118" customWidth="1"/>
    <col min="10" max="10" width="9.140625" style="118"/>
    <col min="11" max="11" width="13" style="202" bestFit="1" customWidth="1"/>
    <col min="12" max="12" width="9.140625" style="202"/>
    <col min="13" max="16384" width="9.140625" style="118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5" t="s">
        <v>209</v>
      </c>
      <c r="B9" s="25"/>
      <c r="C9" s="25"/>
      <c r="D9" s="25"/>
      <c r="E9" s="201"/>
      <c r="F9" s="201"/>
    </row>
    <row r="10" spans="1:12" ht="18">
      <c r="A10" s="2" t="s">
        <v>210</v>
      </c>
      <c r="B10" s="2"/>
      <c r="C10" s="2"/>
    </row>
    <row r="11" spans="1:12" ht="18">
      <c r="A11" s="2" t="s">
        <v>230</v>
      </c>
    </row>
    <row r="12" spans="1:12" ht="15.75" thickBot="1"/>
    <row r="13" spans="1:12" ht="24.75" customHeight="1">
      <c r="A13" s="211" t="s">
        <v>3</v>
      </c>
      <c r="B13" s="211"/>
      <c r="C13" s="213" t="s">
        <v>0</v>
      </c>
      <c r="D13" s="207" t="s">
        <v>211</v>
      </c>
      <c r="E13" s="207" t="s">
        <v>212</v>
      </c>
      <c r="F13" s="207" t="s">
        <v>213</v>
      </c>
      <c r="G13" s="207" t="s">
        <v>214</v>
      </c>
      <c r="H13" s="207" t="s">
        <v>215</v>
      </c>
      <c r="I13" s="207" t="s">
        <v>216</v>
      </c>
    </row>
    <row r="14" spans="1:12" ht="24.75" customHeight="1" thickBot="1">
      <c r="A14" s="212"/>
      <c r="B14" s="212"/>
      <c r="C14" s="214"/>
      <c r="D14" s="227"/>
      <c r="E14" s="227"/>
      <c r="F14" s="227"/>
      <c r="G14" s="208"/>
      <c r="H14" s="227"/>
      <c r="I14" s="227"/>
    </row>
    <row r="15" spans="1:12" ht="17.25" customHeight="1" thickBot="1">
      <c r="A15" s="80" t="s">
        <v>24</v>
      </c>
      <c r="B15" s="113" t="s">
        <v>22</v>
      </c>
      <c r="C15" s="5"/>
      <c r="D15" s="7"/>
      <c r="E15" s="7"/>
      <c r="F15" s="7"/>
      <c r="G15" s="7"/>
      <c r="H15" s="7"/>
      <c r="I15" s="8"/>
      <c r="K15" s="193"/>
    </row>
    <row r="16" spans="1:12" ht="18">
      <c r="A16" s="81"/>
      <c r="B16" s="184" t="s">
        <v>4</v>
      </c>
      <c r="C16" s="141" t="s">
        <v>163</v>
      </c>
      <c r="D16" s="194">
        <v>100000</v>
      </c>
      <c r="E16" s="194">
        <v>85000</v>
      </c>
      <c r="F16" s="194">
        <v>90000</v>
      </c>
      <c r="G16" s="134">
        <v>90000</v>
      </c>
      <c r="H16" s="134">
        <v>96666</v>
      </c>
      <c r="I16" s="134">
        <f>AVERAGE(D16:H16)</f>
        <v>92333.2</v>
      </c>
      <c r="K16" s="193"/>
      <c r="L16" s="195"/>
    </row>
    <row r="17" spans="1:16" ht="18">
      <c r="A17" s="82"/>
      <c r="B17" s="185" t="s">
        <v>5</v>
      </c>
      <c r="C17" s="142" t="s">
        <v>164</v>
      </c>
      <c r="D17" s="180">
        <v>150000</v>
      </c>
      <c r="E17" s="180">
        <v>135000</v>
      </c>
      <c r="F17" s="180">
        <v>112500</v>
      </c>
      <c r="G17" s="196">
        <v>112500</v>
      </c>
      <c r="H17" s="196">
        <v>113333</v>
      </c>
      <c r="I17" s="134">
        <f t="shared" ref="I17:I40" si="0">AVERAGE(D17:H17)</f>
        <v>124666.6</v>
      </c>
      <c r="K17" s="193"/>
      <c r="L17" s="195"/>
    </row>
    <row r="18" spans="1:16" ht="18">
      <c r="A18" s="82"/>
      <c r="B18" s="185" t="s">
        <v>6</v>
      </c>
      <c r="C18" s="142" t="s">
        <v>165</v>
      </c>
      <c r="D18" s="180">
        <v>90000</v>
      </c>
      <c r="E18" s="180">
        <v>150000</v>
      </c>
      <c r="F18" s="180">
        <v>87500</v>
      </c>
      <c r="G18" s="196">
        <v>87500</v>
      </c>
      <c r="H18" s="196">
        <v>93333</v>
      </c>
      <c r="I18" s="134">
        <f t="shared" si="0"/>
        <v>101666.6</v>
      </c>
      <c r="K18" s="193"/>
      <c r="L18" s="195"/>
    </row>
    <row r="19" spans="1:16" ht="18">
      <c r="A19" s="82"/>
      <c r="B19" s="185" t="s">
        <v>7</v>
      </c>
      <c r="C19" s="142" t="s">
        <v>166</v>
      </c>
      <c r="D19" s="180">
        <v>30000</v>
      </c>
      <c r="E19" s="180">
        <v>50000</v>
      </c>
      <c r="F19" s="180">
        <v>32500</v>
      </c>
      <c r="G19" s="196">
        <v>27500</v>
      </c>
      <c r="H19" s="196">
        <v>45000</v>
      </c>
      <c r="I19" s="134">
        <f t="shared" si="0"/>
        <v>37000</v>
      </c>
      <c r="K19" s="193"/>
      <c r="L19" s="195"/>
      <c r="P19" s="202"/>
    </row>
    <row r="20" spans="1:16" ht="18">
      <c r="A20" s="82"/>
      <c r="B20" s="185" t="s">
        <v>8</v>
      </c>
      <c r="C20" s="142" t="s">
        <v>167</v>
      </c>
      <c r="D20" s="180">
        <v>250000</v>
      </c>
      <c r="E20" s="180">
        <v>300000</v>
      </c>
      <c r="F20" s="180">
        <v>300000</v>
      </c>
      <c r="G20" s="196">
        <v>312500</v>
      </c>
      <c r="H20" s="196">
        <v>316666</v>
      </c>
      <c r="I20" s="134">
        <f t="shared" si="0"/>
        <v>295833.2</v>
      </c>
      <c r="K20" s="193"/>
      <c r="L20" s="195"/>
    </row>
    <row r="21" spans="1:16" ht="18.75" customHeight="1">
      <c r="A21" s="82"/>
      <c r="B21" s="185" t="s">
        <v>9</v>
      </c>
      <c r="C21" s="142" t="s">
        <v>168</v>
      </c>
      <c r="D21" s="180">
        <v>100000</v>
      </c>
      <c r="E21" s="180">
        <v>85000</v>
      </c>
      <c r="F21" s="180">
        <v>110000</v>
      </c>
      <c r="G21" s="196">
        <v>87500</v>
      </c>
      <c r="H21" s="196">
        <v>93333</v>
      </c>
      <c r="I21" s="134">
        <f t="shared" si="0"/>
        <v>95166.6</v>
      </c>
      <c r="K21" s="193"/>
      <c r="L21" s="195"/>
    </row>
    <row r="22" spans="1:16" ht="18">
      <c r="A22" s="82"/>
      <c r="B22" s="185" t="s">
        <v>10</v>
      </c>
      <c r="C22" s="142" t="s">
        <v>169</v>
      </c>
      <c r="D22" s="180">
        <v>75000</v>
      </c>
      <c r="E22" s="180">
        <v>60000</v>
      </c>
      <c r="F22" s="180">
        <v>70000</v>
      </c>
      <c r="G22" s="196">
        <v>60000</v>
      </c>
      <c r="H22" s="196">
        <v>51666</v>
      </c>
      <c r="I22" s="134">
        <f t="shared" si="0"/>
        <v>63333.2</v>
      </c>
      <c r="K22" s="193"/>
      <c r="L22" s="195"/>
    </row>
    <row r="23" spans="1:16" ht="18">
      <c r="A23" s="82"/>
      <c r="B23" s="185" t="s">
        <v>11</v>
      </c>
      <c r="C23" s="142" t="s">
        <v>170</v>
      </c>
      <c r="D23" s="180">
        <v>20000</v>
      </c>
      <c r="E23" s="180">
        <v>25000</v>
      </c>
      <c r="F23" s="180">
        <v>17500</v>
      </c>
      <c r="G23" s="196">
        <v>17500</v>
      </c>
      <c r="H23" s="196">
        <v>33333</v>
      </c>
      <c r="I23" s="134">
        <f t="shared" si="0"/>
        <v>22666.6</v>
      </c>
      <c r="K23" s="193"/>
      <c r="L23" s="195"/>
    </row>
    <row r="24" spans="1:16" ht="18">
      <c r="A24" s="82"/>
      <c r="B24" s="185" t="s">
        <v>12</v>
      </c>
      <c r="C24" s="142" t="s">
        <v>171</v>
      </c>
      <c r="D24" s="180">
        <v>20000</v>
      </c>
      <c r="E24" s="180">
        <v>25000</v>
      </c>
      <c r="F24" s="180">
        <v>22500</v>
      </c>
      <c r="G24" s="196">
        <v>22500</v>
      </c>
      <c r="H24" s="196">
        <v>33333</v>
      </c>
      <c r="I24" s="134">
        <f t="shared" si="0"/>
        <v>24666.6</v>
      </c>
      <c r="K24" s="193"/>
      <c r="L24" s="195"/>
    </row>
    <row r="25" spans="1:16" ht="18">
      <c r="A25" s="82"/>
      <c r="B25" s="185" t="s">
        <v>13</v>
      </c>
      <c r="C25" s="142" t="s">
        <v>172</v>
      </c>
      <c r="D25" s="180">
        <v>20000</v>
      </c>
      <c r="E25" s="180">
        <v>25000</v>
      </c>
      <c r="F25" s="180">
        <v>22500</v>
      </c>
      <c r="G25" s="196">
        <v>22500</v>
      </c>
      <c r="H25" s="196">
        <v>33333</v>
      </c>
      <c r="I25" s="134">
        <f t="shared" si="0"/>
        <v>24666.6</v>
      </c>
      <c r="K25" s="193"/>
      <c r="L25" s="195"/>
    </row>
    <row r="26" spans="1:16" ht="18">
      <c r="A26" s="82"/>
      <c r="B26" s="185" t="s">
        <v>14</v>
      </c>
      <c r="C26" s="142" t="s">
        <v>173</v>
      </c>
      <c r="D26" s="180">
        <v>20000</v>
      </c>
      <c r="E26" s="180">
        <v>25000</v>
      </c>
      <c r="F26" s="180">
        <v>22500</v>
      </c>
      <c r="G26" s="196">
        <v>20000</v>
      </c>
      <c r="H26" s="196">
        <v>33333</v>
      </c>
      <c r="I26" s="134">
        <f t="shared" si="0"/>
        <v>24166.6</v>
      </c>
      <c r="K26" s="193"/>
      <c r="L26" s="195"/>
    </row>
    <row r="27" spans="1:16" ht="18">
      <c r="A27" s="82"/>
      <c r="B27" s="185" t="s">
        <v>15</v>
      </c>
      <c r="C27" s="142" t="s">
        <v>174</v>
      </c>
      <c r="D27" s="180">
        <v>45000</v>
      </c>
      <c r="E27" s="180">
        <v>70000</v>
      </c>
      <c r="F27" s="180">
        <v>55000</v>
      </c>
      <c r="G27" s="196">
        <v>50000</v>
      </c>
      <c r="H27" s="196">
        <v>51666</v>
      </c>
      <c r="I27" s="134">
        <f t="shared" si="0"/>
        <v>54333.2</v>
      </c>
      <c r="K27" s="193"/>
      <c r="L27" s="195"/>
    </row>
    <row r="28" spans="1:16" ht="18">
      <c r="A28" s="82"/>
      <c r="B28" s="185" t="s">
        <v>16</v>
      </c>
      <c r="C28" s="142" t="s">
        <v>175</v>
      </c>
      <c r="D28" s="180">
        <v>20000</v>
      </c>
      <c r="E28" s="180">
        <v>30000</v>
      </c>
      <c r="F28" s="180">
        <v>22500</v>
      </c>
      <c r="G28" s="196">
        <v>35000</v>
      </c>
      <c r="H28" s="196">
        <v>31666</v>
      </c>
      <c r="I28" s="134">
        <f t="shared" si="0"/>
        <v>27833.200000000001</v>
      </c>
      <c r="K28" s="193"/>
      <c r="L28" s="195"/>
    </row>
    <row r="29" spans="1:16" ht="18">
      <c r="A29" s="82"/>
      <c r="B29" s="185" t="s">
        <v>17</v>
      </c>
      <c r="C29" s="142" t="s">
        <v>176</v>
      </c>
      <c r="D29" s="180">
        <v>60000</v>
      </c>
      <c r="E29" s="180">
        <v>75000</v>
      </c>
      <c r="F29" s="180">
        <v>55000</v>
      </c>
      <c r="G29" s="196">
        <v>60000</v>
      </c>
      <c r="H29" s="196">
        <v>61666</v>
      </c>
      <c r="I29" s="134">
        <f t="shared" si="0"/>
        <v>62333.2</v>
      </c>
      <c r="K29" s="193"/>
      <c r="L29" s="195"/>
    </row>
    <row r="30" spans="1:16" ht="18">
      <c r="A30" s="82"/>
      <c r="B30" s="185" t="s">
        <v>18</v>
      </c>
      <c r="C30" s="142" t="s">
        <v>177</v>
      </c>
      <c r="D30" s="180">
        <v>105000</v>
      </c>
      <c r="E30" s="180">
        <v>115000</v>
      </c>
      <c r="F30" s="180">
        <v>175000</v>
      </c>
      <c r="G30" s="196">
        <v>50000</v>
      </c>
      <c r="H30" s="196">
        <v>58333</v>
      </c>
      <c r="I30" s="134">
        <f t="shared" si="0"/>
        <v>100666.6</v>
      </c>
      <c r="K30" s="193"/>
      <c r="L30" s="195"/>
    </row>
    <row r="31" spans="1:16" ht="16.5" customHeight="1" thickBot="1">
      <c r="A31" s="83"/>
      <c r="B31" s="186" t="s">
        <v>19</v>
      </c>
      <c r="C31" s="143" t="s">
        <v>178</v>
      </c>
      <c r="D31" s="181">
        <v>60000</v>
      </c>
      <c r="E31" s="181">
        <v>60000</v>
      </c>
      <c r="F31" s="181">
        <v>55000</v>
      </c>
      <c r="G31" s="136">
        <v>65000</v>
      </c>
      <c r="H31" s="136">
        <v>58333</v>
      </c>
      <c r="I31" s="134">
        <f t="shared" si="0"/>
        <v>59666.6</v>
      </c>
      <c r="K31" s="193"/>
      <c r="L31" s="195"/>
    </row>
    <row r="32" spans="1:16" ht="17.25" customHeight="1" thickBot="1">
      <c r="A32" s="80" t="s">
        <v>20</v>
      </c>
      <c r="B32" s="113" t="s">
        <v>21</v>
      </c>
      <c r="C32" s="5"/>
      <c r="D32" s="7"/>
      <c r="E32" s="7"/>
      <c r="F32" s="7"/>
      <c r="G32" s="7"/>
      <c r="H32" s="7"/>
      <c r="I32" s="134"/>
      <c r="K32" s="197"/>
      <c r="L32" s="198"/>
    </row>
    <row r="33" spans="1:12" ht="18">
      <c r="A33" s="81"/>
      <c r="B33" s="184" t="s">
        <v>26</v>
      </c>
      <c r="C33" s="144" t="s">
        <v>179</v>
      </c>
      <c r="D33" s="194">
        <v>100000</v>
      </c>
      <c r="E33" s="194">
        <v>120000</v>
      </c>
      <c r="F33" s="194">
        <v>120000</v>
      </c>
      <c r="G33" s="134">
        <v>137500</v>
      </c>
      <c r="H33" s="134">
        <v>125000</v>
      </c>
      <c r="I33" s="134">
        <f t="shared" si="0"/>
        <v>120500</v>
      </c>
      <c r="K33" s="199"/>
      <c r="L33" s="195"/>
    </row>
    <row r="34" spans="1:12" ht="18">
      <c r="A34" s="82"/>
      <c r="B34" s="185" t="s">
        <v>27</v>
      </c>
      <c r="C34" s="142" t="s">
        <v>180</v>
      </c>
      <c r="D34" s="180">
        <v>100000</v>
      </c>
      <c r="E34" s="180">
        <v>120000</v>
      </c>
      <c r="F34" s="180">
        <v>120000</v>
      </c>
      <c r="G34" s="196">
        <v>137500</v>
      </c>
      <c r="H34" s="196">
        <v>96666</v>
      </c>
      <c r="I34" s="134">
        <f t="shared" si="0"/>
        <v>114833.2</v>
      </c>
      <c r="K34" s="199"/>
      <c r="L34" s="195"/>
    </row>
    <row r="35" spans="1:12" ht="18">
      <c r="A35" s="82"/>
      <c r="B35" s="184" t="s">
        <v>28</v>
      </c>
      <c r="C35" s="142" t="s">
        <v>181</v>
      </c>
      <c r="D35" s="180">
        <v>35000</v>
      </c>
      <c r="E35" s="180">
        <v>30000</v>
      </c>
      <c r="F35" s="180">
        <v>35000</v>
      </c>
      <c r="G35" s="196">
        <v>40000</v>
      </c>
      <c r="H35" s="196">
        <v>41666</v>
      </c>
      <c r="I35" s="134">
        <f t="shared" si="0"/>
        <v>36333.199999999997</v>
      </c>
      <c r="K35" s="199"/>
      <c r="L35" s="195"/>
    </row>
    <row r="36" spans="1:12" ht="18">
      <c r="A36" s="82"/>
      <c r="B36" s="185" t="s">
        <v>29</v>
      </c>
      <c r="C36" s="142" t="s">
        <v>182</v>
      </c>
      <c r="D36" s="180">
        <v>50000</v>
      </c>
      <c r="E36" s="180">
        <v>45000</v>
      </c>
      <c r="F36" s="180">
        <v>57500</v>
      </c>
      <c r="G36" s="196">
        <v>50000</v>
      </c>
      <c r="H36" s="196">
        <v>41666</v>
      </c>
      <c r="I36" s="134">
        <f t="shared" si="0"/>
        <v>48833.2</v>
      </c>
      <c r="K36" s="199"/>
      <c r="L36" s="195"/>
    </row>
    <row r="37" spans="1:12" ht="16.5" customHeight="1" thickBot="1">
      <c r="A37" s="83"/>
      <c r="B37" s="184" t="s">
        <v>30</v>
      </c>
      <c r="C37" s="142" t="s">
        <v>183</v>
      </c>
      <c r="D37" s="180">
        <v>50000</v>
      </c>
      <c r="E37" s="180">
        <v>50000</v>
      </c>
      <c r="F37" s="180">
        <v>55000</v>
      </c>
      <c r="G37" s="196">
        <v>55000</v>
      </c>
      <c r="H37" s="196">
        <v>36666</v>
      </c>
      <c r="I37" s="134">
        <f t="shared" si="0"/>
        <v>49333.2</v>
      </c>
      <c r="K37" s="199"/>
      <c r="L37" s="195"/>
    </row>
    <row r="38" spans="1:12" ht="17.25" customHeight="1" thickBot="1">
      <c r="A38" s="80" t="s">
        <v>25</v>
      </c>
      <c r="B38" s="113" t="s">
        <v>51</v>
      </c>
      <c r="C38" s="5"/>
      <c r="D38" s="7"/>
      <c r="E38" s="7"/>
      <c r="F38" s="7"/>
      <c r="G38" s="7"/>
      <c r="H38" s="7"/>
      <c r="I38" s="134"/>
      <c r="K38" s="197"/>
      <c r="L38" s="198"/>
    </row>
    <row r="39" spans="1:12" ht="18">
      <c r="A39" s="81"/>
      <c r="B39" s="187" t="s">
        <v>31</v>
      </c>
      <c r="C39" s="145" t="s">
        <v>217</v>
      </c>
      <c r="D39" s="159">
        <v>1800000</v>
      </c>
      <c r="E39" s="159">
        <v>2000000</v>
      </c>
      <c r="F39" s="159">
        <v>1973400</v>
      </c>
      <c r="G39" s="159">
        <v>1524900</v>
      </c>
      <c r="H39" s="159">
        <v>1766666</v>
      </c>
      <c r="I39" s="159">
        <f t="shared" si="0"/>
        <v>1812993.2</v>
      </c>
      <c r="K39" s="199"/>
      <c r="L39" s="195"/>
    </row>
    <row r="40" spans="1:12" ht="18.75" thickBot="1">
      <c r="A40" s="83"/>
      <c r="B40" s="186" t="s">
        <v>32</v>
      </c>
      <c r="C40" s="143" t="s">
        <v>185</v>
      </c>
      <c r="D40" s="181">
        <v>1100000</v>
      </c>
      <c r="E40" s="181">
        <v>1180000</v>
      </c>
      <c r="F40" s="181">
        <v>1076400</v>
      </c>
      <c r="G40" s="136">
        <v>941850</v>
      </c>
      <c r="H40" s="136">
        <v>1166666</v>
      </c>
      <c r="I40" s="136">
        <f t="shared" si="0"/>
        <v>1092983.2</v>
      </c>
      <c r="K40" s="199"/>
      <c r="L40" s="195"/>
    </row>
    <row r="41" spans="1:12" ht="15.75" thickBot="1">
      <c r="C41" s="200" t="s">
        <v>220</v>
      </c>
      <c r="D41" s="200">
        <f>SUM(D16:D40)</f>
        <v>4400000</v>
      </c>
      <c r="E41" s="200">
        <f t="shared" ref="E41:H41" si="1">SUM(E16:E40)</f>
        <v>4860000</v>
      </c>
      <c r="F41" s="200">
        <f t="shared" si="1"/>
        <v>4687300</v>
      </c>
      <c r="G41" s="200">
        <f t="shared" si="1"/>
        <v>4006750</v>
      </c>
      <c r="H41" s="200">
        <f t="shared" si="1"/>
        <v>4479989</v>
      </c>
      <c r="I41" s="84"/>
    </row>
    <row r="44" spans="1:12" ht="14.25" customHeight="1"/>
    <row r="48" spans="1:12" ht="15" customHeight="1"/>
    <row r="49" spans="11:12" s="118" customFormat="1" ht="15" customHeight="1">
      <c r="K49" s="202"/>
      <c r="L49" s="202"/>
    </row>
    <row r="50" spans="11:12" s="118" customFormat="1" ht="15" customHeight="1">
      <c r="K50" s="202"/>
      <c r="L50" s="202"/>
    </row>
    <row r="51" spans="11:12" s="118" customFormat="1" ht="15" customHeight="1">
      <c r="K51" s="202"/>
      <c r="L51" s="202"/>
    </row>
    <row r="52" spans="11:12" s="118" customFormat="1" ht="15" customHeight="1">
      <c r="K52" s="202"/>
      <c r="L52" s="202"/>
    </row>
    <row r="53" spans="11:12" s="118" customFormat="1" ht="15" customHeight="1">
      <c r="K53" s="202"/>
      <c r="L53" s="202"/>
    </row>
    <row r="54" spans="11:12" s="118" customFormat="1" ht="15" customHeight="1">
      <c r="K54" s="202"/>
      <c r="L54" s="202"/>
    </row>
    <row r="55" spans="11:12" s="118" customFormat="1" ht="15" customHeight="1">
      <c r="K55" s="202"/>
      <c r="L55" s="202"/>
    </row>
    <row r="56" spans="11:12" s="118" customFormat="1" ht="15" customHeight="1">
      <c r="K56" s="202"/>
      <c r="L56" s="202"/>
    </row>
    <row r="57" spans="11:12" s="118" customFormat="1" ht="15" customHeight="1">
      <c r="K57" s="202"/>
      <c r="L57" s="202"/>
    </row>
    <row r="58" spans="11:12" s="118" customFormat="1" ht="15" customHeight="1">
      <c r="K58" s="202"/>
      <c r="L58" s="202"/>
    </row>
    <row r="59" spans="11:12" s="118" customFormat="1" ht="15" customHeight="1">
      <c r="K59" s="202"/>
      <c r="L59" s="202"/>
    </row>
    <row r="60" spans="11:12" s="118" customFormat="1" ht="15" customHeight="1">
      <c r="K60" s="202"/>
      <c r="L60" s="202"/>
    </row>
    <row r="61" spans="11:12" s="118" customFormat="1" ht="15" customHeight="1">
      <c r="K61" s="202"/>
      <c r="L61" s="202"/>
    </row>
    <row r="62" spans="11:12" s="118" customFormat="1" ht="15" customHeight="1">
      <c r="K62" s="202"/>
      <c r="L62" s="202"/>
    </row>
    <row r="63" spans="11:12" s="118" customFormat="1" ht="15" customHeight="1">
      <c r="K63" s="202"/>
      <c r="L63" s="202"/>
    </row>
    <row r="64" spans="11:12" s="118" customFormat="1" ht="15" customHeight="1">
      <c r="K64" s="202"/>
      <c r="L64" s="202"/>
    </row>
    <row r="65" spans="11:12" s="118" customFormat="1" ht="15" customHeight="1">
      <c r="K65" s="202"/>
      <c r="L65" s="202"/>
    </row>
    <row r="66" spans="11:12" s="118" customFormat="1" ht="15" customHeight="1">
      <c r="K66" s="202"/>
      <c r="L66" s="202"/>
    </row>
    <row r="67" spans="11:12" s="118" customFormat="1" ht="15" customHeight="1">
      <c r="K67" s="202"/>
      <c r="L67" s="202"/>
    </row>
    <row r="68" spans="11:12" s="118" customFormat="1" ht="15" customHeight="1">
      <c r="K68" s="202"/>
      <c r="L68" s="202"/>
    </row>
    <row r="69" spans="11:12" s="118" customFormat="1" ht="15" customHeight="1">
      <c r="K69" s="202"/>
      <c r="L69" s="202"/>
    </row>
    <row r="70" spans="11:12" s="118" customFormat="1" ht="15" customHeight="1">
      <c r="K70" s="202"/>
      <c r="L70" s="202"/>
    </row>
    <row r="71" spans="11:12" s="118" customFormat="1" ht="15" customHeight="1">
      <c r="K71" s="202"/>
      <c r="L71" s="202"/>
    </row>
    <row r="72" spans="11:12" s="118" customFormat="1" ht="15" customHeight="1">
      <c r="K72" s="202"/>
      <c r="L72" s="202"/>
    </row>
    <row r="73" spans="11:12" s="118" customFormat="1" ht="15" customHeight="1">
      <c r="K73" s="202"/>
      <c r="L73" s="202"/>
    </row>
    <row r="74" spans="11:12" s="118" customFormat="1" ht="15" customHeight="1">
      <c r="K74" s="202"/>
      <c r="L74" s="202"/>
    </row>
    <row r="75" spans="11:12" s="118" customFormat="1" ht="15" customHeight="1">
      <c r="K75" s="202"/>
      <c r="L75" s="202"/>
    </row>
    <row r="76" spans="11:12" s="118" customFormat="1" ht="15" customHeight="1">
      <c r="K76" s="202"/>
      <c r="L76" s="202"/>
    </row>
    <row r="77" spans="11:12" s="118" customFormat="1" ht="15" customHeight="1">
      <c r="K77" s="202"/>
      <c r="L77" s="202"/>
    </row>
    <row r="78" spans="11:12" s="118" customFormat="1" ht="15" customHeight="1">
      <c r="K78" s="202"/>
      <c r="L78" s="202"/>
    </row>
    <row r="79" spans="11:12" s="118" customFormat="1" ht="15" customHeight="1">
      <c r="K79" s="202"/>
      <c r="L79" s="202"/>
    </row>
    <row r="80" spans="11:12" s="118" customFormat="1" ht="15" customHeight="1">
      <c r="K80" s="202"/>
      <c r="L80" s="202"/>
    </row>
    <row r="81" spans="11:12" s="118" customFormat="1" ht="15" customHeight="1">
      <c r="K81" s="202"/>
      <c r="L81" s="202"/>
    </row>
    <row r="82" spans="11:12" s="118" customFormat="1" ht="15" customHeight="1">
      <c r="K82" s="202"/>
      <c r="L82" s="202"/>
    </row>
    <row r="83" spans="11:12" s="118" customFormat="1" ht="15" customHeight="1">
      <c r="K83" s="202"/>
      <c r="L83" s="202"/>
    </row>
    <row r="84" spans="11:12" s="118" customFormat="1" ht="15" customHeight="1">
      <c r="K84" s="202"/>
      <c r="L84" s="202"/>
    </row>
    <row r="85" spans="11:12" s="118" customFormat="1" ht="15" customHeight="1">
      <c r="K85" s="202"/>
      <c r="L85" s="202"/>
    </row>
    <row r="86" spans="11:12" s="118" customFormat="1" ht="15" customHeight="1">
      <c r="K86" s="202"/>
      <c r="L86" s="202"/>
    </row>
    <row r="87" spans="11:12" s="118" customFormat="1" ht="15" customHeight="1">
      <c r="K87" s="202"/>
      <c r="L87" s="202"/>
    </row>
    <row r="88" spans="11:12" s="118" customFormat="1" ht="15" customHeight="1">
      <c r="K88" s="202"/>
      <c r="L88" s="202"/>
    </row>
    <row r="89" spans="11:12" s="118" customFormat="1" ht="15" customHeight="1">
      <c r="K89" s="202"/>
      <c r="L89" s="202"/>
    </row>
    <row r="90" spans="11:12" s="118" customFormat="1" ht="15" customHeight="1">
      <c r="K90" s="202"/>
      <c r="L90" s="202"/>
    </row>
    <row r="91" spans="11:12" s="118" customFormat="1" ht="15" customHeight="1">
      <c r="K91" s="202"/>
      <c r="L91" s="202"/>
    </row>
    <row r="92" spans="11:12" s="118" customFormat="1">
      <c r="K92" s="202"/>
      <c r="L92" s="202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16-12-2024</vt:lpstr>
      <vt:lpstr>By Order</vt:lpstr>
      <vt:lpstr>All Stores</vt:lpstr>
      <vt:lpstr>'16-12-2024'!Print_Titles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2024-12-30T06:30:46Z</cp:lastPrinted>
  <dcterms:created xsi:type="dcterms:W3CDTF">2010-10-20T06:23:14Z</dcterms:created>
  <dcterms:modified xsi:type="dcterms:W3CDTF">2024-12-30T06:33:44Z</dcterms:modified>
</cp:coreProperties>
</file>