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9-12-2024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'09-12-2024'!$12:$14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11" l="1"/>
  <c r="G88" i="11"/>
  <c r="I87" i="11"/>
  <c r="G87" i="11"/>
  <c r="I86" i="11"/>
  <c r="G86" i="11"/>
  <c r="I85" i="11"/>
  <c r="G85" i="11"/>
  <c r="I84" i="11"/>
  <c r="G84" i="11"/>
  <c r="I83" i="11"/>
  <c r="G83" i="11"/>
  <c r="I82" i="11"/>
  <c r="G82" i="11"/>
  <c r="I78" i="11"/>
  <c r="G78" i="11"/>
  <c r="I77" i="11"/>
  <c r="G77" i="11"/>
  <c r="I76" i="11"/>
  <c r="G76" i="11"/>
  <c r="I79" i="11"/>
  <c r="G79" i="11"/>
  <c r="I75" i="11"/>
  <c r="G75" i="11"/>
  <c r="I71" i="11"/>
  <c r="G71" i="11"/>
  <c r="I72" i="11"/>
  <c r="G72" i="11"/>
  <c r="I68" i="11"/>
  <c r="G68" i="11"/>
  <c r="I67" i="11"/>
  <c r="G67" i="11"/>
  <c r="I69" i="11"/>
  <c r="G69" i="11"/>
  <c r="I70" i="11"/>
  <c r="G70" i="11"/>
  <c r="I64" i="11"/>
  <c r="G64" i="11"/>
  <c r="I61" i="11"/>
  <c r="G61" i="11"/>
  <c r="I62" i="11"/>
  <c r="G62" i="11"/>
  <c r="I60" i="11"/>
  <c r="G60" i="11"/>
  <c r="I59" i="11"/>
  <c r="G59" i="11"/>
  <c r="I58" i="11"/>
  <c r="G58" i="11"/>
  <c r="I63" i="11"/>
  <c r="G63" i="11"/>
  <c r="I57" i="11"/>
  <c r="G57" i="11"/>
  <c r="I56" i="11"/>
  <c r="G56" i="11"/>
  <c r="I50" i="11"/>
  <c r="G50" i="11"/>
  <c r="I49" i="11"/>
  <c r="G49" i="11"/>
  <c r="I53" i="11"/>
  <c r="G53" i="11"/>
  <c r="I48" i="11"/>
  <c r="G48" i="11"/>
  <c r="I51" i="11"/>
  <c r="G51" i="11"/>
  <c r="I52" i="11"/>
  <c r="G52" i="11"/>
  <c r="I44" i="11"/>
  <c r="G44" i="11"/>
  <c r="I40" i="11"/>
  <c r="G40" i="11"/>
  <c r="I45" i="11"/>
  <c r="G45" i="11"/>
  <c r="I41" i="11"/>
  <c r="G41" i="11"/>
  <c r="I43" i="11"/>
  <c r="G43" i="11"/>
  <c r="I42" i="11"/>
  <c r="G42" i="11"/>
  <c r="I34" i="11"/>
  <c r="G34" i="11"/>
  <c r="I33" i="11"/>
  <c r="G33" i="11"/>
  <c r="I35" i="11"/>
  <c r="G35" i="11"/>
  <c r="I36" i="11"/>
  <c r="G36" i="11"/>
  <c r="I37" i="11"/>
  <c r="G37" i="11"/>
  <c r="I18" i="11"/>
  <c r="G18" i="11"/>
  <c r="I19" i="11"/>
  <c r="G19" i="11"/>
  <c r="I17" i="11"/>
  <c r="G17" i="11"/>
  <c r="I20" i="11"/>
  <c r="G20" i="11"/>
  <c r="I16" i="11"/>
  <c r="G16" i="11"/>
  <c r="I26" i="11"/>
  <c r="G26" i="11"/>
  <c r="I25" i="11"/>
  <c r="G25" i="11"/>
  <c r="I24" i="11"/>
  <c r="G24" i="11"/>
  <c r="I21" i="11"/>
  <c r="G21" i="11"/>
  <c r="I28" i="11"/>
  <c r="G28" i="11"/>
  <c r="I29" i="11"/>
  <c r="G29" i="11"/>
  <c r="I22" i="11"/>
  <c r="G22" i="11"/>
  <c r="I15" i="11"/>
  <c r="G15" i="11"/>
  <c r="I30" i="11"/>
  <c r="G30" i="11"/>
  <c r="I27" i="11"/>
  <c r="G27" i="11"/>
  <c r="I23" i="11"/>
  <c r="G23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<sst xmlns="http://schemas.openxmlformats.org/spreadsheetml/2006/main" count="852" uniqueCount="231">
  <si>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</si>
  <si>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</si>
  <si>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</si>
  <si>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</si>
  <si>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</si>
  <si>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</si>
  <si>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</si>
  <si>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</si>
  <si>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</si>
  <si>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</si>
  <si>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</si>
  <si>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</si>
  <si>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</si>
  <si>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</si>
  <si>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</si>
  <si>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</si>
  <si>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</si>
  <si>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</si>
  <si>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</si>
  <si>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</si>
  <si>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</si>
  <si>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</si>
  <si>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</si>
  <si>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</si>
  <si>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</si>
  <si>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</si>
  <si>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</si>
  <si>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</si>
  <si>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</si>
  <si>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</si>
  <si>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</si>
  <si>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</si>
  <si>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</si>
  <si>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</si>
  <si>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</si>
  <si>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</si>
  <si>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</si>
  <si>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</si>
  <si>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</si>
  <si>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</si>
  <si>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</si>
  <si>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</si>
  <si>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</si>
  <si>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</si>
  <si>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</si>
  <si>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</si>
  <si>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</si>
  <si>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</si>
  <si>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</si>
  <si>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</si>
  <si>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</si>
  <si>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</si>
  <si>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</si>
  <si>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</si>
  <si>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</si>
  <si>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</si>
  <si>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</si>
  <si>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</si>
  <si>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</si>
  <si>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</si>
  <si>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</si>
  <si>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</si>
  <si>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</si>
  <si>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</si>
  <si>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</si>
  <si>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</si>
  <si>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</si>
  <si>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</si>
  <si>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</si>
  <si>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</si>
  <si>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</si>
  <si>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</si>
  <si>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</si>
  <si>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</si>
  <si>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</si>
  <si>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</si>
  <si>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</si>
  <si>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</si>
  <si>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</si>
  <si>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</si>
  <si>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</si>
  <si>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</si>
  <si>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</si>
  <si>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</si>
  <si>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</si>
  <si>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</si>
  <si>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</si>
  <si>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</si>
  <si>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</si>
  <si>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</si>
  <si>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</si>
  <si>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</si>
  <si>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</si>
  <si>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</si>
  <si>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</si>
  <si>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</si>
  <si>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</si>
  <si>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</si>
  <si>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</si>
  <si>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</si>
  <si>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</si>
  <si>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</si>
  <si>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</si>
  <si>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</si>
  <si>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</si>
  <si>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</si>
  <si>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</si>
  <si>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</si>
  <si>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</si>
  <si>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</si>
  <si>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</si>
  <si>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</si>
  <si>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</si>
  <si>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</si>
  <si>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</si>
  <si>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</si>
  <si>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</si>
  <si>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</si>
  <si>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</si>
  <si>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</si>
  <si>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</si>
  <si>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</si>
  <si>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</si>
  <si>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</si>
  <si>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</si>
  <si>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</si>
  <si>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</si>
  <si>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</si>
  <si>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</si>
  <si>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</si>
  <si>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</si>
  <si>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</si>
  <si>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</si>
  <si>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</si>
  <si>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</si>
  <si>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</si>
  <si>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</si>
  <si>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</si>
  <si>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</si>
  <si>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</si>
  <si>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</si>
  <si>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</si>
  <si>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</si>
  <si>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</si>
  <si>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</si>
  <si>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</si>
  <si>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</si>
  <si>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</si>
  <si>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</si>
  <si>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</si>
  <si>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</si>
  <si>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</si>
  <si>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</si>
  <si>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</si>
  <si>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</si>
  <si>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</si>
  <si>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</si>
  <si>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</si>
  <si>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</si>
  <si>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</si>
  <si>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</si>
  <si>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</si>
  <si>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</si>
  <si>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</si>
  <si>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</si>
  <si>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</si>
  <si>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</si>
  <si>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</si>
  <si>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</si>
  <si>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</si>
  <si>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</si>
  <si>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</si>
  <si>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</si>
  <si>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</si>
  <si>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</si>
  <si>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</si>
  <si>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</si>
  <si>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</si>
  <si>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</si>
  <si>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</si>
  <si>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</si>
  <si>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</si>
  <si>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</si>
  <si>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</si>
  <si>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</si>
  <si>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</si>
  <si>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</si>
  <si>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</si>
  <si>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</si>
  <si>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</si>
  <si>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</si>
  <si>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</si>
  <si>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</si>
  <si>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</si>
  <si>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</si>
  <si>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</si>
  <si>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</si>
  <si>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</si>
  <si>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</si>
  <si>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</si>
  <si>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</si>
  <si>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</si>
  <si>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</si>
  <si>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</si>
  <si>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</si>
  <si>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</si>
  <si>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</si>
  <si>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</si>
  <si>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</si>
  <si>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</si>
  <si>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</si>
  <si>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</si>
  <si>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</si>
  <si>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</si>
  <si>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</si>
  <si>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</si>
  <si>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</si>
  <si>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</si>
  <si>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 LBP</t>
  </si>
  <si>
    <t>معدل أسعار  السوبرماركات في 02-12-2024(ل.ل.)</t>
  </si>
  <si>
    <t>معدل أسعار المحلات والملاحم في 02-12-2024 (ل.ل.)</t>
  </si>
  <si>
    <t>معدل الأسعار في كانون الأول 2023 (ل.ل.)</t>
  </si>
  <si>
    <t>المعدل العام للأسعار في 02-12-2024  (ل.ل.)</t>
  </si>
  <si>
    <t>المجموع</t>
  </si>
  <si>
    <t xml:space="preserve"> التاريخ 9 كانون الأول 2024</t>
  </si>
  <si>
    <t>معدل أسعار  السوبرماركات في 09-12-2024(ل.ل.)</t>
  </si>
  <si>
    <t>معدل أسعار المحلات والملاحم في 09-12-2024 (ل.ل.)</t>
  </si>
  <si>
    <t>المعدل العام للأسعار في 09-12-2024 (ل.ل.)</t>
  </si>
  <si>
    <t>المعدل العام للأسعار في 09-12-2024  (ل.ل.)</t>
  </si>
  <si>
    <t xml:space="preserve"> التاريخ 9كانون الأول 2024</t>
  </si>
  <si>
    <t xml:space="preserve"> التاريخ 09 كانون الأول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</si>
</sst>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17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2" name="Picture 1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3" name="Picture 13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4" name="Picture 1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5" name="Picture 13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6" name="Picture 13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7" name="Picture 1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8" name="Picture 1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9" name="Picture 1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0" name="Picture 1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1" name="Picture 1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2" name="Picture 13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3" name="Picture 1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4" name="Picture 13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5" name="Picture 1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6" name="Picture 1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7" name="Picture 1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8" name="Picture 1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9" name="Picture 1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0" name="Picture 1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1" name="Picture 1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2" name="Picture 1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3" name="Picture 13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4" name="Picture 13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5" name="Picture 1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6" name="Picture 1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7" name="Picture 1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8" name="Picture 13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9" name="Picture 1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0" name="Picture 1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1" name="Picture 1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2" name="Picture 1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3" name="Picture 1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4" name="Picture 1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5" name="Picture 13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6" name="Picture 1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7" name="Picture 13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8" name="Picture 1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9" name="Picture 1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0" name="Picture 1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1" name="Picture 1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2" name="Picture 1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3" name="Picture 1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4" name="Picture 13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5" name="Picture 1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6" name="Picture 13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7" name="Picture 1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8" name="Picture 1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9" name="Picture 1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0" name="Picture 1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1" name="Picture 1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2" name="Picture 1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3" name="Picture 13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4" name="Picture 1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5" name="Picture 13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6" name="Picture 1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7" name="Picture 1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8" name="Picture 1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9" name="Picture 1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0" name="Picture 1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1" name="Picture 1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2" name="Picture 13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3" name="Picture 1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4" name="Picture 13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5" name="Picture 1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6" name="Picture 1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7" name="Picture 1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8" name="Picture 1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9" name="Picture 1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0" name="Picture 1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1" name="Picture 13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2" name="Picture 1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3" name="Picture 13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4" name="Picture 1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5" name="Picture 1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6" name="Picture 1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7" name="Picture 1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8" name="Picture 1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9" name="Picture 1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0" name="Picture 13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1" name="Picture 1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2" name="Picture 1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3" name="Picture 1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4" name="Picture 1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5" name="Picture 1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6" name="Picture 1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7" name="Picture 1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8" name="Picture 1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9" name="Picture 14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0" name="Picture 1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1" name="Picture 1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2" name="Picture 1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3" name="Picture 1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4" name="Picture 1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5" name="Picture 1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6" name="Picture 1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7" name="Picture 1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8" name="Picture 14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9" name="Picture 1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0" name="Picture 1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1" name="Picture 1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2" name="Picture 1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3" name="Picture 1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4" name="Picture 1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5" name="Picture 1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6" name="Picture 1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7" name="Picture 1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8" name="Picture 1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9" name="Picture 14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0" name="Picture 1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1" name="Picture 1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2" name="Picture 14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3" name="Picture 1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4" name="Picture 14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5" name="Picture 1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6" name="Picture 1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7" name="Picture 1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8" name="Picture 14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9" name="Picture 1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0" name="Picture 1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1" name="Picture 14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2" name="Picture 1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3" name="Picture 14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4" name="Picture 1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5" name="Picture 1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6" name="Picture 1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7" name="Picture 1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8" name="Picture 1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9" name="Picture 1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0" name="Picture 1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1" name="Picture 1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2" name="Picture 1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3" name="Picture 1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4" name="Picture 1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5" name="Picture 1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6" name="Picture 1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7" name="Picture 1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8" name="Picture 1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9" name="Picture 1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0" name="Picture 1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1" name="Picture 1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2" name="Picture 1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3" name="Picture 1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4" name="Picture 1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5" name="Picture 14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6" name="Picture 1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7" name="Picture 1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8" name="Picture 14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9" name="Picture 1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0" name="Picture 1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1" name="Picture 1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2" name="Picture 1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3" name="Picture 1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4" name="Picture 1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5" name="Picture 1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6" name="Picture 1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7" name="Picture 14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8" name="Picture 1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9" name="Picture 14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0" name="Picture 1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1" name="Picture 1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2" name="Picture 1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3" name="Picture 14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4" name="Picture 1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5" name="Picture 1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6" name="Picture 1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7" name="Picture 1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8" name="Picture 14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9" name="Picture 1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0" name="Picture 1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1" name="Picture 1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2" name="Picture 1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3" name="Picture 1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4" name="Picture 1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5" name="Picture 1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6" name="Picture 1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7" name="Picture 1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8" name="Picture 1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9" name="Picture 1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0" name="Picture 1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1" name="Picture 1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2" name="Picture 1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3" name="Picture 1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4" name="Picture 1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5" name="Picture 1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6" name="Picture 15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7" name="Picture 1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8" name="Picture 1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9" name="Picture 1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0" name="Picture 1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1" name="Picture 1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2" name="Picture 1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3" name="Picture 1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4" name="Picture 1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5" name="Picture 1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6" name="Picture 1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7" name="Picture 1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8" name="Picture 1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9" name="Picture 1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0" name="Picture 1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1" name="Picture 1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2" name="Picture 1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3" name="Picture 1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4" name="Picture 1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5" name="Picture 1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6" name="Picture 1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7" name="Picture 1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8" name="Picture 1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9" name="Picture 1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0" name="Picture 1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1" name="Picture 1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2" name="Picture 1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3" name="Picture 1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4" name="Picture 1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5" name="Picture 1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6" name="Picture 1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7" name="Picture 1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8" name="Picture 1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9" name="Picture 1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0" name="Picture 15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1" name="Picture 1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2" name="Picture 15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3" name="Picture 1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4" name="Picture 1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5" name="Picture 1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6" name="Picture 15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7" name="Picture 1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8" name="Picture 1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9" name="Picture 1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0" name="Picture 1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1" name="Picture 15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2" name="Picture 1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3" name="Picture 1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4" name="Picture 1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5" name="Picture 15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6" name="Picture 1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7" name="Picture 1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8" name="Picture 15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9" name="Picture 1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0" name="Picture 15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1" name="Picture 1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2" name="Picture 1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3" name="Picture 1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4" name="Picture 1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5" name="Picture 1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6" name="Picture 1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7" name="Picture 1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8" name="Picture 1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9" name="Picture 1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0" name="Picture 1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1" name="Picture 1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2" name="Picture 1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3" name="Picture 1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4" name="Picture 1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5" name="Picture 1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6" name="Picture 1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7" name="Picture 1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8" name="Picture 1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9" name="Picture 1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0" name="Picture 1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1" name="Picture 1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2" name="Picture 1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3" name="Picture 1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4" name="Picture 1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5" name="Picture 15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6" name="Picture 1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7" name="Picture 15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8" name="Picture 1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9" name="Picture 1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0" name="Picture 1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1" name="Picture 1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2" name="Picture 1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3" name="Picture 15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4" name="Picture 15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5" name="Picture 1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6" name="Picture 15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7" name="Picture 1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8" name="Picture 1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9" name="Picture 1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0" name="Picture 15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1" name="Picture 1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2" name="Picture 16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3" name="Picture 16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4" name="Picture 1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5" name="Picture 16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6" name="Picture 1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7" name="Picture 1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8" name="Picture 1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9" name="Picture 1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0" name="Picture 16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1" name="Picture 16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2" name="Picture 1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3" name="Picture 1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4" name="Picture 16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5" name="Picture 1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6" name="Picture 1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7" name="Picture 16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8" name="Picture 1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9" name="Picture 16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0" name="Picture 16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1" name="Picture 1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2" name="Picture 1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3" name="Picture 16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4" name="Picture 1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5" name="Picture 1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6" name="Picture 16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7" name="Picture 1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8" name="Picture 16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9" name="Picture 16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0" name="Picture 1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1" name="Picture 1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2" name="Picture 16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3" name="Picture 1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4" name="Picture 1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5" name="Picture 1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6" name="Picture 1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7" name="Picture 16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8" name="Picture 16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9" name="Picture 1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0" name="Picture 1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1" name="Picture 16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2" name="Picture 1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3" name="Picture 1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4" name="Picture 16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5" name="Picture 1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6" name="Picture 16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7" name="Picture 16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8" name="Picture 1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9" name="Picture 1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0" name="Picture 16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1" name="Picture 1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2" name="Picture 1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3" name="Picture 16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4" name="Picture 1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5" name="Picture 16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6" name="Picture 16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7" name="Picture 1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8" name="Picture 1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9" name="Picture 16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0" name="Picture 1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1" name="Picture 1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2" name="Picture 16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3" name="Picture 1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4" name="Picture 16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5" name="Picture 16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6" name="Picture 1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7" name="Picture 1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8" name="Picture 16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9" name="Picture 1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0" name="Picture 1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1" name="Picture 1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2" name="Picture 1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3" name="Picture 16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4" name="Picture 16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5" name="Picture 1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6" name="Picture 1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7" name="Picture 16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8" name="Picture 1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9" name="Picture 1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0" name="Picture 16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1" name="Picture 1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2" name="Picture 16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3" name="Picture 16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4" name="Picture 1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5" name="Picture 1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6" name="Picture 16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7" name="Picture 1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8" name="Picture 1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9" name="Picture 16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0" name="Picture 1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1" name="Picture 16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2" name="Picture 16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3" name="Picture 1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4" name="Picture 1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5" name="Picture 16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6" name="Picture 1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7" name="Picture 1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8" name="Picture 1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9" name="Picture 1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0" name="Picture 16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1" name="Picture 17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2" name="Picture 1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3" name="Picture 1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4" name="Picture 17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5" name="Picture 1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6" name="Picture 1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7" name="Picture 1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8" name="Picture 1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9" name="Picture 17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0" name="Picture 17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1" name="Picture 1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2" name="Picture 1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3" name="Picture 1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4" name="Picture 1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5" name="Picture 1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6" name="Picture 1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7" name="Picture 1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8" name="Picture 17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9" name="Picture 17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0" name="Picture 1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1" name="Picture 1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2" name="Picture 17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3" name="Picture 1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4" name="Picture 1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5" name="Picture 1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6" name="Picture 1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7" name="Picture 17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8" name="Picture 17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9" name="Picture 1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0" name="Picture 1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1" name="Picture 1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2" name="Picture 1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3" name="Picture 1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4" name="Picture 17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5" name="Picture 1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6" name="Picture 17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7" name="Picture 17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8" name="Picture 1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9" name="Picture 1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0" name="Picture 1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1" name="Picture 1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2" name="Picture 17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3" name="Picture 17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4" name="Picture 1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5" name="Picture 17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6" name="Picture 1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7" name="Picture 1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8" name="Picture 1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9" name="Picture 1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0" name="Picture 1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1" name="Picture 17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2" name="Picture 17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3" name="Picture 1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4" name="Picture 17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5" name="Picture 1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6" name="Picture 1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7" name="Picture 1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8" name="Picture 1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9" name="Picture 1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0" name="Picture 17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1" name="Picture 17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2" name="Picture 1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3" name="Picture 17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4" name="Picture 1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5" name="Picture 1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6" name="Picture 1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7" name="Picture 1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8" name="Picture 1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9" name="Picture 17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0" name="Picture 17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1" name="Picture 1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2" name="Picture 17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3" name="Picture 1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4" name="Picture 1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5" name="Picture 1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6" name="Picture 1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7" name="Picture 1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8" name="Picture 17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9" name="Picture 17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0" name="Picture 1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1" name="Picture 17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2" name="Picture 1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3" name="Picture 1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4" name="Picture 1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5" name="Picture 1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6" name="Picture 1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7" name="Picture 17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8" name="Picture 17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9" name="Picture 1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0" name="Picture 17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1" name="Picture 1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2" name="Picture 1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3" name="Picture 1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4" name="Picture 17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5" name="Picture 1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6" name="Picture 17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7" name="Picture 17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8" name="Picture 1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9" name="Picture 17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0" name="Picture 1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1" name="Picture 1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2" name="Picture 1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3" name="Picture 18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4" name="Picture 1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5" name="Picture 18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6" name="Picture 18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7" name="Picture 1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8" name="Picture 18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9" name="Picture 1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0" name="Picture 1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1" name="Picture 1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2" name="Picture 1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3" name="Picture 1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4" name="Picture 18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5" name="Picture 18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6" name="Picture 1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7" name="Picture 18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8" name="Picture 1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9" name="Picture 1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0" name="Picture 181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1" name="Picture 1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2" name="Picture 18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3" name="Picture 18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4" name="Picture 1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5" name="Picture 1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6" name="Picture 18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7" name="Picture 1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8" name="Picture 1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9" name="Picture 18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0" name="Picture 1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1" name="Picture 18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2" name="Picture 18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3" name="Picture 1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4" name="Picture 1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5" name="Picture 18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6" name="Picture 1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7" name="Picture 1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8" name="Picture 18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9" name="Picture 1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0" name="Picture 18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1" name="Picture 18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2" name="Picture 1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3" name="Picture 1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4" name="Picture 18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5" name="Picture 1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6" name="Picture 1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7" name="Picture 1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8" name="Picture 1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9" name="Picture 18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0" name="Picture 18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1" name="Picture 1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2" name="Picture 1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3" name="Picture 18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4" name="Picture 1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5" name="Picture 1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6" name="Picture 18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7" name="Picture 1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8" name="Picture 18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9" name="Picture 18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0" name="Picture 1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1" name="Picture 1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2" name="Picture 18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3" name="Picture 1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4" name="Picture 1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5" name="Picture 1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6" name="Picture 1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7" name="Picture 18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8" name="Picture 18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9" name="Picture 1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0" name="Picture 1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1" name="Picture 18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2" name="Picture 1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3" name="Picture 1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4" name="Picture 1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5" name="Picture 1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6" name="Picture 18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7" name="Picture 18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8" name="Picture 1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9" name="Picture 1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0" name="Picture 18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1" name="Picture 1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2" name="Picture 1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3" name="Picture 1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4" name="Picture 1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5" name="Picture 18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6" name="Picture 18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7" name="Picture 1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8" name="Picture 1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9" name="Picture 18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0" name="Picture 1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1" name="Picture 1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2" name="Picture 1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3" name="Picture 1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4" name="Picture 18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5" name="Picture 18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6" name="Picture 1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7" name="Picture 1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8" name="Picture 18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9" name="Picture 1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0" name="Picture 1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1" name="Picture 1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2" name="Picture 1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3" name="Picture 19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4" name="Picture 19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5" name="Picture 1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6" name="Picture 1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7" name="Picture 1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8" name="Picture 1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9" name="Picture 1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0" name="Picture 1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1" name="Picture 1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2" name="Picture 19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3" name="Picture 19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4" name="Picture 1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5" name="Picture 1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6" name="Picture 19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7" name="Picture 1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8" name="Picture 1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9" name="Picture 1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0" name="Picture 1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1" name="Picture 19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2" name="Picture 19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3" name="Picture 1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4" name="Picture 1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5" name="Picture 19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6" name="Picture 1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7" name="Picture 1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8" name="Picture 19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9" name="Picture 1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0" name="Picture 19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1" name="Picture 19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2" name="Picture 1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3" name="Picture 1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4" name="Picture 19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5" name="Picture 1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6" name="Picture 1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7" name="Picture 19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8" name="Picture 1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9" name="Picture 19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0" name="Picture 19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1" name="Picture 1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2" name="Picture 1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3" name="Picture 1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4" name="Picture 1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5" name="Picture 1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6" name="Picture 1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7" name="Picture 1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8" name="Picture 19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9" name="Picture 19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0" name="Picture 1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1" name="Picture 1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2" name="Picture 1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3" name="Picture 1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4" name="Picture 19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5" name="Picture 19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6" name="Picture 1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7" name="Picture 19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8" name="Picture 1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9" name="Picture 1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0" name="Picture 1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1" name="Picture 1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2" name="Picture 1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3" name="Picture 19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4" name="Picture 19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5" name="Picture 1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6" name="Picture 19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7" name="Picture 1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8" name="Picture 1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9" name="Picture 1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0" name="Picture 1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1" name="Picture 1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2" name="Picture 19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3" name="Picture 19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4" name="Picture 1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5" name="Picture 19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6" name="Picture 1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7" name="Picture 1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8" name="Picture 1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9" name="Picture 1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0" name="Picture 1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1" name="Picture 19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2" name="Picture 19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3" name="Picture 1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4" name="Picture 19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5" name="Picture 1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6" name="Picture 1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7" name="Picture 1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8" name="Picture 19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9" name="Picture 1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0" name="Picture 19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1" name="Picture 19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2" name="Picture 1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3" name="Picture 19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4" name="Picture 1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5" name="Picture 1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6" name="Picture 1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7" name="Picture 1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8" name="Picture 1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9" name="Picture 19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0" name="Picture 19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1" name="Picture 2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2" name="Picture 20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3" name="Picture 2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4" name="Picture 2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5" name="Picture 2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6" name="Picture 20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7" name="Picture 2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8" name="Picture 20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9" name="Picture 20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0" name="Picture 2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1" name="Picture 20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2" name="Picture 2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3" name="Picture 2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4" name="Picture 2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5" name="Picture 2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6" name="Picture 2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7" name="Picture 20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8" name="Picture 20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9" name="Picture 2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0" name="Picture 20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1" name="Picture 2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2" name="Picture 2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3" name="Picture 2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4" name="Picture 20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5" name="Picture 2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6" name="Picture 20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7" name="Picture 20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8" name="Picture 2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9" name="Picture 20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0" name="Picture 2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1" name="Picture 2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2" name="Picture 2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3" name="Picture 2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4" name="Picture 2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5" name="Picture 20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6" name="Picture 20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7" name="Picture 2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8" name="Picture 20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9" name="Picture 2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0" name="Picture 2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1" name="Picture 2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2" name="Picture 2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3" name="Picture 20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4" name="Picture 20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5" name="Picture 2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6" name="Picture 2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7" name="Picture 20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8" name="Picture 2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9" name="Picture 2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0" name="Picture 20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1" name="Picture 2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2" name="Picture 20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3" name="Picture 20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4" name="Picture 2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5" name="Picture 2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6" name="Picture 20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7" name="Picture 2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8" name="Picture 2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9" name="Picture 20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0" name="Picture 2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1" name="Picture 20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2" name="Picture 20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3" name="Picture 2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4" name="Picture 2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5" name="Picture 20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6" name="Picture 2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7" name="Picture 2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8" name="Picture 20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9" name="Picture 2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0" name="Picture 20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1" name="Picture 20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2" name="Picture 2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3" name="Picture 2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4" name="Picture 20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5" name="Picture 2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6" name="Picture 2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7" name="Picture 2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8" name="Picture 2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9" name="Picture 20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0" name="Picture 20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1" name="Picture 2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2" name="Picture 2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3" name="Picture 20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4" name="Picture 2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5" name="Picture 2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6" name="Picture 2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7" name="Picture 2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8" name="Picture 20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9" name="Picture 20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0" name="Picture 2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1" name="Picture 2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2" name="Picture 20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3" name="Picture 2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4" name="Picture 2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5" name="Picture 2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6" name="Picture 2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7" name="Picture 20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8" name="Picture 20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9" name="Picture 2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0" name="Picture 2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1" name="Picture 21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2" name="Picture 2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3" name="Picture 2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4" name="Picture 2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5" name="Picture 2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6" name="Picture 21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7" name="Picture 2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8" name="Picture 2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9" name="Picture 2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0" name="Picture 2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1" name="Picture 2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2" name="Picture 2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3" name="Picture 2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4" name="Picture 2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5" name="Picture 21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6" name="Picture 2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7" name="Picture 2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8" name="Picture 2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9" name="Picture 21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0" name="Picture 2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1" name="Picture 2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2" name="Picture 21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3" name="Picture 2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4" name="Picture 21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5" name="Picture 2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6" name="Picture 2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7" name="Picture 2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8" name="Picture 2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9" name="Picture 2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0" name="Picture 2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1" name="Picture 2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2" name="Picture 2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3" name="Picture 21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4" name="Picture 2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5" name="Picture 2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6" name="Picture 2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7" name="Picture 21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8" name="Picture 2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9" name="Picture 2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0" name="Picture 21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1" name="Picture 2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2" name="Picture 21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3" name="Picture 2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4" name="Picture 2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5" name="Picture 2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6" name="Picture 21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7" name="Picture 2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8" name="Picture 2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9" name="Picture 2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0" name="Picture 2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1" name="Picture 21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2" name="Picture 2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3" name="Picture 2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4" name="Picture 2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5" name="Picture 2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6" name="Picture 2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7" name="Picture 2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8" name="Picture 2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9" name="Picture 2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0" name="Picture 21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1" name="Picture 2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2" name="Picture 2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3" name="Picture 2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4" name="Picture 21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5" name="Picture 2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6" name="Picture 2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7" name="Picture 2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8" name="Picture 2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9" name="Picture 21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0" name="Picture 2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1" name="Picture 2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2" name="Picture 2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3" name="Picture 21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4" name="Picture 2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5" name="Picture 2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6" name="Picture 2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7" name="Picture 2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8" name="Picture 21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9" name="Picture 2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0" name="Picture 2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1" name="Picture 2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2" name="Picture 21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3" name="Picture 2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4" name="Picture 2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5" name="Picture 2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6" name="Picture 2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7" name="Picture 21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8" name="Picture 2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9" name="Picture 2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0" name="Picture 2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1" name="Picture 21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2" name="Picture 2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3" name="Picture 2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4" name="Picture 2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5" name="Picture 2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6" name="Picture 21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7" name="Picture 2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8" name="Picture 2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9" name="Picture 2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0" name="Picture 2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1" name="Picture 2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2" name="Picture 22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3" name="Picture 22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4" name="Picture 2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5" name="Picture 22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6" name="Picture 2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7" name="Picture 2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8" name="Picture 2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9" name="Picture 22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0" name="Picture 2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1" name="Picture 2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2" name="Picture 22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3" name="Picture 2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4" name="Picture 22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5" name="Picture 2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6" name="Picture 2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7" name="Picture 2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8" name="Picture 2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9" name="Picture 2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0" name="Picture 2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1" name="Picture 22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2" name="Picture 2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3" name="Picture 22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4" name="Picture 2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5" name="Picture 2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6" name="Picture 2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7" name="Picture 22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8" name="Picture 2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9" name="Picture 2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0" name="Picture 22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1" name="Picture 2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2" name="Picture 22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3" name="Picture 2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4" name="Picture 2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5" name="Picture 2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6" name="Picture 2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7" name="Picture 2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8" name="Picture 2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9" name="Picture 22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0" name="Picture 2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1" name="Picture 22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2" name="Picture 2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3" name="Picture 2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4" name="Picture 2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5" name="Picture 2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6" name="Picture 22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7" name="Picture 2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8" name="Picture 2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9" name="Picture 2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0" name="Picture 22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1" name="Picture 2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2" name="Picture 2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3" name="Picture 22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4" name="Picture 2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5" name="Picture 22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6" name="Picture 2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7" name="Picture 2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8" name="Picture 2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9" name="Picture 22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0" name="Picture 2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1" name="Picture 2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2" name="Picture 2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3" name="Picture 2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4" name="Picture 22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5" name="Picture 2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6" name="Picture 2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7" name="Picture 2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8" name="Picture 2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9" name="Picture 2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0" name="Picture 2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1" name="Picture 22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2" name="Picture 2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3" name="Picture 22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4" name="Picture 2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5" name="Picture 2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6" name="Picture 2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7" name="Picture 2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8" name="Picture 2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9" name="Picture 2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0" name="Picture 22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1" name="Picture 2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2" name="Picture 22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3" name="Picture 2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4" name="Picture 2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5" name="Picture 2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6" name="Picture 2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7" name="Picture 2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8" name="Picture 2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9" name="Picture 2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0" name="Picture 2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1" name="Picture 2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2" name="Picture 2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3" name="Picture 2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4" name="Picture 2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5" name="Picture 22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6" name="Picture 2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7" name="Picture 2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8" name="Picture 22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9" name="Picture 2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0" name="Picture 22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1" name="Picture 2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2" name="Picture 2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3" name="Picture 2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4" name="Picture 23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5" name="Picture 2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6" name="Picture 2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7" name="Picture 23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8" name="Picture 2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9" name="Picture 23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0" name="Picture 2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1" name="Picture 2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2" name="Picture 2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3" name="Picture 2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4" name="Picture 2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5" name="Picture 2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6" name="Picture 2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7" name="Picture 2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8" name="Picture 2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9" name="Picture 2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0" name="Picture 2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1" name="Picture 2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2" name="Picture 2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3" name="Picture 2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4" name="Picture 2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5" name="Picture 2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6" name="Picture 2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7" name="Picture 2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8" name="Picture 2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9" name="Picture 2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0" name="Picture 2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1" name="Picture 23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2" name="Picture 2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3" name="Picture 2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4" name="Picture 2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5" name="Picture 2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6" name="Picture 23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7" name="Picture 2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8" name="Picture 2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9" name="Picture 2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0" name="Picture 23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1" name="Picture 2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2" name="Picture 2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3" name="Picture 23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4" name="Picture 2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5" name="Picture 23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6" name="Picture 2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7" name="Picture 2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8" name="Picture 2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9" name="Picture 23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0" name="Picture 2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1" name="Picture 2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2" name="Picture 23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3" name="Picture 2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4" name="Picture 23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5" name="Picture 2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6" name="Picture 2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7" name="Picture 2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8" name="Picture 2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9" name="Picture 2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0" name="Picture 2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1" name="Picture 2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2" name="Picture 2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3" name="Picture 2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4" name="Picture 2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5" name="Picture 2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6" name="Picture 2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7" name="Picture 23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8" name="Picture 2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9" name="Picture 2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0" name="Picture 2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1" name="Picture 2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2" name="Picture 23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3" name="Picture 2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4" name="Picture 2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5" name="Picture 2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6" name="Picture 2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7" name="Picture 2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8" name="Picture 2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9" name="Picture 2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0" name="Picture 2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1" name="Picture 2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2" name="Picture 2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3" name="Picture 2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4" name="Picture 2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5" name="Picture 2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6" name="Picture 2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7" name="Picture 2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8" name="Picture 2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9" name="Picture 2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0" name="Picture 2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1" name="Picture 2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2" name="Picture 2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3" name="Picture 2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4" name="Picture 2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5" name="Picture 2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6" name="Picture 2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7" name="Picture 2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8" name="Picture 2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9" name="Picture 2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0" name="Picture 2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1" name="Picture 2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2" name="Picture 2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3" name="Picture 24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4" name="Picture 2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5" name="Picture 2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6" name="Picture 24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7" name="Picture 2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8" name="Picture 24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9" name="Picture 2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0" name="Picture 2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1" name="Picture 2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2" name="Picture 24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3" name="Picture 2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4" name="Picture 2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5" name="Picture 24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6" name="Picture 2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7" name="Picture 24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8" name="Picture 2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9" name="Picture 2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0" name="Picture 2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1" name="Picture 24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2" name="Picture 2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3" name="Picture 2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4" name="Picture 24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5" name="Picture 2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6" name="Picture 24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7" name="Picture 2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8" name="Picture 2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9" name="Picture 2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0" name="Picture 2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1" name="Picture 2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2" name="Picture 2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3" name="Picture 2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4" name="Picture 2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5" name="Picture 2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6" name="Picture 2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7" name="Picture 2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8" name="Picture 2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9" name="Picture 2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0" name="Picture 2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1" name="Picture 2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2" name="Picture 2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3" name="Picture 2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4" name="Picture 2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5" name="Picture 2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6" name="Picture 2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7" name="Picture 2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8" name="Picture 24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9" name="Picture 2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0" name="Picture 2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1" name="Picture 24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2" name="Picture 2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3" name="Picture 24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4" name="Picture 2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5" name="Picture 2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6" name="Picture 2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7" name="Picture 2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8" name="Picture 2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9" name="Picture 2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0" name="Picture 24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1" name="Picture 2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2" name="Picture 2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3" name="Picture 2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4" name="Picture 2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5" name="Picture 2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6" name="Picture 24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7" name="Picture 2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8" name="Picture 2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9" name="Picture 2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0" name="Picture 24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1" name="Picture 2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2" name="Picture 2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3" name="Picture 2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4" name="Picture 2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5" name="Picture 2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6" name="Picture 2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7" name="Picture 2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8" name="Picture 24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9" name="Picture 2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0" name="Picture 2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1" name="Picture 2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2" name="Picture 24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3" name="Picture 24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4" name="Picture 2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5" name="Picture 2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6" name="Picture 24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7" name="Picture 2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8" name="Picture 2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9" name="Picture 2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0" name="Picture 2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1" name="Picture 24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2" name="Picture 24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3" name="Picture 2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4" name="Picture 2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5" name="Picture 2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6" name="Picture 2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7" name="Picture 2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8" name="Picture 2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9" name="Picture 2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0" name="Picture 24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1" name="Picture 25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2" name="Picture 2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3" name="Picture 2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4" name="Picture 25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5" name="Picture 2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6" name="Picture 2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7" name="Picture 2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8" name="Picture 2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9" name="Picture 25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0" name="Picture 25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1" name="Picture 2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2" name="Picture 2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3" name="Picture 2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4" name="Picture 2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5" name="Picture 2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6" name="Picture 25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7" name="Picture 2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8" name="Picture 25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9" name="Picture 25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0" name="Picture 2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1" name="Picture 2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2" name="Picture 2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3" name="Picture 2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4" name="Picture 2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5" name="Picture 25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6" name="Picture 2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7" name="Picture 25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8" name="Picture 25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9" name="Picture 2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0" name="Picture 2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1" name="Picture 2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2" name="Picture 2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3" name="Picture 2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4" name="Picture 25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5" name="Picture 2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6" name="Picture 25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7" name="Picture 25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8" name="Picture 2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9" name="Picture 2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0" name="Picture 2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1" name="Picture 2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2" name="Picture 2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3" name="Picture 25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4" name="Picture 2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5" name="Picture 25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6" name="Picture 25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7" name="Picture 2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8" name="Picture 2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9" name="Picture 25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0" name="Picture 2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1" name="Picture 2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2" name="Picture 25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3" name="Picture 2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4" name="Picture 25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5" name="Picture 25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6" name="Picture 2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7" name="Picture 25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8" name="Picture 2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9" name="Picture 25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0" name="Picture 2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1" name="Picture 2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2" name="Picture 2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3" name="Picture 25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4" name="Picture 25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5" name="Picture 2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6" name="Picture 25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7" name="Picture 2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8" name="Picture 25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9" name="Picture 2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0" name="Picture 2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1" name="Picture 2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2" name="Picture 25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3" name="Picture 25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4" name="Picture 2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5" name="Picture 25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6" name="Picture 2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7" name="Picture 25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8" name="Picture 2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9" name="Picture 2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0" name="Picture 2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1" name="Picture 25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2" name="Picture 25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3" name="Picture 2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4" name="Picture 2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5" name="Picture 2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6" name="Picture 25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7" name="Picture 2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8" name="Picture 2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9" name="Picture 2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0" name="Picture 25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1" name="Picture 25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2" name="Picture 2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3" name="Picture 25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4" name="Picture 2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5" name="Picture 25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6" name="Picture 2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7" name="Picture 25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8" name="Picture 2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9" name="Picture 25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0" name="Picture 25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1" name="Picture 2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2" name="Picture 2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3" name="Picture 2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4" name="Picture 26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5" name="Picture 2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6" name="Picture 26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7" name="Picture 2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8" name="Picture 26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9" name="Picture 26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0" name="Picture 2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1" name="Picture 2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2" name="Picture 2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3" name="Picture 26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4" name="Picture 2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5" name="Picture 26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6" name="Picture 2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7" name="Picture 26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8" name="Picture 26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9" name="Picture 2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0" name="Picture 2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1" name="Picture 2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2" name="Picture 26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3" name="Picture 2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4" name="Picture 26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5" name="Picture 2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6" name="Picture 26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7" name="Picture 26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8" name="Picture 2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9" name="Picture 2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0" name="Picture 2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1" name="Picture 26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2" name="Picture 2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3" name="Picture 26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4" name="Picture 2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5" name="Picture 26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6" name="Picture 26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7" name="Picture 2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8" name="Picture 2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9" name="Picture 2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0" name="Picture 26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1" name="Picture 2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2" name="Picture 26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3" name="Picture 2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4" name="Picture 26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5" name="Picture 26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6" name="Picture 2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7" name="Picture 2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8" name="Picture 2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9" name="Picture 26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0" name="Picture 2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1" name="Picture 26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2" name="Picture 2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3" name="Picture 26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4" name="Picture 26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5" name="Picture 2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6" name="Picture 2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7" name="Picture 2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8" name="Picture 26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9" name="Picture 2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0" name="Picture 26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1" name="Picture 2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2" name="Picture 26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3" name="Picture 26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4" name="Picture 2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5" name="Picture 26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6" name="Picture 2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7" name="Picture 26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8" name="Picture 2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9" name="Picture 26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0" name="Picture 2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1" name="Picture 26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2" name="Picture 26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3" name="Picture 2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4" name="Picture 26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5" name="Picture 2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6" name="Picture 26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7" name="Picture 2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8" name="Picture 26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9" name="Picture 2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0" name="Picture 26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1" name="Picture 26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2" name="Picture 2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3" name="Picture 2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4" name="Picture 2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5" name="Picture 26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6" name="Picture 26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7" name="Picture 2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8" name="Picture 26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9" name="Picture 26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0" name="Picture 2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1" name="Picture 2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2" name="Picture 26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3" name="Picture 2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4" name="Picture 26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5" name="Picture 26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6" name="Picture 2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7" name="Picture 26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8" name="Picture 26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9" name="Picture 2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0" name="Picture 2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1" name="Picture 27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2" name="Picture 2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3" name="Picture 27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4" name="Picture 27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5" name="Picture 2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6" name="Picture 27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7" name="Picture 27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8" name="Picture 2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9" name="Picture 2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0" name="Picture 2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1" name="Picture 2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2" name="Picture 27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3" name="Picture 27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4" name="Picture 2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5" name="Picture 27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6" name="Picture 27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7" name="Picture 2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8" name="Picture 2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9" name="Picture 2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0" name="Picture 2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1" name="Picture 27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2" name="Picture 27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3" name="Picture 2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4" name="Picture 27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5" name="Picture 27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6" name="Picture 2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7" name="Picture 2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8" name="Picture 27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9" name="Picture 2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0" name="Picture 27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1" name="Picture 27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2" name="Picture 2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3" name="Picture 27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4" name="Picture 27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5" name="Picture 2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6" name="Picture 2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7" name="Picture 27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8" name="Picture 2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9" name="Picture 27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0" name="Picture 27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1" name="Picture 2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2" name="Picture 2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3" name="Picture 2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4" name="Picture 27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5" name="Picture 2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6" name="Picture 27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7" name="Picture 2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8" name="Picture 27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9" name="Picture 27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0" name="Picture 2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1" name="Picture 27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2" name="Picture 2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3" name="Picture 27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4" name="Picture 2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5" name="Picture 27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6" name="Picture 2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7" name="Picture 27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8" name="Picture 27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9" name="Picture 2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0" name="Picture 27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1" name="Picture 2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2" name="Picture 27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3" name="Picture 2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4" name="Picture 27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5" name="Picture 2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6" name="Picture 27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7" name="Picture 27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8" name="Picture 2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9" name="Picture 2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0" name="Picture 2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1" name="Picture 27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2" name="Picture 2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3" name="Picture 27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4" name="Picture 2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5" name="Picture 27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6" name="Picture 27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7" name="Picture 2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8" name="Picture 27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9" name="Picture 2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0" name="Picture 27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1" name="Picture 2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2" name="Picture 27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3" name="Picture 2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4" name="Picture 27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5" name="Picture 27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6" name="Picture 2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7" name="Picture 27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8" name="Picture 2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9" name="Picture 27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0" name="Picture 2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1" name="Picture 27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2" name="Picture 2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3" name="Picture 279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4" name="Picture 27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5" name="Picture 2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6" name="Picture 279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7" name="Picture 2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8" name="Picture 27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9" name="Picture 2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0" name="Picture 27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1" name="Picture 2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2" name="Picture 28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3" name="Picture 28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4" name="Picture 2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5" name="Picture 2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6" name="Picture 2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7" name="Picture 28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8" name="Picture 2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9" name="Picture 28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0" name="Picture 2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1" name="Picture 28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2" name="Picture 28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3" name="Picture 2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4" name="Picture 28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5" name="Picture 2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6" name="Picture 28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7" name="Picture 2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8" name="Picture 28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9" name="Picture 2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0" name="Picture 28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1" name="Picture 28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2" name="Picture 2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3" name="Picture 28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4" name="Picture 2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5" name="Picture 28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6" name="Picture 2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7" name="Picture 28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8" name="Picture 2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9" name="Picture 28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0" name="Picture 28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1" name="Picture 2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2" name="Picture 2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3" name="Picture 2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4" name="Picture 28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5" name="Picture 2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6" name="Picture 28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7" name="Picture 2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8" name="Picture 28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9" name="Picture 28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0" name="Picture 2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1" name="Picture 2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2" name="Picture 2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3" name="Picture 28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4" name="Picture 2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5" name="Picture 28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6" name="Picture 2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7" name="Picture 28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8" name="Picture 28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9" name="Picture 2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0" name="Picture 2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1" name="Picture 2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2" name="Picture 28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3" name="Picture 2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4" name="Picture 28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5" name="Picture 2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6" name="Picture 28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7" name="Picture 28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8" name="Picture 2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9" name="Picture 2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0" name="Picture 2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1" name="Picture 28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2" name="Picture 2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3" name="Picture 28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4" name="Picture 2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5" name="Picture 28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6" name="Picture 28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7" name="Picture 2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8" name="Picture 28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9" name="Picture 2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0" name="Picture 28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1" name="Picture 2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2" name="Picture 28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3" name="Picture 2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4" name="Picture 28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5" name="Picture 28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6" name="Picture 2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7" name="Picture 2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8" name="Picture 2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9" name="Picture 28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0" name="Picture 2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1" name="Picture 28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2" name="Picture 2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3" name="Picture 28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4" name="Picture 28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5" name="Picture 2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6" name="Picture 28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7" name="Picture 2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8" name="Picture 28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9" name="Picture 2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0" name="Picture 28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1" name="Picture 2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2" name="Picture 28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3" name="Picture 28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4" name="Picture 2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5" name="Picture 28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6" name="Picture 2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7" name="Picture 289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8" name="Picture 2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9" name="Picture 28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0" name="Picture 2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1" name="Picture 29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2" name="Picture 29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3" name="Picture 2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4" name="Picture 29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5" name="Picture 2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6" name="Picture 29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7" name="Picture 29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8" name="Picture 2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9" name="Picture 29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0" name="Picture 29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1" name="Picture 2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2" name="Picture 2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3" name="Picture 29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4" name="Picture 2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5" name="Picture 29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6" name="Picture 29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7" name="Picture 2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8" name="Picture 29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9" name="Picture 29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0" name="Picture 2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1" name="Picture 2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2" name="Picture 29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3" name="Picture 2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4" name="Picture 29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5" name="Picture 29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6" name="Picture 2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7" name="Picture 29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8" name="Picture 29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9" name="Picture 2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0" name="Picture 2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1" name="Picture 29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2" name="Picture 2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3" name="Picture 29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4" name="Picture 29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5" name="Picture 2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6" name="Picture 29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7" name="Picture 29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8" name="Picture 2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9" name="Picture 2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0" name="Picture 2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1" name="Picture 2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2" name="Picture 29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3" name="Picture 29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4" name="Picture 2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5" name="Picture 29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6" name="Picture 29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7" name="Picture 2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8" name="Picture 2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9" name="Picture 2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0" name="Picture 2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1" name="Picture 29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2" name="Picture 29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3" name="Picture 2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4" name="Picture 2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5" name="Picture 2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6" name="Picture 29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7" name="Picture 2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8" name="Picture 29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9" name="Picture 2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0" name="Picture 29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1" name="Picture 29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2" name="Picture 2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3" name="Picture 29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4" name="Picture 2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5" name="Picture 29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6" name="Picture 2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7" name="Picture 29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8" name="Picture 2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9" name="Picture 29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0" name="Picture 29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1" name="Picture 2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2" name="Picture 29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3" name="Picture 2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4" name="Picture 29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5" name="Picture 2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6" name="Picture 29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7" name="Picture 2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8" name="Picture 29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9" name="Picture 29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0" name="Picture 2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1" name="Picture 2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2" name="Picture 2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3" name="Picture 29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4" name="Picture 2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5" name="Picture 29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6" name="Picture 2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7" name="Picture 29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8" name="Picture 29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9" name="Picture 2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0" name="Picture 2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1" name="Picture 2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2" name="Picture 29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3" name="Picture 2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4" name="Picture 29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5" name="Picture 2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6" name="Picture 29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7" name="Picture 29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8" name="Picture 2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9" name="Picture 29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0" name="Picture 2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1" name="Picture 30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2" name="Picture 3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3" name="Picture 30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4" name="Picture 3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5" name="Picture 30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6" name="Picture 30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7" name="Picture 3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8" name="Picture 30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9" name="Picture 3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0" name="Picture 30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1" name="Picture 3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2" name="Picture 30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3" name="Picture 3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4" name="Picture 30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5" name="Picture 30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6" name="Picture 3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7" name="Picture 301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8" name="Picture 3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9" name="Picture 30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0" name="Picture 3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1" name="Picture 30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2" name="Picture 3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3" name="Picture 30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4" name="Picture 30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5" name="Picture 3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6" name="Picture 3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7" name="Picture 3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8" name="Picture 30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9" name="Picture 3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0" name="Picture 30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1" name="Picture 3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2" name="Picture 30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3" name="Picture 30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4" name="Picture 3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5" name="Picture 30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6" name="Picture 3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7" name="Picture 30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8" name="Picture 3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9" name="Picture 30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0" name="Picture 3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1" name="Picture 30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2" name="Picture 30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3" name="Picture 3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4" name="Picture 3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5" name="Picture 3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6" name="Picture 30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7" name="Picture 3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8" name="Picture 30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9" name="Picture 3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0" name="Picture 30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1" name="Picture 30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2" name="Picture 3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3" name="Picture 3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4" name="Picture 3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5" name="Picture 30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6" name="Picture 3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7" name="Picture 30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8" name="Picture 3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9" name="Picture 30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0" name="Picture 30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1" name="Picture 3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2" name="Picture 3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3" name="Picture 3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4" name="Picture 30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5" name="Picture 3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6" name="Picture 30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7" name="Picture 3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8" name="Picture 30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9" name="Picture 30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0" name="Picture 3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1" name="Picture 30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2" name="Picture 3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3" name="Picture 30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4" name="Picture 3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5" name="Picture 30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6" name="Picture 3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7" name="Picture 30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8" name="Picture 30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9" name="Picture 3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0" name="Picture 30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1" name="Picture 3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2" name="Picture 30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3" name="Picture 3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4" name="Picture 30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5" name="Picture 3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6" name="Picture 30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7" name="Picture 30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8" name="Picture 3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9" name="Picture 30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0" name="Picture 3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1" name="Picture 30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2" name="Picture 3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3" name="Picture 30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4" name="Picture 3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5" name="Picture 30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6" name="Picture 30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7" name="Picture 3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8" name="Picture 3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9" name="Picture 3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0" name="Picture 30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1" name="Picture 3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2" name="Picture 31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3" name="Picture 3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4" name="Picture 3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5" name="Picture 3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6" name="Picture 3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7" name="Picture 3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8" name="Picture 3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9" name="Picture 31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0" name="Picture 3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1" name="Picture 3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2" name="Picture 3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3" name="Picture 3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4" name="Picture 3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5" name="Picture 3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6" name="Picture 31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7" name="Picture 3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8" name="Picture 31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9" name="Picture 3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0" name="Picture 3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1" name="Picture 3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2" name="Picture 3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3" name="Picture 3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4" name="Picture 3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5" name="Picture 3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6" name="Picture 3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7" name="Picture 31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8" name="Picture 3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9" name="Picture 3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0" name="Picture 3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1" name="Picture 31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2" name="Picture 3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3" name="Picture 3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4" name="Picture 31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5" name="Picture 3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6" name="Picture 31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7" name="Picture 3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8" name="Picture 3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9" name="Picture 3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0" name="Picture 3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1" name="Picture 3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2" name="Picture 3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3" name="Picture 3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4" name="Picture 3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5" name="Picture 31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6" name="Picture 3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7" name="Picture 3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8" name="Picture 3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9" name="Picture 31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0" name="Picture 3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1" name="Picture 3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2" name="Picture 31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3" name="Picture 3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4" name="Picture 31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5" name="Picture 3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6" name="Picture 3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7" name="Picture 3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8" name="Picture 31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9" name="Picture 3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0" name="Picture 3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1" name="Picture 31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2" name="Picture 3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3" name="Picture 31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4" name="Picture 3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5" name="Picture 3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6" name="Picture 3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7" name="Picture 31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8" name="Picture 3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9" name="Picture 3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0" name="Picture 31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1" name="Picture 3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2" name="Picture 31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3" name="Picture 3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4" name="Picture 3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5" name="Picture 31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6" name="Picture 3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7" name="Picture 31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8" name="Picture 3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9" name="Picture 3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0" name="Picture 3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1" name="Picture 31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2" name="Picture 3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3" name="Picture 3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4" name="Picture 3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5" name="Picture 3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6" name="Picture 31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7" name="Picture 3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8" name="Picture 3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9" name="Picture 3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0" name="Picture 31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1" name="Picture 3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2" name="Picture 3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3" name="Picture 3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4" name="Picture 3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5" name="Picture 31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6" name="Picture 3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7" name="Picture 3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8" name="Picture 3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9" name="Picture 31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0" name="Picture 3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1" name="Picture 3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2" name="Picture 3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3" name="Picture 3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4" name="Picture 32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5" name="Picture 3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6" name="Picture 32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7" name="Picture 3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8" name="Picture 32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9" name="Picture 3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0" name="Picture 3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1" name="Picture 3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2" name="Picture 3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3" name="Picture 32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4" name="Picture 3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5" name="Picture 3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6" name="Picture 3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7" name="Picture 32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8" name="Picture 32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9" name="Picture 3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0" name="Picture 3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1" name="Picture 3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2" name="Picture 32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3" name="Picture 3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4" name="Picture 3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5" name="Picture 3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6" name="Picture 32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7" name="Picture 32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8" name="Picture 3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9" name="Picture 32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0" name="Picture 3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1" name="Picture 32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2" name="Picture 3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3" name="Picture 3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4" name="Picture 3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5" name="Picture 32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6" name="Picture 32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7" name="Picture 3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8" name="Picture 3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9" name="Picture 3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0" name="Picture 32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1" name="Picture 3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2" name="Picture 3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3" name="Picture 3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4" name="Picture 32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5" name="Picture 32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6" name="Picture 3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7" name="Picture 3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8" name="Picture 3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9" name="Picture 32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0" name="Picture 3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1" name="Picture 3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2" name="Picture 3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3" name="Picture 32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4" name="Picture 32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5" name="Picture 3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6" name="Picture 3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7" name="Picture 3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8" name="Picture 32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9" name="Picture 3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0" name="Picture 3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1" name="Picture 3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2" name="Picture 32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3" name="Picture 32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4" name="Picture 3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5" name="Picture 32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6" name="Picture 3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7" name="Picture 32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8" name="Picture 3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9" name="Picture 3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0" name="Picture 3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1" name="Picture 32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2" name="Picture 32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3" name="Picture 3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4" name="Picture 32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5" name="Picture 3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6" name="Picture 32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7" name="Picture 3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8" name="Picture 3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9" name="Picture 3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0" name="Picture 32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1" name="Picture 32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2" name="Picture 3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3" name="Picture 3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4" name="Picture 3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5" name="Picture 32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6" name="Picture 3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7" name="Picture 3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8" name="Picture 3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9" name="Picture 3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0" name="Picture 3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1" name="Picture 3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2" name="Picture 32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3" name="Picture 3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4" name="Picture 32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5" name="Picture 3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6" name="Picture 3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7" name="Picture 3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8" name="Picture 3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9" name="Picture 3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0" name="Picture 3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1" name="Picture 33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2" name="Picture 3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3" name="Picture 33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4" name="Picture 3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5" name="Picture 3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6" name="Picture 3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7" name="Picture 3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8" name="Picture 3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9" name="Picture 3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0" name="Picture 33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1" name="Picture 3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2" name="Picture 33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3" name="Picture 3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4" name="Picture 3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5" name="Picture 3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6" name="Picture 33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7" name="Picture 3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8" name="Picture 3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9" name="Picture 3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0" name="Picture 3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1" name="Picture 33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2" name="Picture 33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3" name="Picture 3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4" name="Picture 3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5" name="Picture 33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6" name="Picture 3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7" name="Picture 33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8" name="Picture 33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9" name="Picture 3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0" name="Picture 33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1" name="Picture 33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2" name="Picture 3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3" name="Picture 3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4" name="Picture 33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5" name="Picture 3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6" name="Picture 33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7" name="Picture 33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8" name="Picture 3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9" name="Picture 33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0" name="Picture 33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1" name="Picture 3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2" name="Picture 3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3" name="Picture 3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4" name="Picture 3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5" name="Picture 33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6" name="Picture 33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7" name="Picture 3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8" name="Picture 33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9" name="Picture 33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0" name="Picture 3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1" name="Picture 3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2" name="Picture 3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3" name="Picture 3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4" name="Picture 33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5" name="Picture 33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6" name="Picture 3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7" name="Picture 33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8" name="Picture 33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9" name="Picture 3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0" name="Picture 3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1" name="Picture 33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2" name="Picture 3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3" name="Picture 33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4" name="Picture 33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5" name="Picture 3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6" name="Picture 33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7" name="Picture 33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8" name="Picture 3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9" name="Picture 3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0" name="Picture 33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1" name="Picture 3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2" name="Picture 33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3" name="Picture 33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4" name="Picture 3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5" name="Picture 33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6" name="Picture 33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7" name="Picture 3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8" name="Picture 33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9" name="Picture 33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0" name="Picture 33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1" name="Picture 33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2" name="Picture 3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3" name="Picture 3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4" name="Picture 33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5" name="Picture 33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6" name="Picture 3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7" name="Picture 33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8" name="Picture 33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9" name="Picture 33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0" name="Picture 33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1" name="Picture 3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2" name="Picture 3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3" name="Picture 33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4" name="Picture 33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5" name="Picture 3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6" name="Picture 33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7" name="Picture 33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8" name="Picture 33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9" name="Picture 33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0" name="Picture 3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1" name="Picture 3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2" name="Picture 34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3" name="Picture 34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4" name="Picture 3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5" name="Picture 34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6" name="Picture 34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7" name="Picture 34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8" name="Picture 34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9" name="Picture 3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0" name="Picture 3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1" name="Picture 34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2" name="Picture 34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3" name="Picture 3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4" name="Picture 34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5" name="Picture 34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6" name="Picture 34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7" name="Picture 34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8" name="Picture 3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9" name="Picture 3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0" name="Picture 34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1" name="Picture 34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2" name="Picture 3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3" name="Picture 34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4" name="Picture 34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5" name="Picture 34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6" name="Picture 34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7" name="Picture 3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8" name="Picture 3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9" name="Picture 34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0" name="Picture 34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1" name="Picture 3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2" name="Picture 343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3" name="Picture 34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4" name="Picture 343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5" name="Picture 34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6" name="Picture 3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7" name="Picture 3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8" name="Picture 34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9" name="Picture 34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0" name="Picture 3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1" name="Picture 344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2" name="Picture 34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3" name="Picture 344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4" name="Picture 34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5" name="Picture 3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6" name="Picture 3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7" name="Picture 34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8" name="Picture 34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9" name="Picture 3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0" name="Picture 34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1" name="Picture 34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2" name="Picture 345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3" name="Picture 34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4" name="Picture 3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5" name="Picture 3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6" name="Picture 34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7" name="Picture 34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8" name="Picture 3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9" name="Picture 34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0" name="Picture 34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1" name="Picture 34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2" name="Picture 34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3" name="Picture 3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4" name="Picture 3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5" name="Picture 34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6" name="Picture 34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7" name="Picture 3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8" name="Picture 34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9" name="Picture 34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0" name="Picture 34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1" name="Picture 34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2" name="Picture 3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3" name="Picture 3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4" name="Picture 34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5" name="Picture 3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6" name="Picture 34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7" name="Picture 34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8" name="Picture 3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9" name="Picture 34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0" name="Picture 34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1" name="Picture 3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2" name="Picture 3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3" name="Picture 3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4" name="Picture 3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5" name="Picture 34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6" name="Picture 34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7" name="Picture 3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8" name="Picture 34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9" name="Picture 34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0" name="Picture 3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1" name="Picture 3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2" name="Picture 34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3" name="Picture 3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4" name="Picture 34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5" name="Picture 34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6" name="Picture 3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7" name="Picture 34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8" name="Picture 34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9" name="Picture 3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0" name="Picture 3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1" name="Picture 350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2" name="Picture 3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3" name="Picture 35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4" name="Picture 35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5" name="Picture 3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6" name="Picture 35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7" name="Picture 35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8" name="Picture 3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9" name="Picture 3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0" name="Picture 35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1" name="Picture 3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2" name="Picture 35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3" name="Picture 35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4" name="Picture 3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5" name="Picture 35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6" name="Picture 35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7" name="Picture 3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8" name="Picture 3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9" name="Picture 35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0" name="Picture 3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1" name="Picture 35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2" name="Picture 35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3" name="Picture 3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4" name="Picture 35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5" name="Picture 35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6" name="Picture 3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7" name="Picture 3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8" name="Picture 35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9" name="Picture 3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0" name="Picture 35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1" name="Picture 35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2" name="Picture 3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3" name="Picture 35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4" name="Picture 35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5" name="Picture 3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6" name="Picture 3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7" name="Picture 35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8" name="Picture 3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9" name="Picture 35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0" name="Picture 35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1" name="Picture 3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2" name="Picture 35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3" name="Picture 35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4" name="Picture 3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5" name="Picture 3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6" name="Picture 3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7" name="Picture 3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8" name="Picture 35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9" name="Picture 35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0" name="Picture 3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1" name="Picture 35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2" name="Picture 35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3" name="Picture 3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4" name="Picture 3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5" name="Picture 3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6" name="Picture 3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7" name="Picture 35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8" name="Picture 35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9" name="Picture 3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0" name="Picture 35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1" name="Picture 35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2" name="Picture 3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3" name="Picture 3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4" name="Picture 3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5" name="Picture 3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6" name="Picture 35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7" name="Picture 35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8" name="Picture 3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9" name="Picture 35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0" name="Picture 35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1" name="Picture 3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2" name="Picture 3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3" name="Picture 3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4" name="Picture 3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5" name="Picture 35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6" name="Picture 35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7" name="Picture 3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8" name="Picture 35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9" name="Picture 35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0" name="Picture 3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1" name="Picture 3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2" name="Picture 35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3" name="Picture 3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4" name="Picture 35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5" name="Picture 35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6" name="Picture 3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7" name="Picture 35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8" name="Picture 35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9" name="Picture 3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3" t="s">
        <v>202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</row>
    <row r="12" spans="1:9" ht="24.75" customHeight="1">
      <c r="A12" s="204" t="s">
        <v>3</v>
      </c>
      <c r="B12" s="210"/>
      <c r="C12" s="208" t="s">
        <v>0</v>
      </c>
      <c r="D12" s="206" t="s">
        <v>23</v>
      </c>
      <c r="E12" s="206" t="s">
        <v>221</v>
      </c>
      <c r="F12" s="206" t="s">
        <v>225</v>
      </c>
      <c r="G12" s="206" t="s">
        <v>197</v>
      </c>
      <c r="H12" s="206" t="s">
        <v>219</v>
      </c>
      <c r="I12" s="206" t="s">
        <v>187</v>
      </c>
    </row>
    <row r="13" spans="1:9" ht="38.25" customHeight="1" thickBot="1">
      <c r="A13" s="205"/>
      <c r="B13" s="211"/>
      <c r="C13" s="209"/>
      <c r="D13" s="207"/>
      <c r="E13" s="207"/>
      <c r="F13" s="207"/>
      <c r="G13" s="207"/>
      <c r="H13" s="207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66016.125</v>
      </c>
      <c r="F15" s="168">
        <v>96665.333333333328</v>
      </c>
      <c r="G15" s="43">
        <f t="shared" ref="G15:G30" si="0">(F15-E15)/E15</f>
        <v>0.46426851520493406</v>
      </c>
      <c r="H15" s="168">
        <v>102776.44444444444</v>
      </c>
      <c r="I15" s="43">
        <f t="shared" ref="I15:I30" si="1">(F15-H15)/H15</f>
        <v>-5.9460230835427043E-2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128224.5388888889</v>
      </c>
      <c r="F16" s="162">
        <v>186109.77777777778</v>
      </c>
      <c r="G16" s="46">
        <f t="shared" si="0"/>
        <v>0.45143651434027376</v>
      </c>
      <c r="H16" s="162">
        <v>179998.66666666666</v>
      </c>
      <c r="I16" s="42">
        <f t="shared" si="1"/>
        <v>3.3950868771867516E-2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73060.702777777769</v>
      </c>
      <c r="F17" s="162">
        <v>124998.66666666667</v>
      </c>
      <c r="G17" s="46">
        <f t="shared" si="0"/>
        <v>0.71088782223822811</v>
      </c>
      <c r="H17" s="162">
        <v>113332</v>
      </c>
      <c r="I17" s="42">
        <f t="shared" si="1"/>
        <v>0.10294238755750072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49528.625</v>
      </c>
      <c r="F18" s="162">
        <v>41665.333333333336</v>
      </c>
      <c r="G18" s="46">
        <f t="shared" si="0"/>
        <v>-0.15876256743785366</v>
      </c>
      <c r="H18" s="162">
        <v>43609.777777777781</v>
      </c>
      <c r="I18" s="42">
        <f t="shared" si="1"/>
        <v>-4.4587350441287393E-2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132653.34687499999</v>
      </c>
      <c r="F19" s="162">
        <v>328748.5</v>
      </c>
      <c r="G19" s="46">
        <f t="shared" si="0"/>
        <v>1.4782525864935891</v>
      </c>
      <c r="H19" s="162">
        <v>323748.5</v>
      </c>
      <c r="I19" s="42">
        <f t="shared" si="1"/>
        <v>1.5444086999630886E-2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108763.35982142857</v>
      </c>
      <c r="F20" s="162">
        <v>120554.22222222222</v>
      </c>
      <c r="G20" s="46">
        <f t="shared" si="0"/>
        <v>0.10840840536879597</v>
      </c>
      <c r="H20" s="162">
        <v>97777.555555555562</v>
      </c>
      <c r="I20" s="42">
        <f t="shared" si="1"/>
        <v>0.23294371123570723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65812.387499999997</v>
      </c>
      <c r="F21" s="162">
        <v>87109.777777777781</v>
      </c>
      <c r="G21" s="46">
        <f t="shared" si="0"/>
        <v>0.32360762292323442</v>
      </c>
      <c r="H21" s="162">
        <v>87220.888888888891</v>
      </c>
      <c r="I21" s="42">
        <f t="shared" si="1"/>
        <v>-1.273904824022769E-3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19355.458333333332</v>
      </c>
      <c r="F22" s="162">
        <v>31554.222222222223</v>
      </c>
      <c r="G22" s="46">
        <f t="shared" si="0"/>
        <v>0.6302492908618228</v>
      </c>
      <c r="H22" s="162">
        <v>33554.222222222219</v>
      </c>
      <c r="I22" s="42">
        <f t="shared" si="1"/>
        <v>-5.9605017417910543E-2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26719.347222222223</v>
      </c>
      <c r="F23" s="162">
        <v>40220.888888888891</v>
      </c>
      <c r="G23" s="46">
        <f t="shared" si="0"/>
        <v>0.50530956293114704</v>
      </c>
      <c r="H23" s="162">
        <v>39332</v>
      </c>
      <c r="I23" s="42">
        <f t="shared" si="1"/>
        <v>2.2599636145858092E-2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28566.569444444445</v>
      </c>
      <c r="F24" s="162">
        <v>41554.222222222219</v>
      </c>
      <c r="G24" s="46">
        <f t="shared" si="0"/>
        <v>0.45464516847344372</v>
      </c>
      <c r="H24" s="162">
        <v>40443.111111111109</v>
      </c>
      <c r="I24" s="42">
        <f t="shared" si="1"/>
        <v>2.7473433190105128E-2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27815.856944444444</v>
      </c>
      <c r="F25" s="162">
        <v>39665.333333333336</v>
      </c>
      <c r="G25" s="46">
        <f t="shared" si="0"/>
        <v>0.42599717177706953</v>
      </c>
      <c r="H25" s="162">
        <v>38776.444444444445</v>
      </c>
      <c r="I25" s="42">
        <f t="shared" si="1"/>
        <v>2.2923424301122142E-2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70617.263888888891</v>
      </c>
      <c r="F26" s="162">
        <v>81665.333333333328</v>
      </c>
      <c r="G26" s="46">
        <f t="shared" si="0"/>
        <v>0.15644997888657608</v>
      </c>
      <c r="H26" s="162">
        <v>86109.777777777781</v>
      </c>
      <c r="I26" s="42">
        <f t="shared" si="1"/>
        <v>-5.1613702405714758E-2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32047.81111111111</v>
      </c>
      <c r="F27" s="162">
        <v>40220.888888888891</v>
      </c>
      <c r="G27" s="46">
        <f t="shared" si="0"/>
        <v>0.25502764446037751</v>
      </c>
      <c r="H27" s="162">
        <v>38776.444444444445</v>
      </c>
      <c r="I27" s="42">
        <f t="shared" si="1"/>
        <v>3.7250564489323436E-2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61279.8</v>
      </c>
      <c r="F28" s="162">
        <v>68624.75</v>
      </c>
      <c r="G28" s="46">
        <f t="shared" si="0"/>
        <v>0.11985923583301507</v>
      </c>
      <c r="H28" s="162">
        <v>69374.75</v>
      </c>
      <c r="I28" s="42">
        <f t="shared" si="1"/>
        <v>-1.0810849768827995E-2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99106.398809523816</v>
      </c>
      <c r="F29" s="162">
        <v>122782.83333333333</v>
      </c>
      <c r="G29" s="46">
        <f t="shared" si="0"/>
        <v>0.2388991508945261</v>
      </c>
      <c r="H29" s="162">
        <v>121782.83333333333</v>
      </c>
      <c r="I29" s="42">
        <f t="shared" si="1"/>
        <v>8.2113379417186605E-3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53632.925000000003</v>
      </c>
      <c r="F30" s="165">
        <v>80776.444444444438</v>
      </c>
      <c r="G30" s="48">
        <f t="shared" si="0"/>
        <v>0.50609806279341341</v>
      </c>
      <c r="H30" s="165">
        <v>78220.888888888891</v>
      </c>
      <c r="I30" s="53">
        <f t="shared" si="1"/>
        <v>3.2671011437694859E-2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117131.16250000001</v>
      </c>
      <c r="F32" s="168">
        <v>186109.77777777778</v>
      </c>
      <c r="G32" s="43">
        <f>(F32-E32)/E32</f>
        <v>0.58890062905145135</v>
      </c>
      <c r="H32" s="168">
        <v>186665.33333333334</v>
      </c>
      <c r="I32" s="42">
        <f>(F32-H32)/H32</f>
        <v>-2.9762117348457596E-3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117660.3125</v>
      </c>
      <c r="F33" s="162">
        <v>184998.66666666666</v>
      </c>
      <c r="G33" s="46">
        <f>(F33-E33)/E33</f>
        <v>0.57231153594519524</v>
      </c>
      <c r="H33" s="162">
        <v>184443.11111111112</v>
      </c>
      <c r="I33" s="42">
        <f>(F33-H33)/H33</f>
        <v>3.0120699667707212E-3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50194.653124999997</v>
      </c>
      <c r="F34" s="162">
        <v>39998.333333333336</v>
      </c>
      <c r="G34" s="46">
        <f>(F34-E34)/E34</f>
        <v>-0.20313557633867327</v>
      </c>
      <c r="H34" s="162">
        <v>36666.666666666664</v>
      </c>
      <c r="I34" s="42">
        <f>(F34-H34)/H34</f>
        <v>9.0863636363636507E-2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52913.635714285716</v>
      </c>
      <c r="F35" s="162">
        <v>78331.666666666672</v>
      </c>
      <c r="G35" s="46">
        <f>(F35-E35)/E35</f>
        <v>0.48036825686348655</v>
      </c>
      <c r="H35" s="162">
        <v>71665</v>
      </c>
      <c r="I35" s="42">
        <f>(F35-H35)/H35</f>
        <v>9.3025419195795322E-2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47903.909722222219</v>
      </c>
      <c r="F36" s="162">
        <v>74332</v>
      </c>
      <c r="G36" s="48">
        <f>(F36-E36)/E36</f>
        <v>0.55168963099306301</v>
      </c>
      <c r="H36" s="162">
        <v>76109.777777777781</v>
      </c>
      <c r="I36" s="53">
        <f>(F36-H36)/H36</f>
        <v>-2.3358073426103857E-2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1442509.6942875702</v>
      </c>
      <c r="F38" s="162">
        <v>1935875.5</v>
      </c>
      <c r="G38" s="43">
        <f t="shared" ref="G38:G43" si="2">(F38-E38)/E38</f>
        <v>0.34201905724875864</v>
      </c>
      <c r="H38" s="162">
        <v>1935875.5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991018.74227905599</v>
      </c>
      <c r="F39" s="162">
        <v>981415.11111111112</v>
      </c>
      <c r="G39" s="46">
        <f t="shared" si="2"/>
        <v>-9.6906655325804444E-3</v>
      </c>
      <c r="H39" s="162">
        <v>981415.11111111112</v>
      </c>
      <c r="I39" s="42">
        <f t="shared" si="3"/>
        <v>0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608971.41666666663</v>
      </c>
      <c r="F40" s="162">
        <v>647484.5</v>
      </c>
      <c r="G40" s="46">
        <f t="shared" si="2"/>
        <v>6.3242842404891267E-2</v>
      </c>
      <c r="H40" s="162">
        <v>639262</v>
      </c>
      <c r="I40" s="42">
        <f t="shared" si="3"/>
        <v>1.2862488306828812E-2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316465.78571428568</v>
      </c>
      <c r="F41" s="162">
        <v>384095.4</v>
      </c>
      <c r="G41" s="46">
        <f t="shared" si="2"/>
        <v>0.21370276768804411</v>
      </c>
      <c r="H41" s="162">
        <v>333325.2</v>
      </c>
      <c r="I41" s="42">
        <f t="shared" si="3"/>
        <v>0.15231431646932189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237736.20833333331</v>
      </c>
      <c r="F42" s="162">
        <v>246675</v>
      </c>
      <c r="G42" s="46">
        <f t="shared" si="2"/>
        <v>3.7599622410623625E-2</v>
      </c>
      <c r="H42" s="162">
        <v>246675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794705.71250000002</v>
      </c>
      <c r="F43" s="162">
        <v>1010560.2</v>
      </c>
      <c r="G43" s="48">
        <f t="shared" si="2"/>
        <v>0.27161562337454559</v>
      </c>
      <c r="H43" s="162">
        <v>957637.2</v>
      </c>
      <c r="I43" s="55">
        <f t="shared" si="3"/>
        <v>5.5264143874110154E-2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430399.16790398414</v>
      </c>
      <c r="F45" s="162">
        <v>412059.375</v>
      </c>
      <c r="G45" s="43">
        <f t="shared" ref="G45:G50" si="4">(F45-E45)/E45</f>
        <v>-4.261112537298279E-2</v>
      </c>
      <c r="H45" s="162">
        <v>409544.57142857142</v>
      </c>
      <c r="I45" s="42">
        <f t="shared" ref="I45:I50" si="5">(F45-H45)/H45</f>
        <v>6.1404881101376927E-3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318952.03722160356</v>
      </c>
      <c r="F46" s="162">
        <v>315048.44444444444</v>
      </c>
      <c r="G46" s="46">
        <f t="shared" si="4"/>
        <v>-1.2238808101567194E-2</v>
      </c>
      <c r="H46" s="162">
        <v>313503.875</v>
      </c>
      <c r="I46" s="78">
        <f t="shared" si="5"/>
        <v>4.9267953847283007E-3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976971.35754056624</v>
      </c>
      <c r="F47" s="162">
        <v>990544.28571428568</v>
      </c>
      <c r="G47" s="46">
        <f t="shared" si="4"/>
        <v>1.3892861923698575E-2</v>
      </c>
      <c r="H47" s="162">
        <v>992188.75</v>
      </c>
      <c r="I47" s="78">
        <f t="shared" si="5"/>
        <v>-1.657410735320592E-3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1312045.9439285714</v>
      </c>
      <c r="F48" s="162">
        <v>1313806</v>
      </c>
      <c r="G48" s="46">
        <f t="shared" si="4"/>
        <v>1.3414591764664612E-3</v>
      </c>
      <c r="H48" s="162">
        <v>1284632.142857143</v>
      </c>
      <c r="I48" s="78">
        <f t="shared" si="5"/>
        <v>2.2709891936824527E-2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143391.58013177433</v>
      </c>
      <c r="F49" s="162">
        <v>142846.25</v>
      </c>
      <c r="G49" s="46">
        <f t="shared" si="4"/>
        <v>-3.8030833558928838E-3</v>
      </c>
      <c r="H49" s="162">
        <v>142846.25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1781499.6666666667</v>
      </c>
      <c r="F50" s="162">
        <v>1759465.5</v>
      </c>
      <c r="G50" s="53">
        <f t="shared" si="4"/>
        <v>-1.2368324888824982E-2</v>
      </c>
      <c r="H50" s="162">
        <v>1759465.5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141336.4366648107</v>
      </c>
      <c r="F52" s="159">
        <v>157870.33333333334</v>
      </c>
      <c r="G52" s="161">
        <f t="shared" ref="G52:G60" si="6">(F52-E52)/E52</f>
        <v>0.11698254928935238</v>
      </c>
      <c r="H52" s="159">
        <v>162805.5</v>
      </c>
      <c r="I52" s="109">
        <f t="shared" ref="I52:I60" si="7">(F52-H52)/H52</f>
        <v>-3.0313267467417606E-2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189516.19000556791</v>
      </c>
      <c r="F53" s="162">
        <v>199720</v>
      </c>
      <c r="G53" s="164">
        <f t="shared" si="6"/>
        <v>5.3841363073689384E-2</v>
      </c>
      <c r="H53" s="162">
        <v>199720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134254.27083333334</v>
      </c>
      <c r="F54" s="162">
        <v>149126.25</v>
      </c>
      <c r="G54" s="164">
        <f t="shared" si="6"/>
        <v>0.11077471930207054</v>
      </c>
      <c r="H54" s="162">
        <v>140290.79999999999</v>
      </c>
      <c r="I54" s="78">
        <f t="shared" si="7"/>
        <v>6.2979539641943819E-2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188129.77266146993</v>
      </c>
      <c r="F55" s="162">
        <v>181878.25</v>
      </c>
      <c r="G55" s="164">
        <f t="shared" si="6"/>
        <v>-3.3229842214922756E-2</v>
      </c>
      <c r="H55" s="162">
        <v>181878.25</v>
      </c>
      <c r="I55" s="78">
        <f t="shared" si="7"/>
        <v>0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96947.90457962139</v>
      </c>
      <c r="F56" s="162">
        <v>107388.71428571429</v>
      </c>
      <c r="G56" s="169">
        <f t="shared" si="6"/>
        <v>0.10769505283652696</v>
      </c>
      <c r="H56" s="162">
        <v>107388.71428571429</v>
      </c>
      <c r="I56" s="79">
        <f t="shared" si="7"/>
        <v>0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101331.64785502176</v>
      </c>
      <c r="F57" s="165">
        <v>164151</v>
      </c>
      <c r="G57" s="167">
        <f t="shared" si="6"/>
        <v>0.61993812865705866</v>
      </c>
      <c r="H57" s="165">
        <v>163852</v>
      </c>
      <c r="I57" s="110">
        <f t="shared" si="7"/>
        <v>1.8248175182481751E-3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203104.796875</v>
      </c>
      <c r="F58" s="168">
        <v>179364.12</v>
      </c>
      <c r="G58" s="42">
        <f t="shared" si="6"/>
        <v>-0.11688880440185322</v>
      </c>
      <c r="H58" s="168">
        <v>175776.12</v>
      </c>
      <c r="I58" s="42">
        <f t="shared" si="7"/>
        <v>2.0412329046744233E-2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187973.61111111112</v>
      </c>
      <c r="F59" s="162">
        <v>201953.14285714287</v>
      </c>
      <c r="G59" s="46">
        <f t="shared" si="6"/>
        <v>7.4369650417411254E-2</v>
      </c>
      <c r="H59" s="162">
        <v>199518.42857142858</v>
      </c>
      <c r="I59" s="42">
        <f t="shared" si="7"/>
        <v>1.2202954399486212E-2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1079519.6666666667</v>
      </c>
      <c r="F60" s="162">
        <v>1234571</v>
      </c>
      <c r="G60" s="48">
        <f t="shared" si="6"/>
        <v>0.1436299292370464</v>
      </c>
      <c r="H60" s="162">
        <v>1010321</v>
      </c>
      <c r="I60" s="48">
        <f t="shared" si="7"/>
        <v>0.22195915951464931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391947.58804287307</v>
      </c>
      <c r="F62" s="162">
        <v>448724.25</v>
      </c>
      <c r="G62" s="43">
        <f t="shared" ref="G62:G67" si="8">(F62-E62)/E62</f>
        <v>0.144857791422144</v>
      </c>
      <c r="H62" s="162">
        <v>448724.25</v>
      </c>
      <c r="I62" s="42">
        <f t="shared" ref="I62:I67" si="9">(F62-H62)/H62</f>
        <v>0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2831027.458333333</v>
      </c>
      <c r="F63" s="162">
        <v>3022441.5</v>
      </c>
      <c r="G63" s="46">
        <f t="shared" si="8"/>
        <v>6.7612923040794248E-2</v>
      </c>
      <c r="H63" s="162">
        <v>3023936.5</v>
      </c>
      <c r="I63" s="42">
        <f t="shared" si="9"/>
        <v>-4.943886883868097E-4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960385.25744047621</v>
      </c>
      <c r="F64" s="162">
        <v>853271.25</v>
      </c>
      <c r="G64" s="46">
        <f t="shared" si="8"/>
        <v>-0.11153233206218291</v>
      </c>
      <c r="H64" s="162">
        <v>876625.28571428568</v>
      </c>
      <c r="I64" s="78">
        <f t="shared" si="9"/>
        <v>-2.6640841982166312E-2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596372.47023809527</v>
      </c>
      <c r="F65" s="162">
        <v>599913.6</v>
      </c>
      <c r="G65" s="46">
        <f t="shared" si="8"/>
        <v>5.9377820718165501E-3</v>
      </c>
      <c r="H65" s="162">
        <v>606073</v>
      </c>
      <c r="I65" s="78">
        <f t="shared" si="9"/>
        <v>-1.0162802170695647E-2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300256.296875</v>
      </c>
      <c r="F66" s="162">
        <v>292806.42857142858</v>
      </c>
      <c r="G66" s="46">
        <f t="shared" si="8"/>
        <v>-2.4811697143766756E-2</v>
      </c>
      <c r="H66" s="162">
        <v>287680.71428571426</v>
      </c>
      <c r="I66" s="78">
        <f t="shared" si="9"/>
        <v>1.7817371937639315E-2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223141.74483972319</v>
      </c>
      <c r="F67" s="162">
        <v>216426.42857142858</v>
      </c>
      <c r="G67" s="48">
        <f t="shared" si="8"/>
        <v>-3.0094397052949671E-2</v>
      </c>
      <c r="H67" s="162">
        <v>216426.42857142858</v>
      </c>
      <c r="I67" s="79">
        <f t="shared" si="9"/>
        <v>0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294208.08401385794</v>
      </c>
      <c r="F69" s="168">
        <v>308767</v>
      </c>
      <c r="G69" s="43">
        <f>(F69-E69)/E69</f>
        <v>4.9485098395380261E-2</v>
      </c>
      <c r="H69" s="168">
        <v>308767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196696.30245784283</v>
      </c>
      <c r="F70" s="162">
        <v>207805</v>
      </c>
      <c r="G70" s="46">
        <f>(F70-E70)/E70</f>
        <v>5.6476392302992347E-2</v>
      </c>
      <c r="H70" s="162">
        <v>205541.14285714287</v>
      </c>
      <c r="I70" s="42">
        <f>(F70-H70)/H70</f>
        <v>1.1014131338320804E-2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79675.329168986646</v>
      </c>
      <c r="F71" s="162">
        <v>97773</v>
      </c>
      <c r="G71" s="46">
        <f>(F71-E71)/E71</f>
        <v>0.22714271807561998</v>
      </c>
      <c r="H71" s="162">
        <v>97773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127910.20971603564</v>
      </c>
      <c r="F72" s="162">
        <v>148005</v>
      </c>
      <c r="G72" s="46">
        <f>(F72-E72)/E72</f>
        <v>0.15710075316564159</v>
      </c>
      <c r="H72" s="162">
        <v>148005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116649.15000154664</v>
      </c>
      <c r="F73" s="171">
        <v>134098.625</v>
      </c>
      <c r="G73" s="46">
        <f>(F73-E73)/E73</f>
        <v>0.14958938833435129</v>
      </c>
      <c r="H73" s="171">
        <v>132884.14285714287</v>
      </c>
      <c r="I73" s="55">
        <f>(F73-H73)/H73</f>
        <v>9.139406077689493E-3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70553.232142857159</v>
      </c>
      <c r="F75" s="159">
        <v>69581.571428571435</v>
      </c>
      <c r="G75" s="42">
        <f t="shared" ref="G75:G81" si="10">(F75-E75)/E75</f>
        <v>-1.3772022695123204E-2</v>
      </c>
      <c r="H75" s="159">
        <v>69581.571428571435</v>
      </c>
      <c r="I75" s="43">
        <f t="shared" ref="I75:I81" si="11">(F75-H75)/H75</f>
        <v>0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112139.18705357143</v>
      </c>
      <c r="F76" s="162">
        <v>94521.375</v>
      </c>
      <c r="G76" s="46">
        <f t="shared" si="10"/>
        <v>-0.15710665037329902</v>
      </c>
      <c r="H76" s="162">
        <v>94521.375</v>
      </c>
      <c r="I76" s="42">
        <f t="shared" si="11"/>
        <v>0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46224.101190476191</v>
      </c>
      <c r="F77" s="162">
        <v>53371.5</v>
      </c>
      <c r="G77" s="46">
        <f t="shared" si="10"/>
        <v>0.15462493862393212</v>
      </c>
      <c r="H77" s="162">
        <v>53371.5</v>
      </c>
      <c r="I77" s="42">
        <f t="shared" si="11"/>
        <v>0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94342.052207065091</v>
      </c>
      <c r="F78" s="162">
        <v>97992.875</v>
      </c>
      <c r="G78" s="46">
        <f t="shared" si="10"/>
        <v>3.8697725007316573E-2</v>
      </c>
      <c r="H78" s="162">
        <v>97992.875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132959.86299802031</v>
      </c>
      <c r="F79" s="162">
        <v>145314</v>
      </c>
      <c r="G79" s="46">
        <f t="shared" si="10"/>
        <v>9.2916288595781979E-2</v>
      </c>
      <c r="H79" s="162">
        <v>145314</v>
      </c>
      <c r="I79" s="42">
        <f t="shared" si="11"/>
        <v>0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578645.625</v>
      </c>
      <c r="F80" s="162">
        <v>576472</v>
      </c>
      <c r="G80" s="46">
        <f t="shared" si="10"/>
        <v>-3.7564009924035977E-3</v>
      </c>
      <c r="H80" s="162">
        <v>576472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169664.81666666668</v>
      </c>
      <c r="F81" s="165">
        <v>257887.5</v>
      </c>
      <c r="G81" s="48">
        <f t="shared" si="10"/>
        <v>0.51998219234021104</v>
      </c>
      <c r="H81" s="165">
        <v>255084.375</v>
      </c>
      <c r="I81" s="53">
        <f t="shared" si="11"/>
        <v>1.098901098901099E-2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203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</row>
    <row r="12" spans="1:9" ht="30.75" customHeight="1">
      <c r="A12" s="204" t="s">
        <v>3</v>
      </c>
      <c r="B12" s="210"/>
      <c r="C12" s="212" t="s">
        <v>0</v>
      </c>
      <c r="D12" s="206" t="s">
        <v>23</v>
      </c>
      <c r="E12" s="206" t="s">
        <v>221</v>
      </c>
      <c r="F12" s="214" t="s">
        <v>226</v>
      </c>
      <c r="G12" s="206" t="s">
        <v>197</v>
      </c>
      <c r="H12" s="214" t="s">
        <v>220</v>
      </c>
      <c r="I12" s="206" t="s">
        <v>187</v>
      </c>
    </row>
    <row r="13" spans="1:9" ht="30.75" customHeight="1" thickBot="1">
      <c r="A13" s="205"/>
      <c r="B13" s="211"/>
      <c r="C13" s="213"/>
      <c r="D13" s="207"/>
      <c r="E13" s="207"/>
      <c r="F13" s="215"/>
      <c r="G13" s="207"/>
      <c r="H13" s="215"/>
      <c r="I13" s="207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66016.125</v>
      </c>
      <c r="F15" s="168">
        <v>95000</v>
      </c>
      <c r="G15" s="42">
        <f>(F15-E15)/E15</f>
        <v>0.43904235518216195</v>
      </c>
      <c r="H15" s="168">
        <v>84375</v>
      </c>
      <c r="I15" s="111">
        <f>(F15-H15)/H15</f>
        <v>0.12592592592592591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128224.5388888889</v>
      </c>
      <c r="F16" s="162">
        <v>141250</v>
      </c>
      <c r="G16" s="46">
        <f t="shared" ref="G16:G39" si="0">(F16-E16)/E16</f>
        <v>0.10158321662905821</v>
      </c>
      <c r="H16" s="162">
        <v>135000</v>
      </c>
      <c r="I16" s="46">
        <f>(F16-H16)/H16</f>
        <v>4.6296296296296294E-2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73060.702777777769</v>
      </c>
      <c r="F17" s="162">
        <v>88750</v>
      </c>
      <c r="G17" s="46">
        <f t="shared" si="0"/>
        <v>0.21474331105112646</v>
      </c>
      <c r="H17" s="162">
        <v>68750</v>
      </c>
      <c r="I17" s="46">
        <f t="shared" ref="I17:I29" si="1">(F17-H17)/H17</f>
        <v>0.29090909090909089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49528.625</v>
      </c>
      <c r="F18" s="162">
        <v>34375</v>
      </c>
      <c r="G18" s="46">
        <f t="shared" si="0"/>
        <v>-0.30595690875730952</v>
      </c>
      <c r="H18" s="162">
        <v>40000</v>
      </c>
      <c r="I18" s="46">
        <f t="shared" si="1"/>
        <v>-0.140625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132653.34687499999</v>
      </c>
      <c r="F19" s="162">
        <v>271875</v>
      </c>
      <c r="G19" s="46">
        <f t="shared" si="0"/>
        <v>1.0495148174149678</v>
      </c>
      <c r="H19" s="162">
        <v>265000</v>
      </c>
      <c r="I19" s="46">
        <f t="shared" si="1"/>
        <v>2.5943396226415096E-2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108763.35982142857</v>
      </c>
      <c r="F20" s="162">
        <v>98750</v>
      </c>
      <c r="G20" s="46">
        <f t="shared" si="0"/>
        <v>-9.2065561765183171E-2</v>
      </c>
      <c r="H20" s="162">
        <v>90000</v>
      </c>
      <c r="I20" s="46">
        <f t="shared" si="1"/>
        <v>9.7222222222222224E-2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65812.387499999997</v>
      </c>
      <c r="F21" s="162">
        <v>71875</v>
      </c>
      <c r="G21" s="46">
        <f t="shared" si="0"/>
        <v>9.2119625655580462E-2</v>
      </c>
      <c r="H21" s="162">
        <v>61875</v>
      </c>
      <c r="I21" s="46">
        <f t="shared" si="1"/>
        <v>0.16161616161616163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19355.458333333332</v>
      </c>
      <c r="F22" s="162">
        <v>19375</v>
      </c>
      <c r="G22" s="46">
        <f t="shared" si="0"/>
        <v>1.0096204559007452E-3</v>
      </c>
      <c r="H22" s="162">
        <v>16875</v>
      </c>
      <c r="I22" s="46">
        <f t="shared" si="1"/>
        <v>0.14814814814814814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26719.347222222223</v>
      </c>
      <c r="F23" s="162">
        <v>20000</v>
      </c>
      <c r="G23" s="46">
        <f t="shared" si="0"/>
        <v>-0.25147871938405014</v>
      </c>
      <c r="H23" s="162">
        <v>19375</v>
      </c>
      <c r="I23" s="46">
        <f t="shared" si="1"/>
        <v>3.2258064516129031E-2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28566.569444444445</v>
      </c>
      <c r="F24" s="162">
        <v>20000</v>
      </c>
      <c r="G24" s="46">
        <f t="shared" si="0"/>
        <v>-0.29988093113891384</v>
      </c>
      <c r="H24" s="162">
        <v>19375</v>
      </c>
      <c r="I24" s="46">
        <f t="shared" si="1"/>
        <v>3.2258064516129031E-2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27815.856944444444</v>
      </c>
      <c r="F25" s="162">
        <v>21250</v>
      </c>
      <c r="G25" s="46">
        <f t="shared" si="0"/>
        <v>-0.23604726460731304</v>
      </c>
      <c r="H25" s="162">
        <v>20000</v>
      </c>
      <c r="I25" s="46">
        <f t="shared" si="1"/>
        <v>6.25E-2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70617.263888888891</v>
      </c>
      <c r="F26" s="162">
        <v>51250</v>
      </c>
      <c r="G26" s="46">
        <f t="shared" si="0"/>
        <v>-0.27425678682994381</v>
      </c>
      <c r="H26" s="162">
        <v>56250</v>
      </c>
      <c r="I26" s="46">
        <f t="shared" si="1"/>
        <v>-8.8888888888888892E-2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32047.81111111111</v>
      </c>
      <c r="F27" s="162">
        <v>21875</v>
      </c>
      <c r="G27" s="46">
        <f t="shared" si="0"/>
        <v>-0.31742608179515119</v>
      </c>
      <c r="H27" s="162">
        <v>23750</v>
      </c>
      <c r="I27" s="46">
        <f t="shared" si="1"/>
        <v>-7.8947368421052627E-2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61279.8</v>
      </c>
      <c r="F28" s="162">
        <v>63750</v>
      </c>
      <c r="G28" s="46">
        <f t="shared" si="0"/>
        <v>4.031018377997312E-2</v>
      </c>
      <c r="H28" s="162">
        <v>66250</v>
      </c>
      <c r="I28" s="46">
        <f t="shared" si="1"/>
        <v>-3.7735849056603772E-2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99106.398809523816</v>
      </c>
      <c r="F29" s="162">
        <v>104375</v>
      </c>
      <c r="G29" s="46">
        <f t="shared" si="0"/>
        <v>5.3161059767715901E-2</v>
      </c>
      <c r="H29" s="162">
        <v>107500</v>
      </c>
      <c r="I29" s="46">
        <f t="shared" si="1"/>
        <v>-2.9069767441860465E-2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53632.925000000003</v>
      </c>
      <c r="F30" s="165">
        <v>62500</v>
      </c>
      <c r="G30" s="48">
        <f t="shared" si="0"/>
        <v>0.16532894672442341</v>
      </c>
      <c r="H30" s="165">
        <v>67500</v>
      </c>
      <c r="I30" s="48">
        <f>(F30-H30)/H30</f>
        <v>-7.407407407407407E-2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117131.16250000001</v>
      </c>
      <c r="F32" s="168">
        <v>118125</v>
      </c>
      <c r="G32" s="42">
        <f t="shared" si="0"/>
        <v>8.4848257183479606E-3</v>
      </c>
      <c r="H32" s="168">
        <v>105000</v>
      </c>
      <c r="I32" s="43">
        <f>(F32-H32)/H32</f>
        <v>0.125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117660.3125</v>
      </c>
      <c r="F33" s="162">
        <v>115625</v>
      </c>
      <c r="G33" s="46">
        <f t="shared" si="0"/>
        <v>-1.729820749881146E-2</v>
      </c>
      <c r="H33" s="162">
        <v>105000</v>
      </c>
      <c r="I33" s="46">
        <f>(F33-H33)/H33</f>
        <v>0.10119047619047619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50194.653124999997</v>
      </c>
      <c r="F34" s="162">
        <v>36250</v>
      </c>
      <c r="G34" s="46">
        <f>(F34-E34)/E34</f>
        <v>-0.27781152487045896</v>
      </c>
      <c r="H34" s="162">
        <v>36875</v>
      </c>
      <c r="I34" s="46">
        <f>(F34-H34)/H34</f>
        <v>-1.6949152542372881E-2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52913.635714285716</v>
      </c>
      <c r="F35" s="162">
        <v>56875</v>
      </c>
      <c r="G35" s="46">
        <f t="shared" si="0"/>
        <v>7.4864715535787454E-2</v>
      </c>
      <c r="H35" s="162">
        <v>69375</v>
      </c>
      <c r="I35" s="46">
        <f>(F35-H35)/H35</f>
        <v>-0.18018018018018017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47903.909722222219</v>
      </c>
      <c r="F36" s="162">
        <v>55625</v>
      </c>
      <c r="G36" s="52">
        <f t="shared" si="0"/>
        <v>0.16117870801255357</v>
      </c>
      <c r="H36" s="162">
        <v>58750</v>
      </c>
      <c r="I36" s="46">
        <f>(F36-H36)/H36</f>
        <v>-5.3191489361702128E-2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1442509.6942875702</v>
      </c>
      <c r="F38" s="189">
        <v>1779725</v>
      </c>
      <c r="G38" s="161">
        <f t="shared" si="0"/>
        <v>0.23376987138999744</v>
      </c>
      <c r="H38" s="189">
        <v>1729725</v>
      </c>
      <c r="I38" s="161">
        <f>(F38-H38)/H38</f>
        <v>2.8906329040743469E-2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991018.74227905599</v>
      </c>
      <c r="F39" s="135">
        <v>1072062.5</v>
      </c>
      <c r="G39" s="167">
        <f t="shared" si="0"/>
        <v>8.1778229072203862E-2</v>
      </c>
      <c r="H39" s="135">
        <v>1002212.5</v>
      </c>
      <c r="I39" s="167">
        <f>(F39-H39)/H39</f>
        <v>6.9695798046821411E-2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3" t="s">
        <v>204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  <c r="D10" s="2"/>
    </row>
    <row r="11" spans="1:9" s="118" customFormat="1" ht="18.75" thickBot="1">
      <c r="A11" s="2"/>
      <c r="B11" s="2"/>
      <c r="C11" s="2"/>
    </row>
    <row r="12" spans="1:9" ht="24.75" customHeight="1">
      <c r="A12" s="204" t="s">
        <v>3</v>
      </c>
      <c r="B12" s="210"/>
      <c r="C12" s="212" t="s">
        <v>0</v>
      </c>
      <c r="D12" s="206" t="s">
        <v>225</v>
      </c>
      <c r="E12" s="214" t="s">
        <v>226</v>
      </c>
      <c r="F12" s="221" t="s">
        <v>186</v>
      </c>
      <c r="G12" s="206" t="s">
        <v>221</v>
      </c>
      <c r="H12" s="223" t="s">
        <v>227</v>
      </c>
      <c r="I12" s="219" t="s">
        <v>196</v>
      </c>
    </row>
    <row r="13" spans="1:9" ht="39.75" customHeight="1" thickBot="1">
      <c r="A13" s="205"/>
      <c r="B13" s="211"/>
      <c r="C13" s="213"/>
      <c r="D13" s="207"/>
      <c r="E13" s="215"/>
      <c r="F13" s="222"/>
      <c r="G13" s="207"/>
      <c r="H13" s="224"/>
      <c r="I13" s="220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96665.333333333328</v>
      </c>
      <c r="E15" s="190">
        <v>95000</v>
      </c>
      <c r="F15" s="62">
        <f t="shared" ref="F15:F30" si="0">D15-E15</f>
        <v>1665.3333333333285</v>
      </c>
      <c r="G15" s="159">
        <v>66016.125</v>
      </c>
      <c r="H15" s="124">
        <f>AVERAGE(D15:E15)</f>
        <v>95832.666666666657</v>
      </c>
      <c r="I15" s="64">
        <f t="shared" ref="I15:I30" si="1">(H15-G15)/G15</f>
        <v>0.45165543519354789</v>
      </c>
    </row>
    <row r="16" spans="1:9" ht="16.5" customHeight="1">
      <c r="A16" s="122"/>
      <c r="B16" s="155" t="s">
        <v>5</v>
      </c>
      <c r="C16" s="142" t="s">
        <v>164</v>
      </c>
      <c r="D16" s="134">
        <v>186109.77777777778</v>
      </c>
      <c r="E16" s="134">
        <v>141250</v>
      </c>
      <c r="F16" s="65">
        <f t="shared" si="0"/>
        <v>44859.777777777781</v>
      </c>
      <c r="G16" s="162">
        <v>128224.5388888889</v>
      </c>
      <c r="H16" s="173">
        <f t="shared" ref="H16:H30" si="2">AVERAGE(D16:E16)</f>
        <v>163679.88888888888</v>
      </c>
      <c r="I16" s="66">
        <f t="shared" si="1"/>
        <v>0.27650986548466588</v>
      </c>
    </row>
    <row r="17" spans="1:9" ht="16.5">
      <c r="A17" s="122"/>
      <c r="B17" s="155" t="s">
        <v>6</v>
      </c>
      <c r="C17" s="142" t="s">
        <v>165</v>
      </c>
      <c r="D17" s="134">
        <v>124998.66666666667</v>
      </c>
      <c r="E17" s="134">
        <v>88750</v>
      </c>
      <c r="F17" s="65">
        <f t="shared" si="0"/>
        <v>36248.666666666672</v>
      </c>
      <c r="G17" s="162">
        <v>73060.702777777769</v>
      </c>
      <c r="H17" s="173">
        <f t="shared" si="2"/>
        <v>106874.33333333334</v>
      </c>
      <c r="I17" s="66">
        <f t="shared" si="1"/>
        <v>0.46281556664467738</v>
      </c>
    </row>
    <row r="18" spans="1:9" ht="16.5">
      <c r="A18" s="122"/>
      <c r="B18" s="155" t="s">
        <v>7</v>
      </c>
      <c r="C18" s="142" t="s">
        <v>166</v>
      </c>
      <c r="D18" s="134">
        <v>41665.333333333336</v>
      </c>
      <c r="E18" s="134">
        <v>34375</v>
      </c>
      <c r="F18" s="65">
        <f t="shared" si="0"/>
        <v>7290.3333333333358</v>
      </c>
      <c r="G18" s="162">
        <v>49528.625</v>
      </c>
      <c r="H18" s="173">
        <f t="shared" si="2"/>
        <v>38020.166666666672</v>
      </c>
      <c r="I18" s="66">
        <f t="shared" si="1"/>
        <v>-0.23235973809758151</v>
      </c>
    </row>
    <row r="19" spans="1:9" ht="16.5">
      <c r="A19" s="122"/>
      <c r="B19" s="155" t="s">
        <v>8</v>
      </c>
      <c r="C19" s="142" t="s">
        <v>167</v>
      </c>
      <c r="D19" s="134">
        <v>328748.5</v>
      </c>
      <c r="E19" s="134">
        <v>271875</v>
      </c>
      <c r="F19" s="65">
        <f t="shared" si="0"/>
        <v>56873.5</v>
      </c>
      <c r="G19" s="162">
        <v>132653.34687499999</v>
      </c>
      <c r="H19" s="173">
        <f t="shared" si="2"/>
        <v>300311.75</v>
      </c>
      <c r="I19" s="66">
        <f t="shared" si="1"/>
        <v>1.2638837019542786</v>
      </c>
    </row>
    <row r="20" spans="1:9" ht="16.5">
      <c r="A20" s="122"/>
      <c r="B20" s="155" t="s">
        <v>9</v>
      </c>
      <c r="C20" s="142" t="s">
        <v>168</v>
      </c>
      <c r="D20" s="134">
        <v>120554.22222222222</v>
      </c>
      <c r="E20" s="134">
        <v>98750</v>
      </c>
      <c r="F20" s="65">
        <f t="shared" si="0"/>
        <v>21804.222222222219</v>
      </c>
      <c r="G20" s="162">
        <v>108763.35982142857</v>
      </c>
      <c r="H20" s="173">
        <f t="shared" si="2"/>
        <v>109652.11111111111</v>
      </c>
      <c r="I20" s="66">
        <f t="shared" si="1"/>
        <v>8.1714218018063989E-3</v>
      </c>
    </row>
    <row r="21" spans="1:9" ht="16.5">
      <c r="A21" s="122"/>
      <c r="B21" s="155" t="s">
        <v>10</v>
      </c>
      <c r="C21" s="142" t="s">
        <v>169</v>
      </c>
      <c r="D21" s="134">
        <v>87109.777777777781</v>
      </c>
      <c r="E21" s="134">
        <v>71875</v>
      </c>
      <c r="F21" s="65">
        <f t="shared" si="0"/>
        <v>15234.777777777781</v>
      </c>
      <c r="G21" s="162">
        <v>65812.387499999997</v>
      </c>
      <c r="H21" s="173">
        <f t="shared" si="2"/>
        <v>79492.388888888891</v>
      </c>
      <c r="I21" s="66">
        <f t="shared" si="1"/>
        <v>0.20786362428940744</v>
      </c>
    </row>
    <row r="22" spans="1:9" ht="16.5">
      <c r="A22" s="122"/>
      <c r="B22" s="155" t="s">
        <v>11</v>
      </c>
      <c r="C22" s="142" t="s">
        <v>170</v>
      </c>
      <c r="D22" s="134">
        <v>31554.222222222223</v>
      </c>
      <c r="E22" s="134">
        <v>19375</v>
      </c>
      <c r="F22" s="65">
        <f t="shared" si="0"/>
        <v>12179.222222222223</v>
      </c>
      <c r="G22" s="162">
        <v>19355.458333333332</v>
      </c>
      <c r="H22" s="173">
        <f t="shared" si="2"/>
        <v>25464.611111111109</v>
      </c>
      <c r="I22" s="66">
        <f t="shared" si="1"/>
        <v>0.31562945565886164</v>
      </c>
    </row>
    <row r="23" spans="1:9" ht="16.5">
      <c r="A23" s="122"/>
      <c r="B23" s="155" t="s">
        <v>12</v>
      </c>
      <c r="C23" s="142" t="s">
        <v>171</v>
      </c>
      <c r="D23" s="134">
        <v>40220.888888888891</v>
      </c>
      <c r="E23" s="134">
        <v>20000</v>
      </c>
      <c r="F23" s="65">
        <f t="shared" si="0"/>
        <v>20220.888888888891</v>
      </c>
      <c r="G23" s="162">
        <v>26719.347222222223</v>
      </c>
      <c r="H23" s="173">
        <f t="shared" si="2"/>
        <v>30110.444444444445</v>
      </c>
      <c r="I23" s="66">
        <f t="shared" si="1"/>
        <v>0.12691542177354842</v>
      </c>
    </row>
    <row r="24" spans="1:9" ht="16.5">
      <c r="A24" s="122"/>
      <c r="B24" s="155" t="s">
        <v>13</v>
      </c>
      <c r="C24" s="142" t="s">
        <v>172</v>
      </c>
      <c r="D24" s="134">
        <v>41554.222222222219</v>
      </c>
      <c r="E24" s="134">
        <v>20000</v>
      </c>
      <c r="F24" s="65">
        <f t="shared" si="0"/>
        <v>21554.222222222219</v>
      </c>
      <c r="G24" s="162">
        <v>28566.569444444445</v>
      </c>
      <c r="H24" s="173">
        <f t="shared" si="2"/>
        <v>30777.111111111109</v>
      </c>
      <c r="I24" s="66">
        <f t="shared" si="1"/>
        <v>7.7382118667264924E-2</v>
      </c>
    </row>
    <row r="25" spans="1:9" ht="16.5">
      <c r="A25" s="122"/>
      <c r="B25" s="155" t="s">
        <v>14</v>
      </c>
      <c r="C25" s="142" t="s">
        <v>173</v>
      </c>
      <c r="D25" s="134">
        <v>39665.333333333336</v>
      </c>
      <c r="E25" s="134">
        <v>21250</v>
      </c>
      <c r="F25" s="65">
        <f t="shared" si="0"/>
        <v>18415.333333333336</v>
      </c>
      <c r="G25" s="162">
        <v>27815.856944444444</v>
      </c>
      <c r="H25" s="173">
        <f t="shared" si="2"/>
        <v>30457.666666666668</v>
      </c>
      <c r="I25" s="66">
        <f t="shared" si="1"/>
        <v>9.4974953584878244E-2</v>
      </c>
    </row>
    <row r="26" spans="1:9" ht="16.5">
      <c r="A26" s="122"/>
      <c r="B26" s="155" t="s">
        <v>15</v>
      </c>
      <c r="C26" s="142" t="s">
        <v>174</v>
      </c>
      <c r="D26" s="134">
        <v>81665.333333333328</v>
      </c>
      <c r="E26" s="134">
        <v>51250</v>
      </c>
      <c r="F26" s="65">
        <f t="shared" si="0"/>
        <v>30415.333333333328</v>
      </c>
      <c r="G26" s="162">
        <v>70617.263888888891</v>
      </c>
      <c r="H26" s="173">
        <f t="shared" si="2"/>
        <v>66457.666666666657</v>
      </c>
      <c r="I26" s="66">
        <f t="shared" si="1"/>
        <v>-5.8903403971683976E-2</v>
      </c>
    </row>
    <row r="27" spans="1:9" ht="16.5">
      <c r="A27" s="122"/>
      <c r="B27" s="155" t="s">
        <v>16</v>
      </c>
      <c r="C27" s="142" t="s">
        <v>175</v>
      </c>
      <c r="D27" s="134">
        <v>40220.888888888891</v>
      </c>
      <c r="E27" s="134">
        <v>21875</v>
      </c>
      <c r="F27" s="65">
        <f t="shared" si="0"/>
        <v>18345.888888888891</v>
      </c>
      <c r="G27" s="162">
        <v>32047.81111111111</v>
      </c>
      <c r="H27" s="173">
        <f t="shared" si="2"/>
        <v>31047.944444444445</v>
      </c>
      <c r="I27" s="66">
        <f t="shared" si="1"/>
        <v>-3.1199218667386834E-2</v>
      </c>
    </row>
    <row r="28" spans="1:9" ht="16.5">
      <c r="A28" s="122"/>
      <c r="B28" s="155" t="s">
        <v>17</v>
      </c>
      <c r="C28" s="142" t="s">
        <v>176</v>
      </c>
      <c r="D28" s="134">
        <v>68624.75</v>
      </c>
      <c r="E28" s="134">
        <v>63750</v>
      </c>
      <c r="F28" s="65">
        <f t="shared" si="0"/>
        <v>4874.75</v>
      </c>
      <c r="G28" s="162">
        <v>61279.8</v>
      </c>
      <c r="H28" s="173">
        <f t="shared" si="2"/>
        <v>66187.375</v>
      </c>
      <c r="I28" s="66">
        <f t="shared" si="1"/>
        <v>8.0084709806494098E-2</v>
      </c>
    </row>
    <row r="29" spans="1:9" ht="16.5">
      <c r="A29" s="122"/>
      <c r="B29" s="155" t="s">
        <v>18</v>
      </c>
      <c r="C29" s="142" t="s">
        <v>177</v>
      </c>
      <c r="D29" s="134">
        <v>122782.83333333333</v>
      </c>
      <c r="E29" s="134">
        <v>104375</v>
      </c>
      <c r="F29" s="65">
        <f t="shared" si="0"/>
        <v>18407.833333333328</v>
      </c>
      <c r="G29" s="162">
        <v>99106.398809523816</v>
      </c>
      <c r="H29" s="173">
        <f t="shared" si="2"/>
        <v>113578.91666666666</v>
      </c>
      <c r="I29" s="66">
        <f t="shared" si="1"/>
        <v>0.14603010533112093</v>
      </c>
    </row>
    <row r="30" spans="1:9" ht="17.25" thickBot="1">
      <c r="A30" s="36"/>
      <c r="B30" s="156" t="s">
        <v>19</v>
      </c>
      <c r="C30" s="143" t="s">
        <v>178</v>
      </c>
      <c r="D30" s="191">
        <v>80776.444444444438</v>
      </c>
      <c r="E30" s="136">
        <v>62500</v>
      </c>
      <c r="F30" s="68">
        <f t="shared" si="0"/>
        <v>18276.444444444438</v>
      </c>
      <c r="G30" s="165">
        <v>53632.925000000003</v>
      </c>
      <c r="H30" s="93">
        <f t="shared" si="2"/>
        <v>71638.222222222219</v>
      </c>
      <c r="I30" s="69">
        <f t="shared" si="1"/>
        <v>0.33571350475891842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186109.77777777778</v>
      </c>
      <c r="E32" s="125">
        <v>118125</v>
      </c>
      <c r="F32" s="62">
        <f>D32-E32</f>
        <v>67984.777777777781</v>
      </c>
      <c r="G32" s="168">
        <v>117131.16250000001</v>
      </c>
      <c r="H32" s="63">
        <f>AVERAGE(D32:E32)</f>
        <v>152117.38888888888</v>
      </c>
      <c r="I32" s="72">
        <f>(H32-G32)/G32</f>
        <v>0.29869272738489955</v>
      </c>
    </row>
    <row r="33" spans="1:9" ht="16.5">
      <c r="A33" s="35"/>
      <c r="B33" s="32" t="s">
        <v>27</v>
      </c>
      <c r="C33" s="15" t="s">
        <v>180</v>
      </c>
      <c r="D33" s="45">
        <v>184998.66666666666</v>
      </c>
      <c r="E33" s="125">
        <v>115625</v>
      </c>
      <c r="F33" s="73">
        <f>D33-E33</f>
        <v>69373.666666666657</v>
      </c>
      <c r="G33" s="162">
        <v>117660.3125</v>
      </c>
      <c r="H33" s="63">
        <f>AVERAGE(D33:E33)</f>
        <v>150311.83333333331</v>
      </c>
      <c r="I33" s="66">
        <f>(H33-G33)/G33</f>
        <v>0.27750666422319176</v>
      </c>
    </row>
    <row r="34" spans="1:9" ht="16.5">
      <c r="A34" s="35"/>
      <c r="B34" s="37" t="s">
        <v>28</v>
      </c>
      <c r="C34" s="15" t="s">
        <v>181</v>
      </c>
      <c r="D34" s="45">
        <v>39998.333333333336</v>
      </c>
      <c r="E34" s="125">
        <v>36250</v>
      </c>
      <c r="F34" s="65">
        <f>D34-E34</f>
        <v>3748.3333333333358</v>
      </c>
      <c r="G34" s="162">
        <v>50194.653124999997</v>
      </c>
      <c r="H34" s="63">
        <f>AVERAGE(D34:E34)</f>
        <v>38124.166666666672</v>
      </c>
      <c r="I34" s="66">
        <f>(H34-G34)/G34</f>
        <v>-0.24047355060456604</v>
      </c>
    </row>
    <row r="35" spans="1:9" ht="16.5">
      <c r="A35" s="35"/>
      <c r="B35" s="32" t="s">
        <v>29</v>
      </c>
      <c r="C35" s="15" t="s">
        <v>182</v>
      </c>
      <c r="D35" s="45">
        <v>78331.666666666672</v>
      </c>
      <c r="E35" s="125">
        <v>56875</v>
      </c>
      <c r="F35" s="73">
        <f>D35-E35</f>
        <v>21456.666666666672</v>
      </c>
      <c r="G35" s="162">
        <v>52913.635714285716</v>
      </c>
      <c r="H35" s="63">
        <f>AVERAGE(D35:E35)</f>
        <v>67603.333333333343</v>
      </c>
      <c r="I35" s="66">
        <f>(H35-G35)/G35</f>
        <v>0.27761648619963714</v>
      </c>
    </row>
    <row r="36" spans="1:9" ht="17.25" thickBot="1">
      <c r="A36" s="36"/>
      <c r="B36" s="37" t="s">
        <v>30</v>
      </c>
      <c r="C36" s="15" t="s">
        <v>183</v>
      </c>
      <c r="D36" s="47">
        <v>74332</v>
      </c>
      <c r="E36" s="125">
        <v>55625</v>
      </c>
      <c r="F36" s="65">
        <f>D36-E36</f>
        <v>18707</v>
      </c>
      <c r="G36" s="165">
        <v>47903.909722222219</v>
      </c>
      <c r="H36" s="63">
        <f>AVERAGE(D36:E36)</f>
        <v>64978.5</v>
      </c>
      <c r="I36" s="74">
        <f>(H36-G36)/G36</f>
        <v>0.35643416950280832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1935875.5</v>
      </c>
      <c r="E38" s="126">
        <v>1779725</v>
      </c>
      <c r="F38" s="62">
        <f>D38-E38</f>
        <v>156150.5</v>
      </c>
      <c r="G38" s="162">
        <v>1442509.6942875702</v>
      </c>
      <c r="H38" s="62">
        <f>AVERAGE(D38:E38)</f>
        <v>1857800.25</v>
      </c>
      <c r="I38" s="72">
        <f>(H38-G38)/G38</f>
        <v>0.28789446431937804</v>
      </c>
    </row>
    <row r="39" spans="1:9" ht="17.25" thickBot="1">
      <c r="A39" s="36"/>
      <c r="B39" s="34" t="s">
        <v>32</v>
      </c>
      <c r="C39" s="16" t="s">
        <v>185</v>
      </c>
      <c r="D39" s="54">
        <v>981415.11111111112</v>
      </c>
      <c r="E39" s="127">
        <v>1072062.5</v>
      </c>
      <c r="F39" s="68">
        <f>D39-E39</f>
        <v>-90647.388888888876</v>
      </c>
      <c r="G39" s="162">
        <v>991018.74227905599</v>
      </c>
      <c r="H39" s="75">
        <f>AVERAGE(D39:E39)</f>
        <v>1026738.8055555555</v>
      </c>
      <c r="I39" s="69">
        <f>(H39-G39)/G39</f>
        <v>3.6043781769811649E-2</v>
      </c>
    </row>
    <row r="40" spans="1:9" ht="15.75" customHeight="1" thickBot="1">
      <c r="A40" s="216"/>
      <c r="B40" s="217"/>
      <c r="C40" s="218"/>
      <c r="D40" s="77">
        <f>SUM(D15:D39)</f>
        <v>5013977.583333333</v>
      </c>
      <c r="E40" s="77">
        <f>SUM(E15:E39)</f>
        <v>4420537.5</v>
      </c>
      <c r="F40" s="77">
        <f>SUM(F15:F39)</f>
        <v>593440.08333333326</v>
      </c>
      <c r="G40" s="77">
        <f>SUM(G15:G39)</f>
        <v>3862532.6267451979</v>
      </c>
      <c r="H40" s="77">
        <f>AVERAGE(D40:E40)</f>
        <v>4717257.541666666</v>
      </c>
      <c r="I40" s="69">
        <f>(H40-G40)/G40</f>
        <v>0.22128613464728469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3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224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</row>
    <row r="13" spans="1:9" ht="24.75" customHeight="1">
      <c r="A13" s="204" t="s">
        <v>3</v>
      </c>
      <c r="B13" s="210"/>
      <c r="C13" s="212" t="s">
        <v>0</v>
      </c>
      <c r="D13" s="206" t="s">
        <v>23</v>
      </c>
      <c r="E13" s="206" t="s">
        <v>221</v>
      </c>
      <c r="F13" s="223" t="s">
        <v>228</v>
      </c>
      <c r="G13" s="206" t="s">
        <v>197</v>
      </c>
      <c r="H13" s="223" t="s">
        <v>222</v>
      </c>
      <c r="I13" s="206" t="s">
        <v>187</v>
      </c>
    </row>
    <row r="14" spans="1:9" ht="33.75" customHeight="1" thickBot="1">
      <c r="A14" s="205"/>
      <c r="B14" s="211"/>
      <c r="C14" s="213"/>
      <c r="D14" s="226"/>
      <c r="E14" s="207"/>
      <c r="F14" s="224"/>
      <c r="G14" s="225"/>
      <c r="H14" s="224"/>
      <c r="I14" s="225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>
      <c r="A16" s="31"/>
      <c r="B16" s="38" t="s">
        <v>4</v>
      </c>
      <c r="C16" s="14" t="s">
        <v>84</v>
      </c>
      <c r="D16" s="11" t="s">
        <v>161</v>
      </c>
      <c r="E16" s="159">
        <v>66016.125</v>
      </c>
      <c r="F16" s="40">
        <v>95832.666666666657</v>
      </c>
      <c r="G16" s="21">
        <f t="shared" ref="G16:G31" si="0">(F16-E16)/E16</f>
        <v>0.45165543519354789</v>
      </c>
      <c r="H16" s="159">
        <v>93575.722222222219</v>
      </c>
      <c r="I16" s="21">
        <f t="shared" ref="I16:I31" si="1">(F16-H16)/H16</f>
        <v>2.4118910234907729E-2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128224.5388888889</v>
      </c>
      <c r="F17" s="44">
        <v>163679.88888888888</v>
      </c>
      <c r="G17" s="21">
        <f t="shared" si="0"/>
        <v>0.27650986548466588</v>
      </c>
      <c r="H17" s="162">
        <v>157499.33333333331</v>
      </c>
      <c r="I17" s="21">
        <f t="shared" si="1"/>
        <v>3.924178867776517E-2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73060.702777777769</v>
      </c>
      <c r="F18" s="44">
        <v>106874.33333333334</v>
      </c>
      <c r="G18" s="21">
        <f t="shared" si="0"/>
        <v>0.46281556664467738</v>
      </c>
      <c r="H18" s="162">
        <v>91041</v>
      </c>
      <c r="I18" s="21">
        <f t="shared" si="1"/>
        <v>0.17391431699271034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49528.625</v>
      </c>
      <c r="F19" s="44">
        <v>38020.166666666672</v>
      </c>
      <c r="G19" s="21">
        <f t="shared" si="0"/>
        <v>-0.23235973809758151</v>
      </c>
      <c r="H19" s="162">
        <v>41804.888888888891</v>
      </c>
      <c r="I19" s="21">
        <f t="shared" si="1"/>
        <v>-9.0533005177491119E-2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132653.34687499999</v>
      </c>
      <c r="F20" s="44">
        <v>300311.75</v>
      </c>
      <c r="G20" s="21">
        <f t="shared" si="0"/>
        <v>1.2638837019542786</v>
      </c>
      <c r="H20" s="162">
        <v>294374.25</v>
      </c>
      <c r="I20" s="21">
        <f t="shared" si="1"/>
        <v>2.0169902768329771E-2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108763.35982142857</v>
      </c>
      <c r="F21" s="44">
        <v>109652.11111111111</v>
      </c>
      <c r="G21" s="21">
        <f t="shared" si="0"/>
        <v>8.1714218018063989E-3</v>
      </c>
      <c r="H21" s="162">
        <v>93888.777777777781</v>
      </c>
      <c r="I21" s="21">
        <f t="shared" si="1"/>
        <v>0.16789368981501748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65812.387499999997</v>
      </c>
      <c r="F22" s="44">
        <v>79492.388888888891</v>
      </c>
      <c r="G22" s="21">
        <f t="shared" si="0"/>
        <v>0.20786362428940744</v>
      </c>
      <c r="H22" s="162">
        <v>74547.944444444438</v>
      </c>
      <c r="I22" s="21">
        <f t="shared" si="1"/>
        <v>6.6325697928924301E-2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19355.458333333332</v>
      </c>
      <c r="F23" s="162">
        <v>25464.611111111109</v>
      </c>
      <c r="G23" s="21">
        <f t="shared" si="0"/>
        <v>0.31562945565886164</v>
      </c>
      <c r="H23" s="162">
        <v>25214.611111111109</v>
      </c>
      <c r="I23" s="21">
        <f t="shared" si="1"/>
        <v>9.9148862101559286E-3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26719.347222222223</v>
      </c>
      <c r="F24" s="162">
        <v>30110.444444444445</v>
      </c>
      <c r="G24" s="21">
        <f t="shared" si="0"/>
        <v>0.12691542177354842</v>
      </c>
      <c r="H24" s="162">
        <v>29353.5</v>
      </c>
      <c r="I24" s="21">
        <f t="shared" si="1"/>
        <v>2.5787195545486748E-2</v>
      </c>
    </row>
    <row r="25" spans="1:9" ht="16.5">
      <c r="A25" s="35"/>
      <c r="B25" s="32" t="s">
        <v>13</v>
      </c>
      <c r="C25" s="120" t="s">
        <v>93</v>
      </c>
      <c r="D25" s="140" t="s">
        <v>81</v>
      </c>
      <c r="E25" s="162">
        <v>28566.569444444445</v>
      </c>
      <c r="F25" s="44">
        <v>30777.111111111109</v>
      </c>
      <c r="G25" s="21">
        <f t="shared" si="0"/>
        <v>7.7382118667264924E-2</v>
      </c>
      <c r="H25" s="162">
        <v>29909.055555555555</v>
      </c>
      <c r="I25" s="21">
        <f t="shared" si="1"/>
        <v>2.9023168382671147E-2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27815.856944444444</v>
      </c>
      <c r="F26" s="162">
        <v>30457.666666666668</v>
      </c>
      <c r="G26" s="21">
        <f t="shared" si="0"/>
        <v>9.4974953584878244E-2</v>
      </c>
      <c r="H26" s="162">
        <v>29388.222222222223</v>
      </c>
      <c r="I26" s="21">
        <f t="shared" si="1"/>
        <v>3.6390239476131812E-2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70617.263888888891</v>
      </c>
      <c r="F27" s="44">
        <v>66457.666666666657</v>
      </c>
      <c r="G27" s="21">
        <f t="shared" si="0"/>
        <v>-5.8903403971683976E-2</v>
      </c>
      <c r="H27" s="162">
        <v>71179.888888888891</v>
      </c>
      <c r="I27" s="21">
        <f t="shared" si="1"/>
        <v>-6.6342084764891618E-2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32047.81111111111</v>
      </c>
      <c r="F28" s="162">
        <v>31047.944444444445</v>
      </c>
      <c r="G28" s="21">
        <f t="shared" si="0"/>
        <v>-3.1199218667386834E-2</v>
      </c>
      <c r="H28" s="162">
        <v>31263.222222222223</v>
      </c>
      <c r="I28" s="21">
        <f t="shared" si="1"/>
        <v>-6.8859753562048286E-3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61279.8</v>
      </c>
      <c r="F29" s="44">
        <v>66187.375</v>
      </c>
      <c r="G29" s="21">
        <f t="shared" si="0"/>
        <v>8.0084709806494098E-2</v>
      </c>
      <c r="H29" s="162">
        <v>67812.375</v>
      </c>
      <c r="I29" s="21">
        <f t="shared" si="1"/>
        <v>-2.3963177812309333E-2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99106.398809523816</v>
      </c>
      <c r="F30" s="44">
        <v>113578.91666666666</v>
      </c>
      <c r="G30" s="21">
        <f t="shared" si="0"/>
        <v>0.14603010533112093</v>
      </c>
      <c r="H30" s="162">
        <v>114641.41666666666</v>
      </c>
      <c r="I30" s="21">
        <f t="shared" si="1"/>
        <v>-9.2680292244585842E-3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53632.925000000003</v>
      </c>
      <c r="F31" s="165">
        <v>71638.222222222219</v>
      </c>
      <c r="G31" s="149">
        <f t="shared" si="0"/>
        <v>0.33571350475891842</v>
      </c>
      <c r="H31" s="165">
        <v>72860.444444444438</v>
      </c>
      <c r="I31" s="149">
        <f t="shared" si="1"/>
        <v>-1.6774838961545926E-2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117131.16250000001</v>
      </c>
      <c r="F33" s="51">
        <v>152117.38888888888</v>
      </c>
      <c r="G33" s="21">
        <f>(F33-E33)/E33</f>
        <v>0.29869272738489955</v>
      </c>
      <c r="H33" s="168">
        <v>145832.66666666669</v>
      </c>
      <c r="I33" s="21">
        <f>(F33-H33)/H33</f>
        <v>4.3095435102941199E-2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117660.3125</v>
      </c>
      <c r="F34" s="44">
        <v>150311.83333333331</v>
      </c>
      <c r="G34" s="21">
        <f>(F34-E34)/E34</f>
        <v>0.27750666422319176</v>
      </c>
      <c r="H34" s="162">
        <v>144721.55555555556</v>
      </c>
      <c r="I34" s="21">
        <f>(F34-H34)/H34</f>
        <v>3.8627817095510435E-2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50194.653124999997</v>
      </c>
      <c r="F35" s="44">
        <v>38124.166666666672</v>
      </c>
      <c r="G35" s="21">
        <f>(F35-E35)/E35</f>
        <v>-0.24047355060456604</v>
      </c>
      <c r="H35" s="162">
        <v>36770.833333333328</v>
      </c>
      <c r="I35" s="21">
        <f>(F35-H35)/H35</f>
        <v>3.6804532577903955E-2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52913.635714285716</v>
      </c>
      <c r="F36" s="44">
        <v>67603.333333333343</v>
      </c>
      <c r="G36" s="21">
        <f>(F36-E36)/E36</f>
        <v>0.27761648619963714</v>
      </c>
      <c r="H36" s="162">
        <v>70520</v>
      </c>
      <c r="I36" s="21">
        <f>(F36-H36)/H36</f>
        <v>-4.135942522215906E-2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47903.909722222219</v>
      </c>
      <c r="F37" s="165">
        <v>64978.5</v>
      </c>
      <c r="G37" s="149">
        <f>(F37-E37)/E37</f>
        <v>0.35643416950280832</v>
      </c>
      <c r="H37" s="165">
        <v>67429.888888888891</v>
      </c>
      <c r="I37" s="149">
        <f>(F37-H37)/H37</f>
        <v>-3.6354633372276415E-2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1442509.6942875702</v>
      </c>
      <c r="F39" s="44">
        <v>1857800.25</v>
      </c>
      <c r="G39" s="21">
        <f t="shared" ref="G39:G44" si="2">(F39-E39)/E39</f>
        <v>0.28789446431937804</v>
      </c>
      <c r="H39" s="162">
        <v>1832800.25</v>
      </c>
      <c r="I39" s="21">
        <f t="shared" ref="I39:I44" si="3">(F39-H39)/H39</f>
        <v>1.36403298722815E-2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991018.74227905599</v>
      </c>
      <c r="F40" s="44">
        <v>1026738.8055555555</v>
      </c>
      <c r="G40" s="21">
        <f t="shared" si="2"/>
        <v>3.6043781769811649E-2</v>
      </c>
      <c r="H40" s="162">
        <v>991813.8055555555</v>
      </c>
      <c r="I40" s="21">
        <f t="shared" si="3"/>
        <v>3.5213262614787945E-2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608971.41666666663</v>
      </c>
      <c r="F41" s="170">
        <v>647484.5</v>
      </c>
      <c r="G41" s="21">
        <f t="shared" si="2"/>
        <v>6.3242842404891267E-2</v>
      </c>
      <c r="H41" s="170">
        <v>639262</v>
      </c>
      <c r="I41" s="21">
        <f t="shared" si="3"/>
        <v>1.2862488306828812E-2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316465.78571428568</v>
      </c>
      <c r="F42" s="163">
        <v>384095.4</v>
      </c>
      <c r="G42" s="21">
        <f t="shared" si="2"/>
        <v>0.21370276768804411</v>
      </c>
      <c r="H42" s="163">
        <v>333325.2</v>
      </c>
      <c r="I42" s="21">
        <f t="shared" si="3"/>
        <v>0.15231431646932189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237736.20833333331</v>
      </c>
      <c r="F43" s="163">
        <v>246675</v>
      </c>
      <c r="G43" s="21">
        <f t="shared" si="2"/>
        <v>3.7599622410623625E-2</v>
      </c>
      <c r="H43" s="163">
        <v>246675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794705.71250000002</v>
      </c>
      <c r="F44" s="166">
        <v>1010560.2</v>
      </c>
      <c r="G44" s="153">
        <f t="shared" si="2"/>
        <v>0.27161562337454559</v>
      </c>
      <c r="H44" s="166">
        <v>957637.2</v>
      </c>
      <c r="I44" s="153">
        <f t="shared" si="3"/>
        <v>5.5264143874110154E-2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430399.16790398414</v>
      </c>
      <c r="F46" s="41">
        <v>412059.375</v>
      </c>
      <c r="G46" s="21">
        <f t="shared" ref="G46:G51" si="4">(F46-E46)/E46</f>
        <v>-4.261112537298279E-2</v>
      </c>
      <c r="H46" s="160">
        <v>409544.57142857142</v>
      </c>
      <c r="I46" s="21">
        <f t="shared" ref="I46:I51" si="5">(F46-H46)/H46</f>
        <v>6.1404881101376927E-3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318952.03722160356</v>
      </c>
      <c r="F47" s="45">
        <v>315048.44444444444</v>
      </c>
      <c r="G47" s="21">
        <f t="shared" si="4"/>
        <v>-1.2238808101567194E-2</v>
      </c>
      <c r="H47" s="163">
        <v>313503.875</v>
      </c>
      <c r="I47" s="21">
        <f t="shared" si="5"/>
        <v>4.9267953847283007E-3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976971.35754056624</v>
      </c>
      <c r="F48" s="45">
        <v>990544.28571428568</v>
      </c>
      <c r="G48" s="21">
        <f t="shared" si="4"/>
        <v>1.3892861923698575E-2</v>
      </c>
      <c r="H48" s="163">
        <v>992188.75</v>
      </c>
      <c r="I48" s="21">
        <f t="shared" si="5"/>
        <v>-1.657410735320592E-3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1312045.9439285714</v>
      </c>
      <c r="F49" s="163">
        <v>1313806</v>
      </c>
      <c r="G49" s="21">
        <f t="shared" si="4"/>
        <v>1.3414591764664612E-3</v>
      </c>
      <c r="H49" s="163">
        <v>1284632.142857143</v>
      </c>
      <c r="I49" s="21">
        <f t="shared" si="5"/>
        <v>2.2709891936824527E-2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143391.58013177433</v>
      </c>
      <c r="F50" s="45">
        <v>142846.25</v>
      </c>
      <c r="G50" s="21">
        <f t="shared" si="4"/>
        <v>-3.8030833558928838E-3</v>
      </c>
      <c r="H50" s="163">
        <v>142846.25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1781499.6666666667</v>
      </c>
      <c r="F51" s="166">
        <v>1759465.5</v>
      </c>
      <c r="G51" s="153">
        <f t="shared" si="4"/>
        <v>-1.2368324888824982E-2</v>
      </c>
      <c r="H51" s="166">
        <v>1759465.5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141336.4366648107</v>
      </c>
      <c r="F53" s="124">
        <v>157870.33333333334</v>
      </c>
      <c r="G53" s="22">
        <f t="shared" ref="G53:G61" si="6">(F53-E53)/E53</f>
        <v>0.11698254928935238</v>
      </c>
      <c r="H53" s="124">
        <v>162805.5</v>
      </c>
      <c r="I53" s="22">
        <f t="shared" ref="I53:I61" si="7">(F53-H53)/H53</f>
        <v>-3.0313267467417606E-2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189516.19000556791</v>
      </c>
      <c r="F54" s="174">
        <v>199720</v>
      </c>
      <c r="G54" s="147">
        <f t="shared" si="6"/>
        <v>5.3841363073689384E-2</v>
      </c>
      <c r="H54" s="174">
        <v>199720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134254.27083333334</v>
      </c>
      <c r="F55" s="174">
        <v>149126.25</v>
      </c>
      <c r="G55" s="147">
        <f t="shared" si="6"/>
        <v>0.11077471930207054</v>
      </c>
      <c r="H55" s="174">
        <v>140290.79999999999</v>
      </c>
      <c r="I55" s="147">
        <f t="shared" si="7"/>
        <v>6.2979539641943819E-2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188129.77266146993</v>
      </c>
      <c r="F56" s="174">
        <v>181878.25</v>
      </c>
      <c r="G56" s="147">
        <f t="shared" si="6"/>
        <v>-3.3229842214922756E-2</v>
      </c>
      <c r="H56" s="174">
        <v>181878.25</v>
      </c>
      <c r="I56" s="147">
        <f t="shared" si="7"/>
        <v>0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96947.90457962139</v>
      </c>
      <c r="F57" s="179">
        <v>107388.71428571429</v>
      </c>
      <c r="G57" s="147">
        <f t="shared" si="6"/>
        <v>0.10769505283652696</v>
      </c>
      <c r="H57" s="179">
        <v>107388.71428571429</v>
      </c>
      <c r="I57" s="147">
        <f t="shared" si="7"/>
        <v>0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101331.64785502176</v>
      </c>
      <c r="F58" s="166">
        <v>164151</v>
      </c>
      <c r="G58" s="152">
        <f t="shared" si="6"/>
        <v>0.61993812865705866</v>
      </c>
      <c r="H58" s="166">
        <v>163852</v>
      </c>
      <c r="I58" s="152">
        <f t="shared" si="7"/>
        <v>1.8248175182481751E-3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203104.796875</v>
      </c>
      <c r="F59" s="173">
        <v>179364.12</v>
      </c>
      <c r="G59" s="147">
        <f t="shared" si="6"/>
        <v>-0.11688880440185322</v>
      </c>
      <c r="H59" s="173">
        <v>175776.12</v>
      </c>
      <c r="I59" s="147">
        <f t="shared" si="7"/>
        <v>2.0412329046744233E-2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187973.61111111112</v>
      </c>
      <c r="F60" s="174">
        <v>201953.14285714287</v>
      </c>
      <c r="G60" s="147">
        <f t="shared" si="6"/>
        <v>7.4369650417411254E-2</v>
      </c>
      <c r="H60" s="174">
        <v>199518.42857142858</v>
      </c>
      <c r="I60" s="147">
        <f t="shared" si="7"/>
        <v>1.2202954399486212E-2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1079519.6666666667</v>
      </c>
      <c r="F61" s="67">
        <v>1234571</v>
      </c>
      <c r="G61" s="28">
        <f t="shared" si="6"/>
        <v>0.1436299292370464</v>
      </c>
      <c r="H61" s="175">
        <v>1010321</v>
      </c>
      <c r="I61" s="28">
        <f t="shared" si="7"/>
        <v>0.22195915951464931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391947.58804287307</v>
      </c>
      <c r="F63" s="51">
        <v>448724.25</v>
      </c>
      <c r="G63" s="21">
        <f t="shared" ref="G63:G68" si="8">(F63-E63)/E63</f>
        <v>0.144857791422144</v>
      </c>
      <c r="H63" s="168">
        <v>448724.25</v>
      </c>
      <c r="I63" s="21">
        <f t="shared" ref="I63:I68" si="9">(F63-H63)/H63</f>
        <v>0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2831027.458333333</v>
      </c>
      <c r="F64" s="44">
        <v>3022441.5</v>
      </c>
      <c r="G64" s="21">
        <f t="shared" si="8"/>
        <v>6.7612923040794248E-2</v>
      </c>
      <c r="H64" s="162">
        <v>3023936.5</v>
      </c>
      <c r="I64" s="21">
        <f t="shared" si="9"/>
        <v>-4.943886883868097E-4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960385.25744047621</v>
      </c>
      <c r="F65" s="44">
        <v>853271.25</v>
      </c>
      <c r="G65" s="21">
        <f t="shared" si="8"/>
        <v>-0.11153233206218291</v>
      </c>
      <c r="H65" s="162">
        <v>876625.28571428568</v>
      </c>
      <c r="I65" s="21">
        <f t="shared" si="9"/>
        <v>-2.6640841982166312E-2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596372.47023809527</v>
      </c>
      <c r="F66" s="44">
        <v>599913.6</v>
      </c>
      <c r="G66" s="21">
        <f t="shared" si="8"/>
        <v>5.9377820718165501E-3</v>
      </c>
      <c r="H66" s="162">
        <v>606073</v>
      </c>
      <c r="I66" s="21">
        <f t="shared" si="9"/>
        <v>-1.0162802170695647E-2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300256.296875</v>
      </c>
      <c r="F67" s="44">
        <v>292806.42857142858</v>
      </c>
      <c r="G67" s="21">
        <f t="shared" si="8"/>
        <v>-2.4811697143766756E-2</v>
      </c>
      <c r="H67" s="162">
        <v>287680.71428571426</v>
      </c>
      <c r="I67" s="21">
        <f t="shared" si="9"/>
        <v>1.7817371937639315E-2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223141.74483972319</v>
      </c>
      <c r="F68" s="171">
        <v>216426.42857142858</v>
      </c>
      <c r="G68" s="153">
        <f t="shared" si="8"/>
        <v>-3.0094397052949671E-2</v>
      </c>
      <c r="H68" s="171">
        <v>216426.42857142858</v>
      </c>
      <c r="I68" s="153">
        <f t="shared" si="9"/>
        <v>0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294208.08401385794</v>
      </c>
      <c r="F70" s="41">
        <v>308767</v>
      </c>
      <c r="G70" s="21">
        <f>(F70-E70)/E70</f>
        <v>4.9485098395380261E-2</v>
      </c>
      <c r="H70" s="160">
        <v>308767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196696.30245784283</v>
      </c>
      <c r="F71" s="163">
        <v>207805</v>
      </c>
      <c r="G71" s="21">
        <f>(F71-E71)/E71</f>
        <v>5.6476392302992347E-2</v>
      </c>
      <c r="H71" s="163">
        <v>205541.14285714287</v>
      </c>
      <c r="I71" s="21">
        <f>(F71-H71)/H71</f>
        <v>1.1014131338320804E-2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79675.329168986646</v>
      </c>
      <c r="F72" s="163">
        <v>97773</v>
      </c>
      <c r="G72" s="21">
        <f>(F72-E72)/E72</f>
        <v>0.22714271807561998</v>
      </c>
      <c r="H72" s="163">
        <v>97773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127910.20971603564</v>
      </c>
      <c r="F73" s="45">
        <v>148005</v>
      </c>
      <c r="G73" s="21">
        <f>(F73-E73)/E73</f>
        <v>0.15710075316564159</v>
      </c>
      <c r="H73" s="163">
        <v>148005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116649.15000154664</v>
      </c>
      <c r="F74" s="47">
        <v>134098.625</v>
      </c>
      <c r="G74" s="21">
        <f>(F74-E74)/E74</f>
        <v>0.14958938833435129</v>
      </c>
      <c r="H74" s="166">
        <v>132884.14285714287</v>
      </c>
      <c r="I74" s="21">
        <f>(F74-H74)/H74</f>
        <v>9.139406077689493E-3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70553.232142857159</v>
      </c>
      <c r="F76" s="41">
        <v>69581.571428571435</v>
      </c>
      <c r="G76" s="22">
        <f t="shared" ref="G76:G82" si="10">(F76-E76)/E76</f>
        <v>-1.3772022695123204E-2</v>
      </c>
      <c r="H76" s="160">
        <v>69581.571428571435</v>
      </c>
      <c r="I76" s="22">
        <f t="shared" ref="I76:I82" si="11">(F76-H76)/H76</f>
        <v>0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112139.18705357143</v>
      </c>
      <c r="F77" s="30">
        <v>94521.375</v>
      </c>
      <c r="G77" s="21">
        <f t="shared" si="10"/>
        <v>-0.15710665037329902</v>
      </c>
      <c r="H77" s="154">
        <v>94521.375</v>
      </c>
      <c r="I77" s="21">
        <f t="shared" si="11"/>
        <v>0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46224.101190476191</v>
      </c>
      <c r="F78" s="45">
        <v>53371.5</v>
      </c>
      <c r="G78" s="21">
        <f t="shared" si="10"/>
        <v>0.15462493862393212</v>
      </c>
      <c r="H78" s="163">
        <v>53371.5</v>
      </c>
      <c r="I78" s="21">
        <f t="shared" si="11"/>
        <v>0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94342.052207065091</v>
      </c>
      <c r="F79" s="45">
        <v>97992.875</v>
      </c>
      <c r="G79" s="21">
        <f t="shared" si="10"/>
        <v>3.8697725007316573E-2</v>
      </c>
      <c r="H79" s="163">
        <v>97992.875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132959.86299802031</v>
      </c>
      <c r="F80" s="57">
        <v>145314</v>
      </c>
      <c r="G80" s="21">
        <f t="shared" si="10"/>
        <v>9.2916288595781979E-2</v>
      </c>
      <c r="H80" s="172">
        <v>145314</v>
      </c>
      <c r="I80" s="21">
        <f t="shared" si="11"/>
        <v>0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578645.625</v>
      </c>
      <c r="F81" s="57">
        <v>576472</v>
      </c>
      <c r="G81" s="21">
        <f t="shared" si="10"/>
        <v>-3.7564009924035977E-3</v>
      </c>
      <c r="H81" s="172">
        <v>576472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169664.81666666668</v>
      </c>
      <c r="F82" s="166">
        <v>257887.5</v>
      </c>
      <c r="G82" s="149">
        <f t="shared" si="10"/>
        <v>0.51998219234021104</v>
      </c>
      <c r="H82" s="166">
        <v>255084.375</v>
      </c>
      <c r="I82" s="149">
        <f t="shared" si="11"/>
        <v>1.098901098901099E-2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7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3" t="s">
        <v>201</v>
      </c>
      <c r="B9" s="203"/>
      <c r="C9" s="203"/>
      <c r="D9" s="203"/>
      <c r="E9" s="203"/>
      <c r="F9" s="203"/>
      <c r="G9" s="203"/>
      <c r="H9" s="203"/>
      <c r="I9" s="203"/>
    </row>
    <row r="10" spans="1:9" ht="18">
      <c r="A10" s="2" t="s">
        <v>229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9" t="s">
        <v>208</v>
      </c>
      <c r="E11" s="229"/>
      <c r="F11" s="188" t="s">
        <v>218</v>
      </c>
      <c r="H11" s="118"/>
    </row>
    <row r="12" spans="1:9" s="118" customFormat="1" ht="24.75" customHeight="1">
      <c r="A12" s="204" t="s">
        <v>3</v>
      </c>
      <c r="B12" s="210"/>
      <c r="C12" s="212" t="s">
        <v>0</v>
      </c>
      <c r="D12" s="206" t="s">
        <v>23</v>
      </c>
      <c r="E12" s="206" t="s">
        <v>221</v>
      </c>
      <c r="F12" s="223" t="s">
        <v>228</v>
      </c>
      <c r="G12" s="206" t="s">
        <v>197</v>
      </c>
      <c r="H12" s="223" t="s">
        <v>222</v>
      </c>
      <c r="I12" s="206" t="s">
        <v>187</v>
      </c>
    </row>
    <row r="13" spans="1:9" s="118" customFormat="1" ht="33.75" customHeight="1" thickBot="1">
      <c r="A13" s="205"/>
      <c r="B13" s="211"/>
      <c r="C13" s="213"/>
      <c r="D13" s="226"/>
      <c r="E13" s="207"/>
      <c r="F13" s="224"/>
      <c r="G13" s="225"/>
      <c r="H13" s="224"/>
      <c r="I13" s="225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7</v>
      </c>
      <c r="C15" s="141" t="s">
        <v>87</v>
      </c>
      <c r="D15" s="138" t="s">
        <v>161</v>
      </c>
      <c r="E15" s="159">
        <v>49528.625</v>
      </c>
      <c r="F15" s="159">
        <v>38020.166666666672</v>
      </c>
      <c r="G15" s="147">
        <f>(F15-E15)/E15</f>
        <v>-0.23235973809758151</v>
      </c>
      <c r="H15" s="159">
        <v>41804.888888888891</v>
      </c>
      <c r="I15" s="147">
        <f>(F15-H15)/H15</f>
        <v>-9.0533005177491119E-2</v>
      </c>
    </row>
    <row r="16" spans="1:9" ht="16.5">
      <c r="A16" s="122"/>
      <c r="B16" s="155" t="s">
        <v>15</v>
      </c>
      <c r="C16" s="142" t="s">
        <v>95</v>
      </c>
      <c r="D16" s="138" t="s">
        <v>82</v>
      </c>
      <c r="E16" s="162">
        <v>70617.263888888891</v>
      </c>
      <c r="F16" s="162">
        <v>66457.666666666657</v>
      </c>
      <c r="G16" s="147">
        <f>(F16-E16)/E16</f>
        <v>-5.8903403971683976E-2</v>
      </c>
      <c r="H16" s="162">
        <v>71179.888888888891</v>
      </c>
      <c r="I16" s="147">
        <f>(F16-H16)/H16</f>
        <v>-6.6342084764891618E-2</v>
      </c>
    </row>
    <row r="17" spans="1:9" ht="16.5">
      <c r="A17" s="122"/>
      <c r="B17" s="155" t="s">
        <v>17</v>
      </c>
      <c r="C17" s="142" t="s">
        <v>97</v>
      </c>
      <c r="D17" s="138" t="s">
        <v>161</v>
      </c>
      <c r="E17" s="162">
        <v>61279.8</v>
      </c>
      <c r="F17" s="162">
        <v>66187.375</v>
      </c>
      <c r="G17" s="147">
        <f>(F17-E17)/E17</f>
        <v>8.0084709806494098E-2</v>
      </c>
      <c r="H17" s="162">
        <v>67812.375</v>
      </c>
      <c r="I17" s="147">
        <f>(F17-H17)/H17</f>
        <v>-2.3963177812309333E-2</v>
      </c>
    </row>
    <row r="18" spans="1:9" ht="16.5">
      <c r="A18" s="122"/>
      <c r="B18" s="155" t="s">
        <v>19</v>
      </c>
      <c r="C18" s="142" t="s">
        <v>99</v>
      </c>
      <c r="D18" s="138" t="s">
        <v>161</v>
      </c>
      <c r="E18" s="162">
        <v>53632.925000000003</v>
      </c>
      <c r="F18" s="162">
        <v>71638.222222222219</v>
      </c>
      <c r="G18" s="147">
        <f>(F18-E18)/E18</f>
        <v>0.33571350475891842</v>
      </c>
      <c r="H18" s="162">
        <v>72860.444444444438</v>
      </c>
      <c r="I18" s="147">
        <f>(F18-H18)/H18</f>
        <v>-1.6774838961545926E-2</v>
      </c>
    </row>
    <row r="19" spans="1:9" ht="16.5">
      <c r="A19" s="122"/>
      <c r="B19" s="155" t="s">
        <v>18</v>
      </c>
      <c r="C19" s="142" t="s">
        <v>98</v>
      </c>
      <c r="D19" s="138" t="s">
        <v>83</v>
      </c>
      <c r="E19" s="162">
        <v>99106.398809523816</v>
      </c>
      <c r="F19" s="162">
        <v>113578.91666666666</v>
      </c>
      <c r="G19" s="147">
        <f>(F19-E19)/E19</f>
        <v>0.14603010533112093</v>
      </c>
      <c r="H19" s="162">
        <v>114641.41666666666</v>
      </c>
      <c r="I19" s="147">
        <f>(F19-H19)/H19</f>
        <v>-9.2680292244585842E-3</v>
      </c>
    </row>
    <row r="20" spans="1:9" ht="16.5" customHeight="1">
      <c r="A20" s="122"/>
      <c r="B20" s="155" t="s">
        <v>16</v>
      </c>
      <c r="C20" s="142" t="s">
        <v>96</v>
      </c>
      <c r="D20" s="138" t="s">
        <v>81</v>
      </c>
      <c r="E20" s="162">
        <v>32047.81111111111</v>
      </c>
      <c r="F20" s="162">
        <v>31047.944444444445</v>
      </c>
      <c r="G20" s="147">
        <f>(F20-E20)/E20</f>
        <v>-3.1199218667386834E-2</v>
      </c>
      <c r="H20" s="162">
        <v>31263.222222222223</v>
      </c>
      <c r="I20" s="147">
        <f>(F20-H20)/H20</f>
        <v>-6.8859753562048286E-3</v>
      </c>
    </row>
    <row r="21" spans="1:9" ht="16.5">
      <c r="A21" s="122"/>
      <c r="B21" s="155" t="s">
        <v>11</v>
      </c>
      <c r="C21" s="142" t="s">
        <v>91</v>
      </c>
      <c r="D21" s="138" t="s">
        <v>81</v>
      </c>
      <c r="E21" s="162">
        <v>19355.458333333332</v>
      </c>
      <c r="F21" s="162">
        <v>25464.611111111109</v>
      </c>
      <c r="G21" s="147">
        <f>(F21-E21)/E21</f>
        <v>0.31562945565886164</v>
      </c>
      <c r="H21" s="162">
        <v>25214.611111111109</v>
      </c>
      <c r="I21" s="147">
        <f>(F21-H21)/H21</f>
        <v>9.9148862101559286E-3</v>
      </c>
    </row>
    <row r="22" spans="1:9" ht="16.5">
      <c r="A22" s="122"/>
      <c r="B22" s="155" t="s">
        <v>8</v>
      </c>
      <c r="C22" s="142" t="s">
        <v>89</v>
      </c>
      <c r="D22" s="140" t="s">
        <v>161</v>
      </c>
      <c r="E22" s="162">
        <v>132653.34687499999</v>
      </c>
      <c r="F22" s="162">
        <v>300311.75</v>
      </c>
      <c r="G22" s="147">
        <f>(F22-E22)/E22</f>
        <v>1.2638837019542786</v>
      </c>
      <c r="H22" s="162">
        <v>294374.25</v>
      </c>
      <c r="I22" s="147">
        <f>(F22-H22)/H22</f>
        <v>2.0169902768329771E-2</v>
      </c>
    </row>
    <row r="23" spans="1:9" ht="16.5">
      <c r="A23" s="122"/>
      <c r="B23" s="155" t="s">
        <v>4</v>
      </c>
      <c r="C23" s="142" t="s">
        <v>84</v>
      </c>
      <c r="D23" s="140" t="s">
        <v>161</v>
      </c>
      <c r="E23" s="162">
        <v>66016.125</v>
      </c>
      <c r="F23" s="162">
        <v>95832.666666666657</v>
      </c>
      <c r="G23" s="147">
        <f>(F23-E23)/E23</f>
        <v>0.45165543519354789</v>
      </c>
      <c r="H23" s="162">
        <v>93575.722222222219</v>
      </c>
      <c r="I23" s="147">
        <f>(F23-H23)/H23</f>
        <v>2.4118910234907729E-2</v>
      </c>
    </row>
    <row r="24" spans="1:9" ht="16.5">
      <c r="A24" s="122"/>
      <c r="B24" s="155" t="s">
        <v>12</v>
      </c>
      <c r="C24" s="142" t="s">
        <v>92</v>
      </c>
      <c r="D24" s="140" t="s">
        <v>81</v>
      </c>
      <c r="E24" s="162">
        <v>26719.347222222223</v>
      </c>
      <c r="F24" s="162">
        <v>30110.444444444445</v>
      </c>
      <c r="G24" s="147">
        <f>(F24-E24)/E24</f>
        <v>0.12691542177354842</v>
      </c>
      <c r="H24" s="162">
        <v>29353.5</v>
      </c>
      <c r="I24" s="147">
        <f>(F24-H24)/H24</f>
        <v>2.5787195545486748E-2</v>
      </c>
    </row>
    <row r="25" spans="1:9" ht="16.5">
      <c r="A25" s="122"/>
      <c r="B25" s="155" t="s">
        <v>13</v>
      </c>
      <c r="C25" s="142" t="s">
        <v>93</v>
      </c>
      <c r="D25" s="140" t="s">
        <v>81</v>
      </c>
      <c r="E25" s="162">
        <v>28566.569444444445</v>
      </c>
      <c r="F25" s="162">
        <v>30777.111111111109</v>
      </c>
      <c r="G25" s="147">
        <f>(F25-E25)/E25</f>
        <v>7.7382118667264924E-2</v>
      </c>
      <c r="H25" s="162">
        <v>29909.055555555555</v>
      </c>
      <c r="I25" s="147">
        <f>(F25-H25)/H25</f>
        <v>2.9023168382671147E-2</v>
      </c>
    </row>
    <row r="26" spans="1:9" ht="16.5">
      <c r="A26" s="122"/>
      <c r="B26" s="155" t="s">
        <v>14</v>
      </c>
      <c r="C26" s="142" t="s">
        <v>94</v>
      </c>
      <c r="D26" s="140" t="s">
        <v>81</v>
      </c>
      <c r="E26" s="162">
        <v>27815.856944444444</v>
      </c>
      <c r="F26" s="162">
        <v>30457.666666666668</v>
      </c>
      <c r="G26" s="147">
        <f>(F26-E26)/E26</f>
        <v>9.4974953584878244E-2</v>
      </c>
      <c r="H26" s="162">
        <v>29388.222222222223</v>
      </c>
      <c r="I26" s="147">
        <f>(F26-H26)/H26</f>
        <v>3.6390239476131812E-2</v>
      </c>
    </row>
    <row r="27" spans="1:9" ht="16.5">
      <c r="A27" s="122"/>
      <c r="B27" s="155" t="s">
        <v>5</v>
      </c>
      <c r="C27" s="142" t="s">
        <v>85</v>
      </c>
      <c r="D27" s="140" t="s">
        <v>161</v>
      </c>
      <c r="E27" s="162">
        <v>128224.5388888889</v>
      </c>
      <c r="F27" s="162">
        <v>163679.88888888888</v>
      </c>
      <c r="G27" s="147">
        <f>(F27-E27)/E27</f>
        <v>0.27650986548466588</v>
      </c>
      <c r="H27" s="162">
        <v>157499.33333333331</v>
      </c>
      <c r="I27" s="147">
        <f>(F27-H27)/H27</f>
        <v>3.924178867776517E-2</v>
      </c>
    </row>
    <row r="28" spans="1:9" ht="17.25" thickBot="1">
      <c r="A28" s="36"/>
      <c r="B28" s="155" t="s">
        <v>10</v>
      </c>
      <c r="C28" s="142" t="s">
        <v>90</v>
      </c>
      <c r="D28" s="140" t="s">
        <v>161</v>
      </c>
      <c r="E28" s="162">
        <v>65812.387499999997</v>
      </c>
      <c r="F28" s="162">
        <v>79492.388888888891</v>
      </c>
      <c r="G28" s="147">
        <f>(F28-E28)/E28</f>
        <v>0.20786362428940744</v>
      </c>
      <c r="H28" s="162">
        <v>74547.944444444438</v>
      </c>
      <c r="I28" s="147">
        <f>(F28-H28)/H28</f>
        <v>6.6325697928924301E-2</v>
      </c>
    </row>
    <row r="29" spans="1:9" ht="16.5">
      <c r="A29" s="122"/>
      <c r="B29" s="155" t="s">
        <v>9</v>
      </c>
      <c r="C29" s="142" t="s">
        <v>88</v>
      </c>
      <c r="D29" s="140" t="s">
        <v>161</v>
      </c>
      <c r="E29" s="162">
        <v>108763.35982142857</v>
      </c>
      <c r="F29" s="162">
        <v>109652.11111111111</v>
      </c>
      <c r="G29" s="147">
        <f>(F29-E29)/E29</f>
        <v>8.1714218018063989E-3</v>
      </c>
      <c r="H29" s="162">
        <v>93888.777777777781</v>
      </c>
      <c r="I29" s="147">
        <f>(F29-H29)/H29</f>
        <v>0.16789368981501748</v>
      </c>
    </row>
    <row r="30" spans="1:9" ht="17.25" thickBot="1">
      <c r="A30" s="36"/>
      <c r="B30" s="156" t="s">
        <v>6</v>
      </c>
      <c r="C30" s="143" t="s">
        <v>86</v>
      </c>
      <c r="D30" s="139" t="s">
        <v>161</v>
      </c>
      <c r="E30" s="165">
        <v>73060.702777777769</v>
      </c>
      <c r="F30" s="165">
        <v>106874.33333333334</v>
      </c>
      <c r="G30" s="149">
        <f>(F30-E30)/E30</f>
        <v>0.46281556664467738</v>
      </c>
      <c r="H30" s="165">
        <v>91041</v>
      </c>
      <c r="I30" s="149">
        <f>(F30-H30)/H30</f>
        <v>0.17391431699271034</v>
      </c>
    </row>
    <row r="31" spans="1:9" ht="15.75" customHeight="1" thickBot="1">
      <c r="A31" s="216" t="s">
        <v>188</v>
      </c>
      <c r="B31" s="217"/>
      <c r="C31" s="217"/>
      <c r="D31" s="218"/>
      <c r="E31" s="92">
        <f>SUM(E15:E30)</f>
        <v>1043200.5166170635</v>
      </c>
      <c r="F31" s="93">
        <f>SUM(F15:F30)</f>
        <v>1359583.2638888888</v>
      </c>
      <c r="G31" s="94">
        <f t="shared" ref="G31" si="0">(F31-E31)/E31</f>
        <v>0.30328085754578138</v>
      </c>
      <c r="H31" s="93">
        <f>SUM(H15:H30)</f>
        <v>1318354.6527777778</v>
      </c>
      <c r="I31" s="97">
        <f t="shared" ref="I31" si="1">(F31-H31)/H31</f>
        <v>3.127277703631734E-2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52913.635714285716</v>
      </c>
      <c r="F33" s="168">
        <v>67603.333333333343</v>
      </c>
      <c r="G33" s="147">
        <f>(F33-E33)/E33</f>
        <v>0.27761648619963714</v>
      </c>
      <c r="H33" s="168">
        <v>70520</v>
      </c>
      <c r="I33" s="147">
        <f>(F33-H33)/H33</f>
        <v>-4.135942522215906E-2</v>
      </c>
    </row>
    <row r="34" spans="1:9" ht="16.5">
      <c r="A34" s="35"/>
      <c r="B34" s="155" t="s">
        <v>30</v>
      </c>
      <c r="C34" s="142" t="s">
        <v>104</v>
      </c>
      <c r="D34" s="138" t="s">
        <v>161</v>
      </c>
      <c r="E34" s="162">
        <v>47903.909722222219</v>
      </c>
      <c r="F34" s="162">
        <v>64978.5</v>
      </c>
      <c r="G34" s="147">
        <f>(F34-E34)/E34</f>
        <v>0.35643416950280832</v>
      </c>
      <c r="H34" s="162">
        <v>67429.888888888891</v>
      </c>
      <c r="I34" s="147">
        <f>(F34-H34)/H34</f>
        <v>-3.6354633372276415E-2</v>
      </c>
    </row>
    <row r="35" spans="1:9" ht="16.5">
      <c r="A35" s="35"/>
      <c r="B35" s="157" t="s">
        <v>28</v>
      </c>
      <c r="C35" s="142" t="s">
        <v>102</v>
      </c>
      <c r="D35" s="138" t="s">
        <v>161</v>
      </c>
      <c r="E35" s="162">
        <v>50194.653124999997</v>
      </c>
      <c r="F35" s="162">
        <v>38124.166666666672</v>
      </c>
      <c r="G35" s="147">
        <f>(F35-E35)/E35</f>
        <v>-0.24047355060456604</v>
      </c>
      <c r="H35" s="162">
        <v>36770.833333333328</v>
      </c>
      <c r="I35" s="147">
        <f>(F35-H35)/H35</f>
        <v>3.6804532577903955E-2</v>
      </c>
    </row>
    <row r="36" spans="1:9" ht="16.5">
      <c r="A36" s="35"/>
      <c r="B36" s="155" t="s">
        <v>27</v>
      </c>
      <c r="C36" s="142" t="s">
        <v>101</v>
      </c>
      <c r="D36" s="138" t="s">
        <v>161</v>
      </c>
      <c r="E36" s="162">
        <v>117660.3125</v>
      </c>
      <c r="F36" s="162">
        <v>150311.83333333331</v>
      </c>
      <c r="G36" s="147">
        <f>(F36-E36)/E36</f>
        <v>0.27750666422319176</v>
      </c>
      <c r="H36" s="162">
        <v>144721.55555555556</v>
      </c>
      <c r="I36" s="147">
        <f>(F36-H36)/H36</f>
        <v>3.8627817095510435E-2</v>
      </c>
    </row>
    <row r="37" spans="1:9" ht="17.25" thickBot="1">
      <c r="A37" s="36"/>
      <c r="B37" s="157" t="s">
        <v>26</v>
      </c>
      <c r="C37" s="142" t="s">
        <v>100</v>
      </c>
      <c r="D37" s="150" t="s">
        <v>161</v>
      </c>
      <c r="E37" s="165">
        <v>117131.16250000001</v>
      </c>
      <c r="F37" s="165">
        <v>152117.38888888888</v>
      </c>
      <c r="G37" s="149">
        <f>(F37-E37)/E37</f>
        <v>0.29869272738489955</v>
      </c>
      <c r="H37" s="165">
        <v>145832.66666666669</v>
      </c>
      <c r="I37" s="149">
        <f>(F37-H37)/H37</f>
        <v>4.3095435102941199E-2</v>
      </c>
    </row>
    <row r="38" spans="1:9" ht="15.75" customHeight="1" thickBot="1">
      <c r="A38" s="216" t="s">
        <v>189</v>
      </c>
      <c r="B38" s="217"/>
      <c r="C38" s="217"/>
      <c r="D38" s="218"/>
      <c r="E38" s="77">
        <f>SUM(E33:E37)</f>
        <v>385803.67356150795</v>
      </c>
      <c r="F38" s="95">
        <f>SUM(F33:F37)</f>
        <v>473135.22222222219</v>
      </c>
      <c r="G38" s="96">
        <f t="shared" ref="G38" si="2">(F38-E38)/E38</f>
        <v>0.22636266745342729</v>
      </c>
      <c r="H38" s="95">
        <f>SUM(H33:H37)</f>
        <v>465274.94444444444</v>
      </c>
      <c r="I38" s="97">
        <f t="shared" ref="I38" si="3">(F38-H38)/H38</f>
        <v>1.6893834219169519E-2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35</v>
      </c>
      <c r="C40" s="142" t="s">
        <v>152</v>
      </c>
      <c r="D40" s="146" t="s">
        <v>161</v>
      </c>
      <c r="E40" s="162">
        <v>237736.20833333331</v>
      </c>
      <c r="F40" s="162">
        <v>246675</v>
      </c>
      <c r="G40" s="147">
        <f>(F40-E40)/E40</f>
        <v>3.7599622410623625E-2</v>
      </c>
      <c r="H40" s="162">
        <v>246675</v>
      </c>
      <c r="I40" s="147">
        <f>(F40-H40)/H40</f>
        <v>0</v>
      </c>
    </row>
    <row r="41" spans="1:9" ht="16.5">
      <c r="A41" s="35"/>
      <c r="B41" s="155" t="s">
        <v>33</v>
      </c>
      <c r="C41" s="142" t="s">
        <v>107</v>
      </c>
      <c r="D41" s="138" t="s">
        <v>161</v>
      </c>
      <c r="E41" s="162">
        <v>608971.41666666663</v>
      </c>
      <c r="F41" s="162">
        <v>647484.5</v>
      </c>
      <c r="G41" s="147">
        <f>(F41-E41)/E41</f>
        <v>6.3242842404891267E-2</v>
      </c>
      <c r="H41" s="162">
        <v>639262</v>
      </c>
      <c r="I41" s="147">
        <f>(F41-H41)/H41</f>
        <v>1.2862488306828812E-2</v>
      </c>
    </row>
    <row r="42" spans="1:9" ht="16.5">
      <c r="A42" s="35"/>
      <c r="B42" s="157" t="s">
        <v>31</v>
      </c>
      <c r="C42" s="142" t="s">
        <v>105</v>
      </c>
      <c r="D42" s="138" t="s">
        <v>161</v>
      </c>
      <c r="E42" s="170">
        <v>1442509.6942875702</v>
      </c>
      <c r="F42" s="170">
        <v>1857800.25</v>
      </c>
      <c r="G42" s="147">
        <f>(F42-E42)/E42</f>
        <v>0.28789446431937804</v>
      </c>
      <c r="H42" s="170">
        <v>1832800.25</v>
      </c>
      <c r="I42" s="147">
        <f>(F42-H42)/H42</f>
        <v>1.36403298722815E-2</v>
      </c>
    </row>
    <row r="43" spans="1:9" ht="16.5">
      <c r="A43" s="35"/>
      <c r="B43" s="155" t="s">
        <v>32</v>
      </c>
      <c r="C43" s="142" t="s">
        <v>106</v>
      </c>
      <c r="D43" s="138" t="s">
        <v>161</v>
      </c>
      <c r="E43" s="163">
        <v>991018.74227905599</v>
      </c>
      <c r="F43" s="163">
        <v>1026738.8055555555</v>
      </c>
      <c r="G43" s="147">
        <f>(F43-E43)/E43</f>
        <v>3.6043781769811649E-2</v>
      </c>
      <c r="H43" s="163">
        <v>991813.8055555555</v>
      </c>
      <c r="I43" s="147">
        <f>(F43-H43)/H43</f>
        <v>3.5213262614787945E-2</v>
      </c>
    </row>
    <row r="44" spans="1:9" ht="16.5">
      <c r="A44" s="35"/>
      <c r="B44" s="155" t="s">
        <v>36</v>
      </c>
      <c r="C44" s="142" t="s">
        <v>153</v>
      </c>
      <c r="D44" s="138" t="s">
        <v>161</v>
      </c>
      <c r="E44" s="163">
        <v>794705.71250000002</v>
      </c>
      <c r="F44" s="163">
        <v>1010560.2</v>
      </c>
      <c r="G44" s="147">
        <f>(F44-E44)/E44</f>
        <v>0.27161562337454559</v>
      </c>
      <c r="H44" s="163">
        <v>957637.2</v>
      </c>
      <c r="I44" s="147">
        <f>(F44-H44)/H44</f>
        <v>5.5264143874110154E-2</v>
      </c>
    </row>
    <row r="45" spans="1:9" ht="16.5" customHeight="1" thickBot="1">
      <c r="A45" s="36"/>
      <c r="B45" s="155" t="s">
        <v>34</v>
      </c>
      <c r="C45" s="142" t="s">
        <v>154</v>
      </c>
      <c r="D45" s="138" t="s">
        <v>161</v>
      </c>
      <c r="E45" s="166">
        <v>316465.78571428568</v>
      </c>
      <c r="F45" s="166">
        <v>384095.4</v>
      </c>
      <c r="G45" s="153">
        <f>(F45-E45)/E45</f>
        <v>0.21370276768804411</v>
      </c>
      <c r="H45" s="166">
        <v>333325.2</v>
      </c>
      <c r="I45" s="153">
        <f>(F45-H45)/H45</f>
        <v>0.15231431646932189</v>
      </c>
    </row>
    <row r="46" spans="1:9" ht="15.75" customHeight="1" thickBot="1">
      <c r="A46" s="216" t="s">
        <v>190</v>
      </c>
      <c r="B46" s="217"/>
      <c r="C46" s="217"/>
      <c r="D46" s="218"/>
      <c r="E46" s="77">
        <f>SUM(E40:E45)</f>
        <v>4391407.5597809115</v>
      </c>
      <c r="F46" s="77">
        <f>SUM(F40:F45)</f>
        <v>5173354.1555555556</v>
      </c>
      <c r="G46" s="96">
        <f t="shared" ref="G46" si="4">(F46-E46)/E46</f>
        <v>0.17806286142424357</v>
      </c>
      <c r="H46" s="95">
        <f>SUM(H40:H45)</f>
        <v>5001513.4555555554</v>
      </c>
      <c r="I46" s="97">
        <f t="shared" ref="I46" si="5">(F46-H46)/H46</f>
        <v>3.4357740217438357E-2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47</v>
      </c>
      <c r="C48" s="142" t="s">
        <v>113</v>
      </c>
      <c r="D48" s="146" t="s">
        <v>114</v>
      </c>
      <c r="E48" s="160">
        <v>976971.35754056624</v>
      </c>
      <c r="F48" s="160">
        <v>990544.28571428568</v>
      </c>
      <c r="G48" s="147">
        <f>(F48-E48)/E48</f>
        <v>1.3892861923698575E-2</v>
      </c>
      <c r="H48" s="160">
        <v>992188.75</v>
      </c>
      <c r="I48" s="147">
        <f>(F48-H48)/H48</f>
        <v>-1.657410735320592E-3</v>
      </c>
    </row>
    <row r="49" spans="1:9" ht="16.5">
      <c r="A49" s="35"/>
      <c r="B49" s="155" t="s">
        <v>49</v>
      </c>
      <c r="C49" s="142" t="s">
        <v>158</v>
      </c>
      <c r="D49" s="140" t="s">
        <v>199</v>
      </c>
      <c r="E49" s="163">
        <v>143391.58013177433</v>
      </c>
      <c r="F49" s="163">
        <v>142846.25</v>
      </c>
      <c r="G49" s="147">
        <f>(F49-E49)/E49</f>
        <v>-3.8030833558928838E-3</v>
      </c>
      <c r="H49" s="163">
        <v>142846.25</v>
      </c>
      <c r="I49" s="147">
        <f>(F49-H49)/H49</f>
        <v>0</v>
      </c>
    </row>
    <row r="50" spans="1:9" ht="16.5">
      <c r="A50" s="35"/>
      <c r="B50" s="155" t="s">
        <v>50</v>
      </c>
      <c r="C50" s="142" t="s">
        <v>159</v>
      </c>
      <c r="D50" s="138" t="s">
        <v>112</v>
      </c>
      <c r="E50" s="163">
        <v>1781499.6666666667</v>
      </c>
      <c r="F50" s="163">
        <v>1759465.5</v>
      </c>
      <c r="G50" s="147">
        <f>(F50-E50)/E50</f>
        <v>-1.2368324888824982E-2</v>
      </c>
      <c r="H50" s="163">
        <v>1759465.5</v>
      </c>
      <c r="I50" s="147">
        <f>(F50-H50)/H50</f>
        <v>0</v>
      </c>
    </row>
    <row r="51" spans="1:9" ht="16.5">
      <c r="A51" s="35"/>
      <c r="B51" s="155" t="s">
        <v>46</v>
      </c>
      <c r="C51" s="142" t="s">
        <v>111</v>
      </c>
      <c r="D51" s="138" t="s">
        <v>110</v>
      </c>
      <c r="E51" s="163">
        <v>318952.03722160356</v>
      </c>
      <c r="F51" s="163">
        <v>315048.44444444444</v>
      </c>
      <c r="G51" s="147">
        <f>(F51-E51)/E51</f>
        <v>-1.2238808101567194E-2</v>
      </c>
      <c r="H51" s="163">
        <v>313503.875</v>
      </c>
      <c r="I51" s="147">
        <f>(F51-H51)/H51</f>
        <v>4.9267953847283007E-3</v>
      </c>
    </row>
    <row r="52" spans="1:9" ht="16.5">
      <c r="A52" s="35"/>
      <c r="B52" s="155" t="s">
        <v>45</v>
      </c>
      <c r="C52" s="142" t="s">
        <v>109</v>
      </c>
      <c r="D52" s="140" t="s">
        <v>108</v>
      </c>
      <c r="E52" s="163">
        <v>430399.16790398414</v>
      </c>
      <c r="F52" s="163">
        <v>412059.375</v>
      </c>
      <c r="G52" s="147">
        <f>(F52-E52)/E52</f>
        <v>-4.261112537298279E-2</v>
      </c>
      <c r="H52" s="163">
        <v>409544.57142857142</v>
      </c>
      <c r="I52" s="147">
        <f>(F52-H52)/H52</f>
        <v>6.1404881101376927E-3</v>
      </c>
    </row>
    <row r="53" spans="1:9" ht="16.5" customHeight="1" thickBot="1">
      <c r="A53" s="36"/>
      <c r="B53" s="155" t="s">
        <v>48</v>
      </c>
      <c r="C53" s="142" t="s">
        <v>157</v>
      </c>
      <c r="D53" s="139" t="s">
        <v>114</v>
      </c>
      <c r="E53" s="166">
        <v>1312045.9439285714</v>
      </c>
      <c r="F53" s="166">
        <v>1313806</v>
      </c>
      <c r="G53" s="153">
        <f>(F53-E53)/E53</f>
        <v>1.3414591764664612E-3</v>
      </c>
      <c r="H53" s="166">
        <v>1284632.142857143</v>
      </c>
      <c r="I53" s="153">
        <f>(F53-H53)/H53</f>
        <v>2.2709891936824527E-2</v>
      </c>
    </row>
    <row r="54" spans="1:9" ht="15.75" customHeight="1" thickBot="1">
      <c r="A54" s="216" t="s">
        <v>191</v>
      </c>
      <c r="B54" s="217"/>
      <c r="C54" s="217"/>
      <c r="D54" s="218"/>
      <c r="E54" s="77">
        <f>SUM(E48:E53)</f>
        <v>4963259.7533931658</v>
      </c>
      <c r="F54" s="77">
        <f>SUM(F48:F53)</f>
        <v>4933769.8551587295</v>
      </c>
      <c r="G54" s="96">
        <f t="shared" ref="G54" si="6">(F54-E54)/E54</f>
        <v>-5.9416391040737534E-3</v>
      </c>
      <c r="H54" s="77">
        <f>SUM(H48:H53)</f>
        <v>4902181.0892857146</v>
      </c>
      <c r="I54" s="97">
        <f t="shared" ref="I54" si="7">(F54-H54)/H54</f>
        <v>6.4438186386169697E-3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38</v>
      </c>
      <c r="C56" s="145" t="s">
        <v>115</v>
      </c>
      <c r="D56" s="146" t="s">
        <v>114</v>
      </c>
      <c r="E56" s="160">
        <v>141336.4366648107</v>
      </c>
      <c r="F56" s="124">
        <v>157870.33333333334</v>
      </c>
      <c r="G56" s="148">
        <f>(F56-E56)/E56</f>
        <v>0.11698254928935238</v>
      </c>
      <c r="H56" s="124">
        <v>162805.5</v>
      </c>
      <c r="I56" s="148">
        <f>(F56-H56)/H56</f>
        <v>-3.0313267467417606E-2</v>
      </c>
    </row>
    <row r="57" spans="1:9" ht="16.5">
      <c r="A57" s="102"/>
      <c r="B57" s="177" t="s">
        <v>39</v>
      </c>
      <c r="C57" s="142" t="s">
        <v>116</v>
      </c>
      <c r="D57" s="138" t="s">
        <v>114</v>
      </c>
      <c r="E57" s="163">
        <v>189516.19000556791</v>
      </c>
      <c r="F57" s="174">
        <v>199720</v>
      </c>
      <c r="G57" s="147">
        <f>(F57-E57)/E57</f>
        <v>5.3841363073689384E-2</v>
      </c>
      <c r="H57" s="174">
        <v>199720</v>
      </c>
      <c r="I57" s="147">
        <f>(F57-H57)/H57</f>
        <v>0</v>
      </c>
    </row>
    <row r="58" spans="1:9" ht="16.5">
      <c r="A58" s="102"/>
      <c r="B58" s="177" t="s">
        <v>41</v>
      </c>
      <c r="C58" s="142" t="s">
        <v>118</v>
      </c>
      <c r="D58" s="138" t="s">
        <v>114</v>
      </c>
      <c r="E58" s="163">
        <v>188129.77266146993</v>
      </c>
      <c r="F58" s="174">
        <v>181878.25</v>
      </c>
      <c r="G58" s="147">
        <f>(F58-E58)/E58</f>
        <v>-3.3229842214922756E-2</v>
      </c>
      <c r="H58" s="174">
        <v>181878.25</v>
      </c>
      <c r="I58" s="147">
        <f>(F58-H58)/H58</f>
        <v>0</v>
      </c>
    </row>
    <row r="59" spans="1:9" ht="16.5">
      <c r="A59" s="102"/>
      <c r="B59" s="177" t="s">
        <v>42</v>
      </c>
      <c r="C59" s="142" t="s">
        <v>198</v>
      </c>
      <c r="D59" s="138" t="s">
        <v>114</v>
      </c>
      <c r="E59" s="163">
        <v>96947.90457962139</v>
      </c>
      <c r="F59" s="174">
        <v>107388.71428571429</v>
      </c>
      <c r="G59" s="147">
        <f>(F59-E59)/E59</f>
        <v>0.10769505283652696</v>
      </c>
      <c r="H59" s="174">
        <v>107388.71428571429</v>
      </c>
      <c r="I59" s="147">
        <f>(F59-H59)/H59</f>
        <v>0</v>
      </c>
    </row>
    <row r="60" spans="1:9" s="118" customFormat="1" ht="16.5">
      <c r="A60" s="128"/>
      <c r="B60" s="177" t="s">
        <v>43</v>
      </c>
      <c r="C60" s="142" t="s">
        <v>119</v>
      </c>
      <c r="D60" s="138" t="s">
        <v>114</v>
      </c>
      <c r="E60" s="163">
        <v>101331.64785502176</v>
      </c>
      <c r="F60" s="172">
        <v>164151</v>
      </c>
      <c r="G60" s="147">
        <f>(F60-E60)/E60</f>
        <v>0.61993812865705866</v>
      </c>
      <c r="H60" s="172">
        <v>163852</v>
      </c>
      <c r="I60" s="147">
        <f>(F60-H60)/H60</f>
        <v>1.8248175182481751E-3</v>
      </c>
    </row>
    <row r="61" spans="1:9" s="118" customFormat="1" ht="17.25" thickBot="1">
      <c r="A61" s="128"/>
      <c r="B61" s="178" t="s">
        <v>55</v>
      </c>
      <c r="C61" s="143" t="s">
        <v>122</v>
      </c>
      <c r="D61" s="139" t="s">
        <v>120</v>
      </c>
      <c r="E61" s="166">
        <v>187973.61111111112</v>
      </c>
      <c r="F61" s="175">
        <v>201953.14285714287</v>
      </c>
      <c r="G61" s="152">
        <f>(F61-E61)/E61</f>
        <v>7.4369650417411254E-2</v>
      </c>
      <c r="H61" s="175">
        <v>199518.42857142858</v>
      </c>
      <c r="I61" s="152">
        <f>(F61-H61)/H61</f>
        <v>1.2202954399486212E-2</v>
      </c>
    </row>
    <row r="62" spans="1:9" s="118" customFormat="1" ht="16.5">
      <c r="A62" s="128"/>
      <c r="B62" s="88" t="s">
        <v>54</v>
      </c>
      <c r="C62" s="141" t="s">
        <v>121</v>
      </c>
      <c r="D62" s="138" t="s">
        <v>120</v>
      </c>
      <c r="E62" s="160">
        <v>203104.796875</v>
      </c>
      <c r="F62" s="173">
        <v>179364.12</v>
      </c>
      <c r="G62" s="147">
        <f>(F62-E62)/E62</f>
        <v>-0.11688880440185322</v>
      </c>
      <c r="H62" s="173">
        <v>175776.12</v>
      </c>
      <c r="I62" s="147">
        <f>(F62-H62)/H62</f>
        <v>2.0412329046744233E-2</v>
      </c>
    </row>
    <row r="63" spans="1:9" s="118" customFormat="1" ht="16.5">
      <c r="A63" s="128"/>
      <c r="B63" s="177" t="s">
        <v>40</v>
      </c>
      <c r="C63" s="142" t="s">
        <v>117</v>
      </c>
      <c r="D63" s="140" t="s">
        <v>114</v>
      </c>
      <c r="E63" s="163">
        <v>134254.27083333334</v>
      </c>
      <c r="F63" s="174">
        <v>149126.25</v>
      </c>
      <c r="G63" s="147">
        <f>(F63-E63)/E63</f>
        <v>0.11077471930207054</v>
      </c>
      <c r="H63" s="174">
        <v>140290.79999999999</v>
      </c>
      <c r="I63" s="147">
        <f>(F63-H63)/H63</f>
        <v>6.2979539641943819E-2</v>
      </c>
    </row>
    <row r="64" spans="1:9" ht="16.5" customHeight="1" thickBot="1">
      <c r="A64" s="103"/>
      <c r="B64" s="178" t="s">
        <v>56</v>
      </c>
      <c r="C64" s="143" t="s">
        <v>123</v>
      </c>
      <c r="D64" s="139" t="s">
        <v>120</v>
      </c>
      <c r="E64" s="166">
        <v>1079519.6666666667</v>
      </c>
      <c r="F64" s="175">
        <v>1234571</v>
      </c>
      <c r="G64" s="152">
        <f>(F64-E64)/E64</f>
        <v>0.1436299292370464</v>
      </c>
      <c r="H64" s="175">
        <v>1010321</v>
      </c>
      <c r="I64" s="152">
        <f>(F64-H64)/H64</f>
        <v>0.22195915951464931</v>
      </c>
    </row>
    <row r="65" spans="1:9" ht="15.75" customHeight="1" thickBot="1">
      <c r="A65" s="216" t="s">
        <v>192</v>
      </c>
      <c r="B65" s="227"/>
      <c r="C65" s="227"/>
      <c r="D65" s="228"/>
      <c r="E65" s="92">
        <f>SUM(E56:E64)</f>
        <v>2322114.2972526029</v>
      </c>
      <c r="F65" s="92">
        <f>SUM(F56:F64)</f>
        <v>2576022.8104761904</v>
      </c>
      <c r="G65" s="94">
        <f t="shared" ref="G65" si="8">(F65-E65)/E65</f>
        <v>0.10934367594394385</v>
      </c>
      <c r="H65" s="92">
        <f>SUM(H56:H64)</f>
        <v>2341550.8128571426</v>
      </c>
      <c r="I65" s="131">
        <f t="shared" ref="I65" si="9">(F65-H65)/H65</f>
        <v>0.1001353446321102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61</v>
      </c>
      <c r="C67" s="142" t="s">
        <v>130</v>
      </c>
      <c r="D67" s="146" t="s">
        <v>207</v>
      </c>
      <c r="E67" s="160">
        <v>960385.25744047621</v>
      </c>
      <c r="F67" s="168">
        <v>853271.25</v>
      </c>
      <c r="G67" s="147">
        <f>(F67-E67)/E67</f>
        <v>-0.11153233206218291</v>
      </c>
      <c r="H67" s="168">
        <v>876625.28571428568</v>
      </c>
      <c r="I67" s="147">
        <f>(F67-H67)/H67</f>
        <v>-2.6640841982166312E-2</v>
      </c>
    </row>
    <row r="68" spans="1:9" ht="16.5">
      <c r="A68" s="35"/>
      <c r="B68" s="155" t="s">
        <v>62</v>
      </c>
      <c r="C68" s="142" t="s">
        <v>131</v>
      </c>
      <c r="D68" s="140" t="s">
        <v>125</v>
      </c>
      <c r="E68" s="163">
        <v>596372.47023809527</v>
      </c>
      <c r="F68" s="162">
        <v>599913.6</v>
      </c>
      <c r="G68" s="147">
        <f>(F68-E68)/E68</f>
        <v>5.9377820718165501E-3</v>
      </c>
      <c r="H68" s="162">
        <v>606073</v>
      </c>
      <c r="I68" s="147">
        <f>(F68-H68)/H68</f>
        <v>-1.0162802170695647E-2</v>
      </c>
    </row>
    <row r="69" spans="1:9" ht="16.5">
      <c r="A69" s="35"/>
      <c r="B69" s="155" t="s">
        <v>60</v>
      </c>
      <c r="C69" s="142" t="s">
        <v>129</v>
      </c>
      <c r="D69" s="140" t="s">
        <v>206</v>
      </c>
      <c r="E69" s="163">
        <v>2831027.458333333</v>
      </c>
      <c r="F69" s="162">
        <v>3022441.5</v>
      </c>
      <c r="G69" s="147">
        <f>(F69-E69)/E69</f>
        <v>6.7612923040794248E-2</v>
      </c>
      <c r="H69" s="162">
        <v>3023936.5</v>
      </c>
      <c r="I69" s="147">
        <f>(F69-H69)/H69</f>
        <v>-4.943886883868097E-4</v>
      </c>
    </row>
    <row r="70" spans="1:9" ht="16.5">
      <c r="A70" s="35"/>
      <c r="B70" s="155" t="s">
        <v>59</v>
      </c>
      <c r="C70" s="142" t="s">
        <v>128</v>
      </c>
      <c r="D70" s="140" t="s">
        <v>124</v>
      </c>
      <c r="E70" s="163">
        <v>391947.58804287307</v>
      </c>
      <c r="F70" s="162">
        <v>448724.25</v>
      </c>
      <c r="G70" s="147">
        <f>(F70-E70)/E70</f>
        <v>0.144857791422144</v>
      </c>
      <c r="H70" s="162">
        <v>448724.25</v>
      </c>
      <c r="I70" s="147">
        <f>(F70-H70)/H70</f>
        <v>0</v>
      </c>
    </row>
    <row r="71" spans="1:9" ht="16.5">
      <c r="A71" s="35"/>
      <c r="B71" s="155" t="s">
        <v>64</v>
      </c>
      <c r="C71" s="142" t="s">
        <v>133</v>
      </c>
      <c r="D71" s="140" t="s">
        <v>127</v>
      </c>
      <c r="E71" s="163">
        <v>223141.74483972319</v>
      </c>
      <c r="F71" s="162">
        <v>216426.42857142858</v>
      </c>
      <c r="G71" s="147">
        <f>(F71-E71)/E71</f>
        <v>-3.0094397052949671E-2</v>
      </c>
      <c r="H71" s="162">
        <v>216426.42857142858</v>
      </c>
      <c r="I71" s="147">
        <f>(F71-H71)/H71</f>
        <v>0</v>
      </c>
    </row>
    <row r="72" spans="1:9" ht="16.5" customHeight="1" thickBot="1">
      <c r="A72" s="35"/>
      <c r="B72" s="155" t="s">
        <v>63</v>
      </c>
      <c r="C72" s="142" t="s">
        <v>132</v>
      </c>
      <c r="D72" s="139" t="s">
        <v>126</v>
      </c>
      <c r="E72" s="166">
        <v>300256.296875</v>
      </c>
      <c r="F72" s="171">
        <v>292806.42857142858</v>
      </c>
      <c r="G72" s="153">
        <f>(F72-E72)/E72</f>
        <v>-2.4811697143766756E-2</v>
      </c>
      <c r="H72" s="171">
        <v>287680.71428571426</v>
      </c>
      <c r="I72" s="153">
        <f>(F72-H72)/H72</f>
        <v>1.7817371937639315E-2</v>
      </c>
    </row>
    <row r="73" spans="1:9" ht="15.75" customHeight="1" thickBot="1">
      <c r="A73" s="216" t="s">
        <v>205</v>
      </c>
      <c r="B73" s="217"/>
      <c r="C73" s="217"/>
      <c r="D73" s="218"/>
      <c r="E73" s="77">
        <f>SUM(E67:E72)</f>
        <v>5303130.815769501</v>
      </c>
      <c r="F73" s="77">
        <f>SUM(F67:F72)</f>
        <v>5433583.457142856</v>
      </c>
      <c r="G73" s="96">
        <f t="shared" ref="G73" si="10">(F73-E73)/E73</f>
        <v>2.4599174696094284E-2</v>
      </c>
      <c r="H73" s="77">
        <f>SUM(H67:H72)</f>
        <v>5459466.1785714282</v>
      </c>
      <c r="I73" s="97">
        <f t="shared" ref="I73" si="11">(F73-H73)/H73</f>
        <v>-4.7408886843484212E-3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294208.08401385794</v>
      </c>
      <c r="F75" s="160">
        <v>308767</v>
      </c>
      <c r="G75" s="147">
        <f>(F75-E75)/E75</f>
        <v>4.9485098395380261E-2</v>
      </c>
      <c r="H75" s="160">
        <v>308767</v>
      </c>
      <c r="I75" s="147">
        <f>(F75-H75)/H75</f>
        <v>0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79675.329168986646</v>
      </c>
      <c r="F76" s="163">
        <v>97773</v>
      </c>
      <c r="G76" s="147">
        <f>(F76-E76)/E76</f>
        <v>0.22714271807561998</v>
      </c>
      <c r="H76" s="163">
        <v>97773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127910.20971603564</v>
      </c>
      <c r="F77" s="163">
        <v>148005</v>
      </c>
      <c r="G77" s="147">
        <f>(F77-E77)/E77</f>
        <v>0.15710075316564159</v>
      </c>
      <c r="H77" s="163">
        <v>148005</v>
      </c>
      <c r="I77" s="147">
        <f>(F77-H77)/H77</f>
        <v>0</v>
      </c>
    </row>
    <row r="78" spans="1:9" ht="16.5">
      <c r="A78" s="35"/>
      <c r="B78" s="155" t="s">
        <v>71</v>
      </c>
      <c r="C78" s="142" t="s">
        <v>200</v>
      </c>
      <c r="D78" s="140" t="s">
        <v>134</v>
      </c>
      <c r="E78" s="163">
        <v>116649.15000154664</v>
      </c>
      <c r="F78" s="163">
        <v>134098.625</v>
      </c>
      <c r="G78" s="147">
        <f>(F78-E78)/E78</f>
        <v>0.14958938833435129</v>
      </c>
      <c r="H78" s="163">
        <v>132884.14285714287</v>
      </c>
      <c r="I78" s="147">
        <f>(F78-H78)/H78</f>
        <v>9.139406077689493E-3</v>
      </c>
    </row>
    <row r="79" spans="1:9" ht="16.5" customHeight="1" thickBot="1">
      <c r="A79" s="36"/>
      <c r="B79" s="155" t="s">
        <v>67</v>
      </c>
      <c r="C79" s="142" t="s">
        <v>139</v>
      </c>
      <c r="D79" s="139" t="s">
        <v>135</v>
      </c>
      <c r="E79" s="166">
        <v>196696.30245784283</v>
      </c>
      <c r="F79" s="166">
        <v>207805</v>
      </c>
      <c r="G79" s="147">
        <f>(F79-E79)/E79</f>
        <v>5.6476392302992347E-2</v>
      </c>
      <c r="H79" s="166">
        <v>205541.14285714287</v>
      </c>
      <c r="I79" s="147">
        <f>(F79-H79)/H79</f>
        <v>1.1014131338320804E-2</v>
      </c>
    </row>
    <row r="80" spans="1:9" ht="15.75" customHeight="1" thickBot="1">
      <c r="A80" s="216" t="s">
        <v>193</v>
      </c>
      <c r="B80" s="217"/>
      <c r="C80" s="217"/>
      <c r="D80" s="218"/>
      <c r="E80" s="77">
        <f>SUM(E75:E79)</f>
        <v>815139.07535826974</v>
      </c>
      <c r="F80" s="77">
        <f>SUM(F75:F79)</f>
        <v>896448.625</v>
      </c>
      <c r="G80" s="96">
        <f t="shared" ref="G80" si="12">(F80-E80)/E80</f>
        <v>9.9749296898806017E-2</v>
      </c>
      <c r="H80" s="77">
        <f>SUM(H75:H79)</f>
        <v>892970.28571428568</v>
      </c>
      <c r="I80" s="97">
        <f t="shared" ref="I80" si="13">(F80-H80)/H80</f>
        <v>3.8952463943769419E-3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74</v>
      </c>
      <c r="C82" s="142" t="s">
        <v>144</v>
      </c>
      <c r="D82" s="146" t="s">
        <v>142</v>
      </c>
      <c r="E82" s="160">
        <v>70553.232142857159</v>
      </c>
      <c r="F82" s="160">
        <v>69581.571428571435</v>
      </c>
      <c r="G82" s="148">
        <f>(F82-E82)/E82</f>
        <v>-1.3772022695123204E-2</v>
      </c>
      <c r="H82" s="160">
        <v>69581.571428571435</v>
      </c>
      <c r="I82" s="148">
        <f>(F82-H82)/H82</f>
        <v>0</v>
      </c>
    </row>
    <row r="83" spans="1:11" ht="16.5">
      <c r="A83" s="35"/>
      <c r="B83" s="155" t="s">
        <v>76</v>
      </c>
      <c r="C83" s="142" t="s">
        <v>143</v>
      </c>
      <c r="D83" s="138" t="s">
        <v>161</v>
      </c>
      <c r="E83" s="163">
        <v>112139.18705357143</v>
      </c>
      <c r="F83" s="154">
        <v>94521.375</v>
      </c>
      <c r="G83" s="147">
        <f>(F83-E83)/E83</f>
        <v>-0.15710665037329902</v>
      </c>
      <c r="H83" s="154">
        <v>94521.375</v>
      </c>
      <c r="I83" s="147">
        <f>(F83-H83)/H83</f>
        <v>0</v>
      </c>
    </row>
    <row r="84" spans="1:11" ht="16.5">
      <c r="A84" s="35"/>
      <c r="B84" s="155" t="s">
        <v>75</v>
      </c>
      <c r="C84" s="142" t="s">
        <v>148</v>
      </c>
      <c r="D84" s="140" t="s">
        <v>145</v>
      </c>
      <c r="E84" s="163">
        <v>46224.101190476191</v>
      </c>
      <c r="F84" s="163">
        <v>53371.5</v>
      </c>
      <c r="G84" s="147">
        <f>(F84-E84)/E84</f>
        <v>0.15462493862393212</v>
      </c>
      <c r="H84" s="163">
        <v>53371.5</v>
      </c>
      <c r="I84" s="147">
        <f>(F84-H84)/H84</f>
        <v>0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94342.052207065091</v>
      </c>
      <c r="F85" s="163">
        <v>97992.875</v>
      </c>
      <c r="G85" s="147">
        <f>(F85-E85)/E85</f>
        <v>3.8697725007316573E-2</v>
      </c>
      <c r="H85" s="163">
        <v>97992.875</v>
      </c>
      <c r="I85" s="147">
        <f>(F85-H85)/H85</f>
        <v>0</v>
      </c>
    </row>
    <row r="86" spans="1:11" ht="16.5">
      <c r="A86" s="35"/>
      <c r="B86" s="155" t="s">
        <v>78</v>
      </c>
      <c r="C86" s="142" t="s">
        <v>149</v>
      </c>
      <c r="D86" s="151" t="s">
        <v>147</v>
      </c>
      <c r="E86" s="172">
        <v>132959.86299802031</v>
      </c>
      <c r="F86" s="172">
        <v>145314</v>
      </c>
      <c r="G86" s="147">
        <f>(F86-E86)/E86</f>
        <v>9.2916288595781979E-2</v>
      </c>
      <c r="H86" s="172">
        <v>145314</v>
      </c>
      <c r="I86" s="147">
        <f>(F86-H86)/H86</f>
        <v>0</v>
      </c>
    </row>
    <row r="87" spans="1:11" ht="16.5">
      <c r="A87" s="35"/>
      <c r="B87" s="155" t="s">
        <v>79</v>
      </c>
      <c r="C87" s="142" t="s">
        <v>155</v>
      </c>
      <c r="D87" s="151" t="s">
        <v>156</v>
      </c>
      <c r="E87" s="172">
        <v>578645.625</v>
      </c>
      <c r="F87" s="172">
        <v>576472</v>
      </c>
      <c r="G87" s="147">
        <f>(F87-E87)/E87</f>
        <v>-3.7564009924035977E-3</v>
      </c>
      <c r="H87" s="172">
        <v>576472</v>
      </c>
      <c r="I87" s="147">
        <f>(F87-H87)/H87</f>
        <v>0</v>
      </c>
    </row>
    <row r="88" spans="1:11" ht="16.5" customHeight="1" thickBot="1">
      <c r="A88" s="33"/>
      <c r="B88" s="156" t="s">
        <v>80</v>
      </c>
      <c r="C88" s="143" t="s">
        <v>151</v>
      </c>
      <c r="D88" s="139" t="s">
        <v>150</v>
      </c>
      <c r="E88" s="166">
        <v>169664.81666666668</v>
      </c>
      <c r="F88" s="166">
        <v>257887.5</v>
      </c>
      <c r="G88" s="149">
        <f>(F88-E88)/E88</f>
        <v>0.51998219234021104</v>
      </c>
      <c r="H88" s="166">
        <v>255084.375</v>
      </c>
      <c r="I88" s="149">
        <f>(F88-H88)/H88</f>
        <v>1.098901098901099E-2</v>
      </c>
    </row>
    <row r="89" spans="1:11" ht="15.75" customHeight="1" thickBot="1">
      <c r="A89" s="216" t="s">
        <v>194</v>
      </c>
      <c r="B89" s="217"/>
      <c r="C89" s="217"/>
      <c r="D89" s="218"/>
      <c r="E89" s="77">
        <f>SUM(E82:E88)</f>
        <v>1204528.8772586568</v>
      </c>
      <c r="F89" s="77">
        <f>SUM(F82:F88)</f>
        <v>1295140.8214285714</v>
      </c>
      <c r="G89" s="104">
        <f t="shared" ref="G89:G90" si="14">(F89-E89)/E89</f>
        <v>7.5226045535857128E-2</v>
      </c>
      <c r="H89" s="77">
        <f>SUM(H82:H88)</f>
        <v>1292337.6964285714</v>
      </c>
      <c r="I89" s="97">
        <f t="shared" ref="I89:I90" si="15">(F89-H89)/H89</f>
        <v>2.1690344619262844E-3</v>
      </c>
    </row>
    <row r="90" spans="1:11" ht="15.75" customHeight="1" thickBot="1">
      <c r="A90" s="216" t="s">
        <v>195</v>
      </c>
      <c r="B90" s="217"/>
      <c r="C90" s="217"/>
      <c r="D90" s="218"/>
      <c r="E90" s="92">
        <f>SUM(E89+E80+E73+E65+E54+E46+E38+E31)</f>
        <v>20428584.56899168</v>
      </c>
      <c r="F90" s="92">
        <f>SUM(F31,F38,F46,F54,F65,F73,F80,F89)</f>
        <v>22141038.210873015</v>
      </c>
      <c r="G90" s="94">
        <f t="shared" si="14"/>
        <v>8.3826348129896866E-2</v>
      </c>
      <c r="H90" s="92">
        <f>SUM(H31,H38,H46,H54,H65,H73,H80,H89)</f>
        <v>21673649.115634922</v>
      </c>
      <c r="I90" s="105">
        <f t="shared" si="15"/>
        <v>2.1564854757241986E-2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:I9"/>
    <mergeCell ref="H12:H13"/>
    <mergeCell ref="I12:I13"/>
    <mergeCell ref="D11:E11"/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C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202" bestFit="1" customWidth="1"/>
    <col min="12" max="12" width="9.140625" style="202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201"/>
      <c r="F9" s="201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0" t="s">
        <v>3</v>
      </c>
      <c r="B13" s="210"/>
      <c r="C13" s="212" t="s">
        <v>0</v>
      </c>
      <c r="D13" s="206" t="s">
        <v>211</v>
      </c>
      <c r="E13" s="206" t="s">
        <v>212</v>
      </c>
      <c r="F13" s="206" t="s">
        <v>213</v>
      </c>
      <c r="G13" s="206" t="s">
        <v>214</v>
      </c>
      <c r="H13" s="206" t="s">
        <v>215</v>
      </c>
      <c r="I13" s="206" t="s">
        <v>216</v>
      </c>
    </row>
    <row r="14" spans="1:12" ht="24.75" customHeight="1" thickBot="1">
      <c r="A14" s="211"/>
      <c r="B14" s="211"/>
      <c r="C14" s="213"/>
      <c r="D14" s="226"/>
      <c r="E14" s="226"/>
      <c r="F14" s="226"/>
      <c r="G14" s="207"/>
      <c r="H14" s="226"/>
      <c r="I14" s="226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3"/>
    </row>
    <row r="16" spans="1:12" ht="18">
      <c r="A16" s="81"/>
      <c r="B16" s="184" t="s">
        <v>4</v>
      </c>
      <c r="C16" s="141" t="s">
        <v>163</v>
      </c>
      <c r="D16" s="194">
        <v>100000</v>
      </c>
      <c r="E16" s="194">
        <v>100000</v>
      </c>
      <c r="F16" s="194">
        <v>75000</v>
      </c>
      <c r="G16" s="134">
        <v>105000</v>
      </c>
      <c r="H16" s="134"/>
      <c r="I16" s="134">
        <f>AVERAGE(D16:H16)</f>
        <v>95000</v>
      </c>
      <c r="K16" s="193"/>
      <c r="L16" s="195"/>
    </row>
    <row r="17" spans="1:16" ht="18">
      <c r="A17" s="82"/>
      <c r="B17" s="185" t="s">
        <v>5</v>
      </c>
      <c r="C17" s="142" t="s">
        <v>164</v>
      </c>
      <c r="D17" s="180">
        <v>150000</v>
      </c>
      <c r="E17" s="180">
        <v>150000</v>
      </c>
      <c r="F17" s="180">
        <v>90000</v>
      </c>
      <c r="G17" s="196">
        <v>175000</v>
      </c>
      <c r="H17" s="196"/>
      <c r="I17" s="134">
        <f t="shared" ref="I17:I40" si="0">AVERAGE(D17:H17)</f>
        <v>141250</v>
      </c>
      <c r="K17" s="193"/>
      <c r="L17" s="195"/>
    </row>
    <row r="18" spans="1:16" ht="18">
      <c r="A18" s="82"/>
      <c r="B18" s="185" t="s">
        <v>6</v>
      </c>
      <c r="C18" s="142" t="s">
        <v>165</v>
      </c>
      <c r="D18" s="180">
        <v>90000</v>
      </c>
      <c r="E18" s="180">
        <v>120000</v>
      </c>
      <c r="F18" s="180">
        <v>57500</v>
      </c>
      <c r="G18" s="196">
        <v>87500</v>
      </c>
      <c r="H18" s="196"/>
      <c r="I18" s="134">
        <f t="shared" si="0"/>
        <v>88750</v>
      </c>
      <c r="K18" s="193"/>
      <c r="L18" s="195"/>
    </row>
    <row r="19" spans="1:16" ht="18">
      <c r="A19" s="82"/>
      <c r="B19" s="185" t="s">
        <v>7</v>
      </c>
      <c r="C19" s="142" t="s">
        <v>166</v>
      </c>
      <c r="D19" s="180">
        <v>30000</v>
      </c>
      <c r="E19" s="180">
        <v>45000</v>
      </c>
      <c r="F19" s="180">
        <v>30000</v>
      </c>
      <c r="G19" s="196">
        <v>32500</v>
      </c>
      <c r="H19" s="196"/>
      <c r="I19" s="134">
        <f t="shared" si="0"/>
        <v>34375</v>
      </c>
      <c r="K19" s="193"/>
      <c r="L19" s="195"/>
      <c r="P19" s="202"/>
    </row>
    <row r="20" spans="1:16" ht="18">
      <c r="A20" s="82"/>
      <c r="B20" s="185" t="s">
        <v>8</v>
      </c>
      <c r="C20" s="142" t="s">
        <v>167</v>
      </c>
      <c r="D20" s="180">
        <v>250000</v>
      </c>
      <c r="E20" s="180">
        <v>300000</v>
      </c>
      <c r="F20" s="180">
        <v>250000</v>
      </c>
      <c r="G20" s="196">
        <v>287500</v>
      </c>
      <c r="H20" s="196"/>
      <c r="I20" s="134">
        <f t="shared" si="0"/>
        <v>271875</v>
      </c>
      <c r="K20" s="193"/>
      <c r="L20" s="195"/>
    </row>
    <row r="21" spans="1:16" ht="18.75" customHeight="1">
      <c r="A21" s="82"/>
      <c r="B21" s="185" t="s">
        <v>9</v>
      </c>
      <c r="C21" s="142" t="s">
        <v>168</v>
      </c>
      <c r="D21" s="180">
        <v>100000</v>
      </c>
      <c r="E21" s="180">
        <v>100000</v>
      </c>
      <c r="F21" s="180">
        <v>90000</v>
      </c>
      <c r="G21" s="196">
        <v>105000</v>
      </c>
      <c r="H21" s="196"/>
      <c r="I21" s="134">
        <f t="shared" si="0"/>
        <v>98750</v>
      </c>
      <c r="K21" s="193"/>
      <c r="L21" s="195"/>
    </row>
    <row r="22" spans="1:16" ht="18">
      <c r="A22" s="82"/>
      <c r="B22" s="185" t="s">
        <v>10</v>
      </c>
      <c r="C22" s="142" t="s">
        <v>169</v>
      </c>
      <c r="D22" s="180">
        <v>75000</v>
      </c>
      <c r="E22" s="180">
        <v>85000</v>
      </c>
      <c r="F22" s="180">
        <v>62500</v>
      </c>
      <c r="G22" s="196">
        <v>65000</v>
      </c>
      <c r="H22" s="196"/>
      <c r="I22" s="134">
        <f t="shared" si="0"/>
        <v>71875</v>
      </c>
      <c r="K22" s="193"/>
      <c r="L22" s="195"/>
    </row>
    <row r="23" spans="1:16" ht="18">
      <c r="A23" s="82"/>
      <c r="B23" s="185" t="s">
        <v>11</v>
      </c>
      <c r="C23" s="142" t="s">
        <v>170</v>
      </c>
      <c r="D23" s="180">
        <v>20000</v>
      </c>
      <c r="E23" s="180">
        <v>20000</v>
      </c>
      <c r="F23" s="180">
        <v>20000</v>
      </c>
      <c r="G23" s="196">
        <v>17500</v>
      </c>
      <c r="H23" s="196"/>
      <c r="I23" s="134">
        <f t="shared" si="0"/>
        <v>19375</v>
      </c>
      <c r="K23" s="193"/>
      <c r="L23" s="195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20000</v>
      </c>
      <c r="G24" s="196">
        <v>20000</v>
      </c>
      <c r="H24" s="196"/>
      <c r="I24" s="134">
        <f t="shared" si="0"/>
        <v>20000</v>
      </c>
      <c r="K24" s="193"/>
      <c r="L24" s="195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20000</v>
      </c>
      <c r="G25" s="196">
        <v>20000</v>
      </c>
      <c r="H25" s="196"/>
      <c r="I25" s="134">
        <f t="shared" si="0"/>
        <v>20000</v>
      </c>
      <c r="K25" s="193"/>
      <c r="L25" s="195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25000</v>
      </c>
      <c r="F26" s="180">
        <v>20000</v>
      </c>
      <c r="G26" s="196">
        <v>20000</v>
      </c>
      <c r="H26" s="196"/>
      <c r="I26" s="134">
        <f t="shared" si="0"/>
        <v>21250</v>
      </c>
      <c r="K26" s="193"/>
      <c r="L26" s="195"/>
    </row>
    <row r="27" spans="1:16" ht="18">
      <c r="A27" s="82"/>
      <c r="B27" s="185" t="s">
        <v>15</v>
      </c>
      <c r="C27" s="142" t="s">
        <v>174</v>
      </c>
      <c r="D27" s="180">
        <v>45000</v>
      </c>
      <c r="E27" s="180">
        <v>65000</v>
      </c>
      <c r="F27" s="180">
        <v>45000</v>
      </c>
      <c r="G27" s="196">
        <v>50000</v>
      </c>
      <c r="H27" s="196"/>
      <c r="I27" s="134">
        <f t="shared" si="0"/>
        <v>51250</v>
      </c>
      <c r="K27" s="193"/>
      <c r="L27" s="195"/>
    </row>
    <row r="28" spans="1:16" ht="18">
      <c r="A28" s="82"/>
      <c r="B28" s="185" t="s">
        <v>16</v>
      </c>
      <c r="C28" s="142" t="s">
        <v>175</v>
      </c>
      <c r="D28" s="180">
        <v>20000</v>
      </c>
      <c r="E28" s="180">
        <v>25000</v>
      </c>
      <c r="F28" s="180">
        <v>20000</v>
      </c>
      <c r="G28" s="196">
        <v>22500</v>
      </c>
      <c r="H28" s="196"/>
      <c r="I28" s="134">
        <f t="shared" si="0"/>
        <v>21875</v>
      </c>
      <c r="K28" s="193"/>
      <c r="L28" s="195"/>
    </row>
    <row r="29" spans="1:16" ht="18">
      <c r="A29" s="82"/>
      <c r="B29" s="185" t="s">
        <v>17</v>
      </c>
      <c r="C29" s="142" t="s">
        <v>176</v>
      </c>
      <c r="D29" s="180">
        <v>60000</v>
      </c>
      <c r="E29" s="180">
        <v>90000</v>
      </c>
      <c r="F29" s="180">
        <v>45000</v>
      </c>
      <c r="G29" s="196">
        <v>60000</v>
      </c>
      <c r="H29" s="196"/>
      <c r="I29" s="134">
        <f t="shared" si="0"/>
        <v>63750</v>
      </c>
      <c r="K29" s="193"/>
      <c r="L29" s="195"/>
    </row>
    <row r="30" spans="1:16" ht="18">
      <c r="A30" s="82"/>
      <c r="B30" s="185" t="s">
        <v>18</v>
      </c>
      <c r="C30" s="142" t="s">
        <v>177</v>
      </c>
      <c r="D30" s="180">
        <v>105000</v>
      </c>
      <c r="E30" s="180">
        <v>150000</v>
      </c>
      <c r="F30" s="180">
        <v>112500</v>
      </c>
      <c r="G30" s="196">
        <v>50000</v>
      </c>
      <c r="H30" s="196"/>
      <c r="I30" s="134">
        <f t="shared" si="0"/>
        <v>104375</v>
      </c>
      <c r="K30" s="193"/>
      <c r="L30" s="195"/>
    </row>
    <row r="31" spans="1:16" ht="16.5" customHeight="1" thickBot="1">
      <c r="A31" s="83"/>
      <c r="B31" s="186" t="s">
        <v>19</v>
      </c>
      <c r="C31" s="143" t="s">
        <v>178</v>
      </c>
      <c r="D31" s="181">
        <v>60000</v>
      </c>
      <c r="E31" s="181">
        <v>75000</v>
      </c>
      <c r="F31" s="181">
        <v>47500</v>
      </c>
      <c r="G31" s="136">
        <v>67500</v>
      </c>
      <c r="H31" s="136"/>
      <c r="I31" s="134">
        <f t="shared" si="0"/>
        <v>62500</v>
      </c>
      <c r="K31" s="193"/>
      <c r="L31" s="195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7"/>
      <c r="L32" s="198"/>
    </row>
    <row r="33" spans="1:12" ht="18">
      <c r="A33" s="81"/>
      <c r="B33" s="184" t="s">
        <v>26</v>
      </c>
      <c r="C33" s="144" t="s">
        <v>179</v>
      </c>
      <c r="D33" s="194">
        <v>100000</v>
      </c>
      <c r="E33" s="194">
        <v>125000</v>
      </c>
      <c r="F33" s="194">
        <v>110000</v>
      </c>
      <c r="G33" s="134">
        <v>137500</v>
      </c>
      <c r="H33" s="134"/>
      <c r="I33" s="134">
        <f t="shared" si="0"/>
        <v>118125</v>
      </c>
      <c r="K33" s="199"/>
      <c r="L33" s="195"/>
    </row>
    <row r="34" spans="1:12" ht="18">
      <c r="A34" s="82"/>
      <c r="B34" s="185" t="s">
        <v>27</v>
      </c>
      <c r="C34" s="142" t="s">
        <v>180</v>
      </c>
      <c r="D34" s="180">
        <v>100000</v>
      </c>
      <c r="E34" s="180">
        <v>125000</v>
      </c>
      <c r="F34" s="180">
        <v>100000</v>
      </c>
      <c r="G34" s="196">
        <v>137500</v>
      </c>
      <c r="H34" s="196"/>
      <c r="I34" s="134">
        <f t="shared" si="0"/>
        <v>115625</v>
      </c>
      <c r="K34" s="199"/>
      <c r="L34" s="195"/>
    </row>
    <row r="35" spans="1:12" ht="18">
      <c r="A35" s="82"/>
      <c r="B35" s="184" t="s">
        <v>28</v>
      </c>
      <c r="C35" s="142" t="s">
        <v>181</v>
      </c>
      <c r="D35" s="180">
        <v>35000</v>
      </c>
      <c r="E35" s="180">
        <v>30000</v>
      </c>
      <c r="F35" s="180">
        <v>42500</v>
      </c>
      <c r="G35" s="196">
        <v>37500</v>
      </c>
      <c r="H35" s="196"/>
      <c r="I35" s="134">
        <f t="shared" si="0"/>
        <v>36250</v>
      </c>
      <c r="K35" s="199"/>
      <c r="L35" s="195"/>
    </row>
    <row r="36" spans="1:12" ht="18">
      <c r="A36" s="82"/>
      <c r="B36" s="185" t="s">
        <v>29</v>
      </c>
      <c r="C36" s="142" t="s">
        <v>182</v>
      </c>
      <c r="D36" s="180">
        <v>50000</v>
      </c>
      <c r="E36" s="180">
        <v>60000</v>
      </c>
      <c r="F36" s="180">
        <v>62500</v>
      </c>
      <c r="G36" s="196">
        <v>55000</v>
      </c>
      <c r="H36" s="196"/>
      <c r="I36" s="134">
        <f t="shared" si="0"/>
        <v>56875</v>
      </c>
      <c r="K36" s="199"/>
      <c r="L36" s="195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50000</v>
      </c>
      <c r="F37" s="180">
        <v>62500</v>
      </c>
      <c r="G37" s="196">
        <v>60000</v>
      </c>
      <c r="H37" s="196"/>
      <c r="I37" s="134">
        <f t="shared" si="0"/>
        <v>55625</v>
      </c>
      <c r="K37" s="199"/>
      <c r="L37" s="195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7"/>
      <c r="L38" s="198"/>
    </row>
    <row r="39" spans="1:12" ht="18">
      <c r="A39" s="81"/>
      <c r="B39" s="187" t="s">
        <v>31</v>
      </c>
      <c r="C39" s="145" t="s">
        <v>217</v>
      </c>
      <c r="D39" s="159">
        <v>1800000</v>
      </c>
      <c r="E39" s="159">
        <v>2000000</v>
      </c>
      <c r="F39" s="159">
        <v>1794000</v>
      </c>
      <c r="G39" s="159">
        <v>1524900</v>
      </c>
      <c r="H39" s="159"/>
      <c r="I39" s="159">
        <f t="shared" si="0"/>
        <v>1779725</v>
      </c>
      <c r="K39" s="199"/>
      <c r="L39" s="195"/>
    </row>
    <row r="40" spans="1:12" ht="18.75" thickBot="1">
      <c r="A40" s="83"/>
      <c r="B40" s="186" t="s">
        <v>32</v>
      </c>
      <c r="C40" s="143" t="s">
        <v>185</v>
      </c>
      <c r="D40" s="181">
        <v>1100000</v>
      </c>
      <c r="E40" s="181">
        <v>1170000</v>
      </c>
      <c r="F40" s="181">
        <v>1076400</v>
      </c>
      <c r="G40" s="136">
        <v>941850</v>
      </c>
      <c r="H40" s="136"/>
      <c r="I40" s="136">
        <f t="shared" si="0"/>
        <v>1072062.5</v>
      </c>
      <c r="K40" s="199"/>
      <c r="L40" s="195"/>
    </row>
    <row r="41" spans="1:12" ht="15.75" thickBot="1">
      <c r="C41" s="200" t="s">
        <v>223</v>
      </c>
      <c r="D41" s="200">
        <f>SUM(D16:D40)</f>
        <v>4400000</v>
      </c>
      <c r="E41" s="200">
        <f t="shared" ref="E41:H41" si="1">SUM(E16:E40)</f>
        <v>4950000</v>
      </c>
      <c r="F41" s="200">
        <f t="shared" si="1"/>
        <v>4252900</v>
      </c>
      <c r="G41" s="200">
        <f t="shared" si="1"/>
        <v>4079250</v>
      </c>
      <c r="H41" s="200">
        <f t="shared" si="1"/>
        <v>0</v>
      </c>
      <c r="I41" s="84"/>
    </row>
    <row r="44" spans="1:12" ht="14.25" customHeight="1"/>
    <row r="48" spans="1:12" ht="15" customHeight="1"/>
    <row r="49" spans="11:12" s="118" customFormat="1" ht="15" customHeight="1">
      <c r="K49" s="202"/>
      <c r="L49" s="202"/>
    </row>
    <row r="50" spans="11:12" s="118" customFormat="1" ht="15" customHeight="1">
      <c r="K50" s="202"/>
      <c r="L50" s="202"/>
    </row>
    <row r="51" spans="11:12" s="118" customFormat="1" ht="15" customHeight="1">
      <c r="K51" s="202"/>
      <c r="L51" s="202"/>
    </row>
    <row r="52" spans="11:12" s="118" customFormat="1" ht="15" customHeight="1">
      <c r="K52" s="202"/>
      <c r="L52" s="202"/>
    </row>
    <row r="53" spans="11:12" s="118" customFormat="1" ht="15" customHeight="1">
      <c r="K53" s="202"/>
      <c r="L53" s="202"/>
    </row>
    <row r="54" spans="11:12" s="118" customFormat="1" ht="15" customHeight="1">
      <c r="K54" s="202"/>
      <c r="L54" s="202"/>
    </row>
    <row r="55" spans="11:12" s="118" customFormat="1" ht="15" customHeight="1">
      <c r="K55" s="202"/>
      <c r="L55" s="202"/>
    </row>
    <row r="56" spans="11:12" s="118" customFormat="1" ht="15" customHeight="1">
      <c r="K56" s="202"/>
      <c r="L56" s="202"/>
    </row>
    <row r="57" spans="11:12" s="118" customFormat="1" ht="15" customHeight="1">
      <c r="K57" s="202"/>
      <c r="L57" s="202"/>
    </row>
    <row r="58" spans="11:12" s="118" customFormat="1" ht="15" customHeight="1">
      <c r="K58" s="202"/>
      <c r="L58" s="202"/>
    </row>
    <row r="59" spans="11:12" s="118" customFormat="1" ht="15" customHeight="1">
      <c r="K59" s="202"/>
      <c r="L59" s="202"/>
    </row>
    <row r="60" spans="11:12" s="118" customFormat="1" ht="15" customHeight="1">
      <c r="K60" s="202"/>
      <c r="L60" s="202"/>
    </row>
    <row r="61" spans="11:12" s="118" customFormat="1" ht="15" customHeight="1">
      <c r="K61" s="202"/>
      <c r="L61" s="202"/>
    </row>
    <row r="62" spans="11:12" s="118" customFormat="1" ht="15" customHeight="1">
      <c r="K62" s="202"/>
      <c r="L62" s="202"/>
    </row>
    <row r="63" spans="11:12" s="118" customFormat="1" ht="15" customHeight="1">
      <c r="K63" s="202"/>
      <c r="L63" s="202"/>
    </row>
    <row r="64" spans="11:12" s="118" customFormat="1" ht="15" customHeight="1">
      <c r="K64" s="202"/>
      <c r="L64" s="202"/>
    </row>
    <row r="65" spans="11:12" s="118" customFormat="1" ht="15" customHeight="1">
      <c r="K65" s="202"/>
      <c r="L65" s="202"/>
    </row>
    <row r="66" spans="11:12" s="118" customFormat="1" ht="15" customHeight="1">
      <c r="K66" s="202"/>
      <c r="L66" s="202"/>
    </row>
    <row r="67" spans="11:12" s="118" customFormat="1" ht="15" customHeight="1">
      <c r="K67" s="202"/>
      <c r="L67" s="202"/>
    </row>
    <row r="68" spans="11:12" s="118" customFormat="1" ht="15" customHeight="1">
      <c r="K68" s="202"/>
      <c r="L68" s="202"/>
    </row>
    <row r="69" spans="11:12" s="118" customFormat="1" ht="15" customHeight="1">
      <c r="K69" s="202"/>
      <c r="L69" s="202"/>
    </row>
    <row r="70" spans="11:12" s="118" customFormat="1" ht="15" customHeight="1">
      <c r="K70" s="202"/>
      <c r="L70" s="202"/>
    </row>
    <row r="71" spans="11:12" s="118" customFormat="1" ht="15" customHeight="1">
      <c r="K71" s="202"/>
      <c r="L71" s="202"/>
    </row>
    <row r="72" spans="11:12" s="118" customFormat="1" ht="15" customHeight="1">
      <c r="K72" s="202"/>
      <c r="L72" s="202"/>
    </row>
    <row r="73" spans="11:12" s="118" customFormat="1" ht="15" customHeight="1">
      <c r="K73" s="202"/>
      <c r="L73" s="202"/>
    </row>
    <row r="74" spans="11:12" s="118" customFormat="1" ht="15" customHeight="1">
      <c r="K74" s="202"/>
      <c r="L74" s="202"/>
    </row>
    <row r="75" spans="11:12" s="118" customFormat="1" ht="15" customHeight="1">
      <c r="K75" s="202"/>
      <c r="L75" s="202"/>
    </row>
    <row r="76" spans="11:12" s="118" customFormat="1" ht="15" customHeight="1">
      <c r="K76" s="202"/>
      <c r="L76" s="202"/>
    </row>
    <row r="77" spans="11:12" s="118" customFormat="1" ht="15" customHeight="1">
      <c r="K77" s="202"/>
      <c r="L77" s="202"/>
    </row>
    <row r="78" spans="11:12" s="118" customFormat="1" ht="15" customHeight="1">
      <c r="K78" s="202"/>
      <c r="L78" s="202"/>
    </row>
    <row r="79" spans="11:12" s="118" customFormat="1" ht="15" customHeight="1">
      <c r="K79" s="202"/>
      <c r="L79" s="202"/>
    </row>
    <row r="80" spans="11:12" s="118" customFormat="1" ht="15" customHeight="1">
      <c r="K80" s="202"/>
      <c r="L80" s="202"/>
    </row>
    <row r="81" spans="11:12" s="118" customFormat="1" ht="15" customHeight="1">
      <c r="K81" s="202"/>
      <c r="L81" s="202"/>
    </row>
    <row r="82" spans="11:12" s="118" customFormat="1" ht="15" customHeight="1">
      <c r="K82" s="202"/>
      <c r="L82" s="202"/>
    </row>
    <row r="83" spans="11:12" s="118" customFormat="1" ht="15" customHeight="1">
      <c r="K83" s="202"/>
      <c r="L83" s="202"/>
    </row>
    <row r="84" spans="11:12" s="118" customFormat="1" ht="15" customHeight="1">
      <c r="K84" s="202"/>
      <c r="L84" s="202"/>
    </row>
    <row r="85" spans="11:12" s="118" customFormat="1" ht="15" customHeight="1">
      <c r="K85" s="202"/>
      <c r="L85" s="202"/>
    </row>
    <row r="86" spans="11:12" s="118" customFormat="1" ht="15" customHeight="1">
      <c r="K86" s="202"/>
      <c r="L86" s="202"/>
    </row>
    <row r="87" spans="11:12" s="118" customFormat="1" ht="15" customHeight="1">
      <c r="K87" s="202"/>
      <c r="L87" s="202"/>
    </row>
    <row r="88" spans="11:12" s="118" customFormat="1" ht="15" customHeight="1">
      <c r="K88" s="202"/>
      <c r="L88" s="202"/>
    </row>
    <row r="89" spans="11:12" s="118" customFormat="1" ht="15" customHeight="1">
      <c r="K89" s="202"/>
      <c r="L89" s="202"/>
    </row>
    <row r="90" spans="11:12" s="118" customFormat="1" ht="15" customHeight="1">
      <c r="K90" s="202"/>
      <c r="L90" s="202"/>
    </row>
    <row r="91" spans="11:12" s="118" customFormat="1" ht="15" customHeight="1">
      <c r="K91" s="202"/>
      <c r="L91" s="202"/>
    </row>
    <row r="92" spans="11:12" s="118" customFormat="1">
      <c r="K92" s="202"/>
      <c r="L92" s="202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09-12-2024</vt:lpstr>
      <vt:lpstr>By Order</vt:lpstr>
      <vt:lpstr>All Stores</vt:lpstr>
      <vt:lpstr>'09-12-2024'!Print_Titles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2024-12-13T08:15:41Z</cp:lastPrinted>
  <dcterms:created xsi:type="dcterms:W3CDTF">2010-10-20T06:23:14Z</dcterms:created>
  <dcterms:modified xsi:type="dcterms:W3CDTF">2024-12-13T08:15:48Z</dcterms:modified>
</cp:coreProperties>
</file>