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4-11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'04-11-2024'!$12:$14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1" l="1"/>
  <c r="G82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78" i="11"/>
  <c r="G78" i="11"/>
  <c r="I77" i="11"/>
  <c r="G77" i="11"/>
  <c r="I79" i="11"/>
  <c r="G79" i="11"/>
  <c r="I76" i="11"/>
  <c r="G76" i="11"/>
  <c r="I75" i="11"/>
  <c r="G75" i="11"/>
  <c r="I68" i="11"/>
  <c r="G68" i="11"/>
  <c r="I72" i="11"/>
  <c r="G72" i="11"/>
  <c r="I70" i="11"/>
  <c r="G70" i="11"/>
  <c r="I71" i="11"/>
  <c r="G71" i="11"/>
  <c r="I67" i="11"/>
  <c r="G67" i="11"/>
  <c r="I69" i="11"/>
  <c r="G69" i="11"/>
  <c r="I62" i="11"/>
  <c r="G62" i="11"/>
  <c r="I63" i="11"/>
  <c r="G63" i="11"/>
  <c r="I56" i="11"/>
  <c r="G56" i="11"/>
  <c r="I64" i="11"/>
  <c r="G64" i="11"/>
  <c r="I61" i="11"/>
  <c r="G61" i="11"/>
  <c r="I60" i="11"/>
  <c r="G60" i="11"/>
  <c r="I59" i="11"/>
  <c r="G59" i="11"/>
  <c r="I58" i="11"/>
  <c r="G58" i="11"/>
  <c r="I57" i="11"/>
  <c r="G57" i="11"/>
  <c r="I53" i="11"/>
  <c r="G53" i="11"/>
  <c r="I52" i="11"/>
  <c r="G52" i="11"/>
  <c r="I51" i="11"/>
  <c r="G51" i="11"/>
  <c r="I50" i="11"/>
  <c r="G50" i="11"/>
  <c r="I49" i="11"/>
  <c r="G49" i="11"/>
  <c r="I48" i="11"/>
  <c r="G48" i="11"/>
  <c r="I43" i="11"/>
  <c r="G43" i="11"/>
  <c r="I42" i="11"/>
  <c r="G42" i="11"/>
  <c r="I45" i="11"/>
  <c r="G45" i="11"/>
  <c r="I40" i="11"/>
  <c r="G40" i="11"/>
  <c r="I44" i="11"/>
  <c r="G44" i="11"/>
  <c r="I41" i="11"/>
  <c r="G41" i="11"/>
  <c r="I35" i="11"/>
  <c r="G35" i="11"/>
  <c r="I34" i="11"/>
  <c r="G34" i="11"/>
  <c r="I33" i="11"/>
  <c r="G33" i="11"/>
  <c r="I36" i="11"/>
  <c r="G36" i="11"/>
  <c r="I37" i="11"/>
  <c r="G37" i="11"/>
  <c r="I24" i="11"/>
  <c r="G24" i="11"/>
  <c r="I25" i="11"/>
  <c r="G25" i="11"/>
  <c r="I21" i="11"/>
  <c r="G21" i="11"/>
  <c r="I19" i="11"/>
  <c r="G19" i="11"/>
  <c r="I22" i="11"/>
  <c r="G22" i="11"/>
  <c r="I15" i="11"/>
  <c r="G15" i="11"/>
  <c r="I18" i="11"/>
  <c r="G18" i="11"/>
  <c r="I16" i="11"/>
  <c r="G16" i="11"/>
  <c r="I23" i="11"/>
  <c r="G23" i="11"/>
  <c r="I26" i="11"/>
  <c r="G26" i="11"/>
  <c r="I17" i="11"/>
  <c r="G17" i="11"/>
  <c r="I30" i="11"/>
  <c r="G30" i="11"/>
  <c r="I20" i="11"/>
  <c r="G20" i="11"/>
  <c r="I28" i="11"/>
  <c r="G28" i="11"/>
  <c r="I29" i="11"/>
  <c r="G29" i="11"/>
  <c r="I27" i="11"/>
  <c r="G2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<sst xmlns="http://schemas.openxmlformats.org/spreadsheetml/2006/main" count="852" uniqueCount="230">
  <si>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</si>
  <si>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</si>
  <si>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</si>
  <si>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</si>
  <si>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</si>
  <si>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</si>
  <si>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</si>
  <si>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</si>
  <si>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</si>
  <si>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</si>
  <si>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</si>
  <si>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</si>
  <si>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</si>
  <si>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</si>
  <si>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</si>
  <si>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</si>
  <si>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</si>
  <si>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</si>
  <si>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</si>
  <si>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</si>
  <si>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</si>
  <si>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</si>
  <si>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</si>
  <si>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</si>
  <si>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</si>
  <si>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</si>
  <si>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</si>
  <si>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</si>
  <si>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</si>
  <si>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</si>
  <si>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</si>
  <si>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</si>
  <si>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</si>
  <si>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</si>
  <si>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</si>
  <si>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</si>
  <si>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</si>
  <si>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</si>
  <si>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</si>
  <si>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</si>
  <si>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</si>
  <si>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</si>
  <si>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</si>
  <si>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</si>
  <si>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</si>
  <si>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</si>
  <si>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</si>
  <si>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</si>
  <si>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</si>
  <si>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</si>
  <si>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</si>
  <si>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</si>
  <si>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</si>
  <si>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</si>
  <si>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</si>
  <si>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</si>
  <si>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</si>
  <si>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</si>
  <si>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</si>
  <si>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</si>
  <si>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</si>
  <si>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</si>
  <si>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</si>
  <si>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</si>
  <si>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</si>
  <si>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</si>
  <si>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</si>
  <si>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</si>
  <si>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</si>
  <si>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</si>
  <si>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</si>
  <si>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</si>
  <si>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</si>
  <si>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</si>
  <si>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</si>
  <si>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</si>
  <si>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</si>
  <si>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</si>
  <si>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</si>
  <si>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</si>
  <si>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</si>
  <si>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</si>
  <si>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</si>
  <si>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</si>
  <si>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</si>
  <si>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</si>
  <si>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</si>
  <si>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</si>
  <si>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</si>
  <si>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</si>
  <si>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</si>
  <si>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</si>
  <si>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</si>
  <si>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</si>
  <si>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</si>
  <si>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</si>
  <si>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</si>
  <si>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</si>
  <si>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</si>
  <si>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</si>
  <si>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</si>
  <si>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</si>
  <si>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</si>
  <si>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</si>
  <si>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</si>
  <si>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</si>
  <si>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</si>
  <si>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</si>
  <si>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</si>
  <si>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</si>
  <si>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</si>
  <si>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</si>
  <si>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</si>
  <si>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</si>
  <si>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</si>
  <si>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</si>
  <si>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</si>
  <si>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</si>
  <si>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</si>
  <si>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</si>
  <si>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</si>
  <si>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</si>
  <si>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</si>
  <si>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</si>
  <si>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</si>
  <si>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</si>
  <si>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</si>
  <si>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</si>
  <si>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</si>
  <si>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</si>
  <si>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</si>
  <si>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</si>
  <si>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</si>
  <si>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</si>
  <si>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</si>
  <si>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</si>
  <si>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</si>
  <si>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</si>
  <si>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</si>
  <si>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</si>
  <si>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</si>
  <si>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</si>
  <si>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</si>
  <si>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</si>
  <si>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</si>
  <si>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</si>
  <si>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</si>
  <si>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</si>
  <si>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</si>
  <si>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</si>
  <si>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</si>
  <si>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</si>
  <si>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</si>
  <si>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</si>
  <si>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</si>
  <si>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</si>
  <si>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</si>
  <si>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</si>
  <si>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</si>
  <si>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</si>
  <si>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</si>
  <si>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</si>
  <si>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</si>
  <si>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</si>
  <si>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</si>
  <si>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</si>
  <si>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</si>
  <si>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</si>
  <si>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</si>
  <si>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</si>
  <si>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</si>
  <si>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</si>
  <si>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</si>
  <si>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</si>
  <si>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</si>
  <si>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</si>
  <si>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</si>
  <si>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</si>
  <si>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</si>
  <si>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</si>
  <si>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</si>
  <si>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</si>
  <si>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</si>
  <si>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</si>
  <si>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</si>
  <si>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</si>
  <si>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</si>
  <si>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</si>
  <si>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</si>
  <si>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</si>
  <si>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</si>
  <si>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</si>
  <si>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</si>
  <si>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</si>
  <si>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</si>
  <si>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</si>
  <si>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</si>
  <si>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</si>
  <si>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</si>
  <si>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</si>
  <si>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</si>
  <si>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</si>
  <si>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</si>
  <si>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</si>
  <si>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</si>
  <si>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</si>
  <si>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</si>
  <si>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</si>
  <si>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</si>
  <si>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</si>
  <si>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</si>
  <si>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</si>
  <si>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</si>
  <si>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</si>
  <si>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</si>
  <si>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</si>
  <si>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</si>
  <si>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</si>
  <si>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</si>
  <si>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28-10-2024(ل.ل.)</t>
  </si>
  <si>
    <t>معدل أسعار المحلات والملاحم في 28-10-2024 (ل.ل.)</t>
  </si>
  <si>
    <t>المعدل العام للأسعار في 28-10-2024  (ل.ل.)</t>
  </si>
  <si>
    <t>معدل أسعار  السوبرماركات في 04-11-2024(ل.ل.)</t>
  </si>
  <si>
    <t>معدل الأسعار في تشرين الثاني 2023 (ل.ل.)</t>
  </si>
  <si>
    <t xml:space="preserve"> التاريخ 4 تشرين الثاني 2024</t>
  </si>
  <si>
    <t>معدل أسعار المحلات والملاحم في 04-11-2024 (ل.ل.)</t>
  </si>
  <si>
    <t>المعدل العام للأسعار في 04-11-2024 (ل.ل.)</t>
  </si>
  <si>
    <t>المعدل العام للأسعار في 04-11-2024  (ل.ل.)</t>
  </si>
  <si>
    <t xml:space="preserve"> التاريخ 04 تشرين الثاني 2024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</si>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</sst>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  <c r="D10" s="2"/>
      <c r="E10" s="2"/>
    </row>
    <row r="11" spans="1:9" s="125" customFormat="1" ht="18.75" thickBot="1">
      <c r="A11" s="2"/>
      <c r="B11" s="2"/>
      <c r="C11" s="2"/>
      <c r="D11" s="2"/>
      <c r="E11" s="2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223</v>
      </c>
      <c r="F12" s="213" t="s">
        <v>222</v>
      </c>
      <c r="G12" s="213" t="s">
        <v>197</v>
      </c>
      <c r="H12" s="213" t="s">
        <v>219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58506.533333333333</v>
      </c>
      <c r="F15" s="175">
        <v>88109.777777777781</v>
      </c>
      <c r="G15" s="45">
        <f t="shared" ref="G15:G30" si="0">(F15-E15)/E15</f>
        <v>0.5059818580564982</v>
      </c>
      <c r="H15" s="175">
        <v>80332</v>
      </c>
      <c r="I15" s="45">
        <f t="shared" ref="I15:I30" si="1">(F15-H15)/H15</f>
        <v>9.6820417489640251E-2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71656.79814814814</v>
      </c>
      <c r="F16" s="169">
        <v>146248.5</v>
      </c>
      <c r="G16" s="48">
        <f>(F16-E16)/E16</f>
        <v>1.0409577846003655</v>
      </c>
      <c r="H16" s="169">
        <v>109443.11111111111</v>
      </c>
      <c r="I16" s="44">
        <f t="shared" si="1"/>
        <v>0.3362969904201879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54069.931481481486</v>
      </c>
      <c r="F17" s="169">
        <v>117220.88888888889</v>
      </c>
      <c r="G17" s="48">
        <f t="shared" si="0"/>
        <v>1.1679496473753828</v>
      </c>
      <c r="H17" s="169">
        <v>106109.77777777778</v>
      </c>
      <c r="I17" s="44">
        <f t="shared" si="1"/>
        <v>0.10471335765475585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49689.416666666672</v>
      </c>
      <c r="F18" s="169">
        <v>44220.888888888891</v>
      </c>
      <c r="G18" s="48">
        <f t="shared" si="0"/>
        <v>-0.11005417540846787</v>
      </c>
      <c r="H18" s="169">
        <v>43876.444444444445</v>
      </c>
      <c r="I18" s="44">
        <f t="shared" si="1"/>
        <v>7.8503271813780296E-3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87437.502777777787</v>
      </c>
      <c r="F19" s="169">
        <v>186249.75</v>
      </c>
      <c r="G19" s="48">
        <f t="shared" si="0"/>
        <v>1.1300899966614246</v>
      </c>
      <c r="H19" s="169">
        <v>146873.5</v>
      </c>
      <c r="I19" s="44">
        <f t="shared" si="1"/>
        <v>0.2680963550266045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56061.678571428565</v>
      </c>
      <c r="F20" s="169">
        <v>115554.22222222222</v>
      </c>
      <c r="G20" s="48">
        <f t="shared" si="0"/>
        <v>1.0611980441326565</v>
      </c>
      <c r="H20" s="169">
        <v>134998.66666666666</v>
      </c>
      <c r="I20" s="44">
        <f t="shared" si="1"/>
        <v>-0.14403434437212545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64338.658333333326</v>
      </c>
      <c r="F21" s="169">
        <v>87554.222222222219</v>
      </c>
      <c r="G21" s="48">
        <f t="shared" si="0"/>
        <v>0.36083382044759088</v>
      </c>
      <c r="H21" s="169">
        <v>88332</v>
      </c>
      <c r="I21" s="44">
        <f t="shared" si="1"/>
        <v>-8.8051643546821195E-3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20008.161111111112</v>
      </c>
      <c r="F22" s="169">
        <v>37998.666666666664</v>
      </c>
      <c r="G22" s="48">
        <f t="shared" si="0"/>
        <v>0.89915837120908138</v>
      </c>
      <c r="H22" s="169">
        <v>34887.555555555555</v>
      </c>
      <c r="I22" s="44">
        <f t="shared" si="1"/>
        <v>8.9175382498694167E-2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21768.346296296295</v>
      </c>
      <c r="F23" s="169">
        <v>42554.222222222219</v>
      </c>
      <c r="G23" s="48">
        <f t="shared" si="0"/>
        <v>0.95486701851405542</v>
      </c>
      <c r="H23" s="169">
        <v>43998.666666666664</v>
      </c>
      <c r="I23" s="44">
        <f t="shared" si="1"/>
        <v>-3.2829277654878454E-2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22147.975925925923</v>
      </c>
      <c r="F24" s="169">
        <v>44332</v>
      </c>
      <c r="G24" s="48">
        <f t="shared" si="0"/>
        <v>1.0016276046293675</v>
      </c>
      <c r="H24" s="169">
        <v>44887.555555555555</v>
      </c>
      <c r="I24" s="44">
        <f t="shared" si="1"/>
        <v>-1.237660524570035E-2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23801.616666666669</v>
      </c>
      <c r="F25" s="169">
        <v>40998.666666666664</v>
      </c>
      <c r="G25" s="48">
        <f>(F25-E25)/E25</f>
        <v>0.72251604757940091</v>
      </c>
      <c r="H25" s="169">
        <v>41220.888888888891</v>
      </c>
      <c r="I25" s="44">
        <f t="shared" si="1"/>
        <v>-5.391009951804469E-3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51327.7</v>
      </c>
      <c r="F26" s="169">
        <v>83332</v>
      </c>
      <c r="G26" s="48">
        <f>(F26-E26)/E26</f>
        <v>0.62352881582459385</v>
      </c>
      <c r="H26" s="169">
        <v>81998.666666666672</v>
      </c>
      <c r="I26" s="44">
        <f t="shared" si="1"/>
        <v>1.626042699881293E-2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22109.940740740742</v>
      </c>
      <c r="F27" s="169">
        <v>42443.111111111109</v>
      </c>
      <c r="G27" s="48">
        <f t="shared" si="0"/>
        <v>0.91963929749045326</v>
      </c>
      <c r="H27" s="169">
        <v>43220.888888888891</v>
      </c>
      <c r="I27" s="44">
        <f t="shared" si="1"/>
        <v>-1.7995413740269698E-2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55233.016666666663</v>
      </c>
      <c r="F28" s="169">
        <v>78624.75</v>
      </c>
      <c r="G28" s="48">
        <f t="shared" si="0"/>
        <v>0.42350997184353212</v>
      </c>
      <c r="H28" s="169">
        <v>75499.75</v>
      </c>
      <c r="I28" s="44">
        <f t="shared" si="1"/>
        <v>4.1390865532667326E-2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76835.405555555568</v>
      </c>
      <c r="F29" s="169">
        <v>121782.83333333333</v>
      </c>
      <c r="G29" s="48">
        <f t="shared" si="0"/>
        <v>0.58498328280806278</v>
      </c>
      <c r="H29" s="169">
        <v>121782.83333333333</v>
      </c>
      <c r="I29" s="44">
        <f t="shared" si="1"/>
        <v>0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51298.116666666669</v>
      </c>
      <c r="F30" s="172">
        <v>79887.555555555562</v>
      </c>
      <c r="G30" s="51">
        <f t="shared" si="0"/>
        <v>0.5573194640782243</v>
      </c>
      <c r="H30" s="172">
        <v>79332</v>
      </c>
      <c r="I30" s="56">
        <f t="shared" si="1"/>
        <v>7.0029188165628246E-3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100195.63333333333</v>
      </c>
      <c r="F32" s="175">
        <v>190554.22222222222</v>
      </c>
      <c r="G32" s="45">
        <f>(F32-E32)/E32</f>
        <v>0.90182162518282294</v>
      </c>
      <c r="H32" s="175">
        <v>173887.55555555556</v>
      </c>
      <c r="I32" s="44">
        <f>(F32-H32)/H32</f>
        <v>9.5847380299401597E-2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101756.78333333333</v>
      </c>
      <c r="F33" s="169">
        <v>186665.33333333334</v>
      </c>
      <c r="G33" s="48">
        <f>(F33-E33)/E33</f>
        <v>0.83442643545303397</v>
      </c>
      <c r="H33" s="169">
        <v>172776.44444444444</v>
      </c>
      <c r="I33" s="44">
        <f>(F33-H33)/H33</f>
        <v>8.0386472435800244E-2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72532.387499999997</v>
      </c>
      <c r="F34" s="169">
        <v>44831.666666666664</v>
      </c>
      <c r="G34" s="48">
        <f>(F34-E34)/E34</f>
        <v>-0.38190830038971674</v>
      </c>
      <c r="H34" s="169">
        <v>46800</v>
      </c>
      <c r="I34" s="44">
        <f>(F34-H34)/H34</f>
        <v>-4.2058404558404608E-2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59621.5873015873</v>
      </c>
      <c r="F35" s="169">
        <v>87000</v>
      </c>
      <c r="G35" s="48">
        <f>(F35-E35)/E35</f>
        <v>0.4592030158459704</v>
      </c>
      <c r="H35" s="169">
        <v>91000</v>
      </c>
      <c r="I35" s="44">
        <f>(F35-H35)/H35</f>
        <v>-4.3956043956043959E-2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50313.266666666663</v>
      </c>
      <c r="F36" s="169">
        <v>114443.11111111111</v>
      </c>
      <c r="G36" s="51">
        <f>(F36-E36)/E36</f>
        <v>1.2746110259410266</v>
      </c>
      <c r="H36" s="169">
        <v>117776.44444444444</v>
      </c>
      <c r="I36" s="56">
        <f>(F36-H36)/H36</f>
        <v>-2.8302207194798392E-2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1467800.6575396825</v>
      </c>
      <c r="F38" s="169">
        <v>1965775.5</v>
      </c>
      <c r="G38" s="45">
        <f t="shared" ref="G38:G43" si="2">(F38-E38)/E38</f>
        <v>0.33926598949411807</v>
      </c>
      <c r="H38" s="169">
        <v>1965775.5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977927.33117072796</v>
      </c>
      <c r="F39" s="169">
        <v>981415.11111111112</v>
      </c>
      <c r="G39" s="48">
        <f t="shared" si="2"/>
        <v>3.5665021614722189E-3</v>
      </c>
      <c r="H39" s="169">
        <v>981415.11111111112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568634.2284908751</v>
      </c>
      <c r="F40" s="169">
        <v>627720.6</v>
      </c>
      <c r="G40" s="48">
        <f t="shared" si="2"/>
        <v>0.10390927691063719</v>
      </c>
      <c r="H40" s="169">
        <v>638066</v>
      </c>
      <c r="I40" s="44">
        <f t="shared" si="3"/>
        <v>-1.6213683223992539E-2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276030.21309903852</v>
      </c>
      <c r="F41" s="169">
        <v>263359.2</v>
      </c>
      <c r="G41" s="48">
        <f t="shared" si="2"/>
        <v>-4.590444269407639E-2</v>
      </c>
      <c r="H41" s="169">
        <v>250801.2</v>
      </c>
      <c r="I41" s="44">
        <f t="shared" si="3"/>
        <v>5.0071530758226034E-2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212131.35399882903</v>
      </c>
      <c r="F42" s="169">
        <v>178503</v>
      </c>
      <c r="G42" s="48">
        <f t="shared" si="2"/>
        <v>-0.15852608944840213</v>
      </c>
      <c r="H42" s="169">
        <v>178503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706383.25711297465</v>
      </c>
      <c r="F43" s="169">
        <v>836542.2</v>
      </c>
      <c r="G43" s="51">
        <f t="shared" si="2"/>
        <v>0.18426108146870823</v>
      </c>
      <c r="H43" s="169">
        <v>836542.2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419805.16158591089</v>
      </c>
      <c r="F45" s="169">
        <v>390323.14285714284</v>
      </c>
      <c r="G45" s="45">
        <f t="shared" ref="G45:G50" si="4">(F45-E45)/E45</f>
        <v>-7.0227861461714558E-2</v>
      </c>
      <c r="H45" s="169">
        <v>418450.5</v>
      </c>
      <c r="I45" s="44">
        <f t="shared" ref="I45:I50" si="5">(F45-H45)/H45</f>
        <v>-6.721788393814121E-2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310485.25781982922</v>
      </c>
      <c r="F46" s="169">
        <v>315048.44444444444</v>
      </c>
      <c r="G46" s="48">
        <f t="shared" si="4"/>
        <v>1.4696951013574955E-2</v>
      </c>
      <c r="H46" s="169">
        <v>315048.44444444444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975306.10566961719</v>
      </c>
      <c r="F47" s="169">
        <v>992188.75</v>
      </c>
      <c r="G47" s="48">
        <f t="shared" si="4"/>
        <v>1.7310098062794013E-2</v>
      </c>
      <c r="H47" s="169">
        <v>992188.75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1309245.0751190477</v>
      </c>
      <c r="F48" s="169">
        <v>1287835.7142857143</v>
      </c>
      <c r="G48" s="48">
        <f t="shared" si="4"/>
        <v>-1.6352447101156076E-2</v>
      </c>
      <c r="H48" s="169">
        <v>1287835.7142857143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139852.23762506142</v>
      </c>
      <c r="F49" s="169">
        <v>142846.25</v>
      </c>
      <c r="G49" s="48">
        <f t="shared" si="4"/>
        <v>2.1408398076299764E-2</v>
      </c>
      <c r="H49" s="169">
        <v>142846.25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1784183.6666666667</v>
      </c>
      <c r="F50" s="169">
        <v>1759465.5</v>
      </c>
      <c r="G50" s="56">
        <f t="shared" si="4"/>
        <v>-1.3854048284640395E-2</v>
      </c>
      <c r="H50" s="169">
        <v>1759465.5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139542.79456642771</v>
      </c>
      <c r="F52" s="166">
        <v>153983.33333333334</v>
      </c>
      <c r="G52" s="168">
        <f t="shared" ref="G52:G60" si="6">(F52-E52)/E52</f>
        <v>0.1034846608294876</v>
      </c>
      <c r="H52" s="166">
        <v>153983.33333333334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211114.8778482388</v>
      </c>
      <c r="F53" s="169">
        <v>187760</v>
      </c>
      <c r="G53" s="171">
        <f t="shared" si="6"/>
        <v>-0.11062639491010953</v>
      </c>
      <c r="H53" s="169">
        <v>187760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125664.73110228554</v>
      </c>
      <c r="F54" s="169">
        <v>140649.60000000001</v>
      </c>
      <c r="G54" s="171">
        <f t="shared" si="6"/>
        <v>0.11924482522878628</v>
      </c>
      <c r="H54" s="169">
        <v>140649.60000000001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186964.14161378154</v>
      </c>
      <c r="F55" s="169">
        <v>182326.75</v>
      </c>
      <c r="G55" s="171">
        <f t="shared" si="6"/>
        <v>-2.4803641884234486E-2</v>
      </c>
      <c r="H55" s="169">
        <v>182326.75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95413.146358909042</v>
      </c>
      <c r="F56" s="169">
        <v>107004.28571428571</v>
      </c>
      <c r="G56" s="176">
        <f t="shared" si="6"/>
        <v>0.12148367177595297</v>
      </c>
      <c r="H56" s="169">
        <v>107004.28571428571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108245.99810116591</v>
      </c>
      <c r="F57" s="172">
        <v>161371.33333333334</v>
      </c>
      <c r="G57" s="174">
        <f t="shared" si="6"/>
        <v>0.49078336533528827</v>
      </c>
      <c r="H57" s="172">
        <v>148005</v>
      </c>
      <c r="I57" s="117">
        <f t="shared" si="7"/>
        <v>9.0310012049142546E-2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209276.02952414207</v>
      </c>
      <c r="F58" s="175">
        <v>182952.12</v>
      </c>
      <c r="G58" s="44">
        <f t="shared" si="6"/>
        <v>-0.12578559323778335</v>
      </c>
      <c r="H58" s="175">
        <v>184746.12</v>
      </c>
      <c r="I58" s="44">
        <f t="shared" si="7"/>
        <v>-9.7106234220236936E-3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194263.41952572818</v>
      </c>
      <c r="F59" s="169">
        <v>197498.7714285714</v>
      </c>
      <c r="G59" s="48">
        <f t="shared" si="6"/>
        <v>1.6654457698428042E-2</v>
      </c>
      <c r="H59" s="169">
        <v>193910.7714285714</v>
      </c>
      <c r="I59" s="44">
        <f t="shared" si="7"/>
        <v>1.8503355814463711E-2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1128814.2222222222</v>
      </c>
      <c r="F60" s="169">
        <v>908661</v>
      </c>
      <c r="G60" s="51">
        <f t="shared" si="6"/>
        <v>-0.19503051776652947</v>
      </c>
      <c r="H60" s="169">
        <v>908661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392485.74321537575</v>
      </c>
      <c r="F62" s="169">
        <v>448724.25</v>
      </c>
      <c r="G62" s="45">
        <f t="shared" ref="G62:G67" si="8">(F62-E62)/E62</f>
        <v>0.14328802448695183</v>
      </c>
      <c r="H62" s="169">
        <v>445168.28571428574</v>
      </c>
      <c r="I62" s="44">
        <f t="shared" ref="I62:I67" si="9">(F62-H62)/H62</f>
        <v>7.9879101899826728E-3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2723043.5</v>
      </c>
      <c r="F63" s="169">
        <v>2943804.5</v>
      </c>
      <c r="G63" s="48">
        <f t="shared" si="8"/>
        <v>8.107141880032398E-2</v>
      </c>
      <c r="H63" s="169">
        <v>2943804.5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1018080.1373755202</v>
      </c>
      <c r="F64" s="169">
        <v>876625.28571428568</v>
      </c>
      <c r="G64" s="48">
        <f t="shared" si="8"/>
        <v>-0.13894274769556642</v>
      </c>
      <c r="H64" s="169">
        <v>864836.14285714284</v>
      </c>
      <c r="I64" s="84">
        <f t="shared" si="9"/>
        <v>1.3631649133204901E-2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599483.22945247812</v>
      </c>
      <c r="F65" s="169">
        <v>606073</v>
      </c>
      <c r="G65" s="48">
        <f t="shared" si="8"/>
        <v>1.0992418509422645E-2</v>
      </c>
      <c r="H65" s="169">
        <v>600840.5</v>
      </c>
      <c r="I65" s="84">
        <f t="shared" si="9"/>
        <v>8.7086339885543672E-3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293706.625</v>
      </c>
      <c r="F66" s="169">
        <v>303634.5</v>
      </c>
      <c r="G66" s="48">
        <f t="shared" si="8"/>
        <v>3.3802012467372841E-2</v>
      </c>
      <c r="H66" s="169">
        <v>297056.5</v>
      </c>
      <c r="I66" s="84">
        <f t="shared" si="9"/>
        <v>2.214393558127831E-2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222452.44758793327</v>
      </c>
      <c r="F67" s="169">
        <v>216426.42857142858</v>
      </c>
      <c r="G67" s="51">
        <f t="shared" si="8"/>
        <v>-2.7089020965357861E-2</v>
      </c>
      <c r="H67" s="169">
        <v>216426.42857142858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292999.3857161763</v>
      </c>
      <c r="F69" s="175">
        <v>308767</v>
      </c>
      <c r="G69" s="45">
        <f>(F69-E69)/E69</f>
        <v>5.3814496045044707E-2</v>
      </c>
      <c r="H69" s="175">
        <v>308767</v>
      </c>
      <c r="I69" s="44">
        <f>(F69-H69)/H69</f>
        <v>0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197492.24796245722</v>
      </c>
      <c r="F70" s="169">
        <v>205541.14285714287</v>
      </c>
      <c r="G70" s="48">
        <f>(F70-E70)/E70</f>
        <v>4.0755497887773953E-2</v>
      </c>
      <c r="H70" s="169">
        <v>205541.14285714287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79462.960055529824</v>
      </c>
      <c r="F71" s="169">
        <v>98926.28571428571</v>
      </c>
      <c r="G71" s="48">
        <f>(F71-E71)/E71</f>
        <v>0.24493582475602022</v>
      </c>
      <c r="H71" s="169">
        <v>97922.5</v>
      </c>
      <c r="I71" s="44">
        <f>(F71-H71)/H71</f>
        <v>1.0250817884405627E-2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125130.51025409573</v>
      </c>
      <c r="F72" s="169">
        <v>148005</v>
      </c>
      <c r="G72" s="48">
        <f>(F72-E72)/E72</f>
        <v>0.18280505449433784</v>
      </c>
      <c r="H72" s="169">
        <v>148005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111070.50746201161</v>
      </c>
      <c r="F73" s="178">
        <v>135643.77777777778</v>
      </c>
      <c r="G73" s="48">
        <f>(F73-E73)/E73</f>
        <v>0.22124028130663523</v>
      </c>
      <c r="H73" s="178">
        <v>135643.77777777778</v>
      </c>
      <c r="I73" s="59">
        <f>(F73-H73)/H73</f>
        <v>0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71618.547619047618</v>
      </c>
      <c r="F75" s="166">
        <v>69517.5</v>
      </c>
      <c r="G75" s="44">
        <f t="shared" ref="G75:G81" si="10">(F75-E75)/E75</f>
        <v>-2.9336640980538752E-2</v>
      </c>
      <c r="H75" s="166">
        <v>69581.571428571435</v>
      </c>
      <c r="I75" s="45">
        <f t="shared" ref="I75:I81" si="11">(F75-H75)/H75</f>
        <v>-9.2081031307559603E-4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108106.29166666667</v>
      </c>
      <c r="F76" s="169">
        <v>95306.25</v>
      </c>
      <c r="G76" s="48">
        <f t="shared" si="10"/>
        <v>-0.11840237482323535</v>
      </c>
      <c r="H76" s="169">
        <v>95306.25</v>
      </c>
      <c r="I76" s="44">
        <f t="shared" si="11"/>
        <v>0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45738.5</v>
      </c>
      <c r="F77" s="169">
        <v>52026</v>
      </c>
      <c r="G77" s="48">
        <f t="shared" si="10"/>
        <v>0.13746624834657892</v>
      </c>
      <c r="H77" s="169">
        <v>52026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92437.220096732999</v>
      </c>
      <c r="F78" s="169">
        <v>97992.875</v>
      </c>
      <c r="G78" s="48">
        <f t="shared" si="10"/>
        <v>6.0101925365704002E-2</v>
      </c>
      <c r="H78" s="169">
        <v>97992.875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132562.61661280223</v>
      </c>
      <c r="F79" s="169">
        <v>144929.57142857142</v>
      </c>
      <c r="G79" s="48">
        <f t="shared" si="10"/>
        <v>9.3291420551024726E-2</v>
      </c>
      <c r="H79" s="169">
        <v>144929.57142857142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578457.5</v>
      </c>
      <c r="F80" s="169">
        <v>576472</v>
      </c>
      <c r="G80" s="48">
        <f t="shared" si="10"/>
        <v>-3.432404282077767E-3</v>
      </c>
      <c r="H80" s="169">
        <v>523845.25</v>
      </c>
      <c r="I80" s="44">
        <f t="shared" si="11"/>
        <v>0.10046239800780861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163741.0077297494</v>
      </c>
      <c r="F81" s="172">
        <v>245009.14285714287</v>
      </c>
      <c r="G81" s="51">
        <f t="shared" si="10"/>
        <v>0.49632121027082338</v>
      </c>
      <c r="H81" s="172">
        <v>248020.5</v>
      </c>
      <c r="I81" s="56">
        <f t="shared" si="11"/>
        <v>-1.2141565486954225E-2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  <c r="D10" s="2"/>
    </row>
    <row r="11" spans="1:9" s="125" customFormat="1" ht="18.75" thickBot="1">
      <c r="A11" s="2"/>
      <c r="B11" s="2"/>
      <c r="C11" s="2"/>
      <c r="D11" s="2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223</v>
      </c>
      <c r="F12" s="221" t="s">
        <v>225</v>
      </c>
      <c r="G12" s="213" t="s">
        <v>197</v>
      </c>
      <c r="H12" s="221" t="s">
        <v>220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58506.533333333333</v>
      </c>
      <c r="F15" s="175">
        <v>73750</v>
      </c>
      <c r="G15" s="44">
        <f>(F15-E15)/E15</f>
        <v>0.26054298209430743</v>
      </c>
      <c r="H15" s="175">
        <v>68750</v>
      </c>
      <c r="I15" s="118">
        <f>(F15-H15)/H15</f>
        <v>7.2727272727272724E-2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71656.79814814814</v>
      </c>
      <c r="F16" s="169">
        <v>147500</v>
      </c>
      <c r="G16" s="48">
        <f t="shared" ref="G16:G39" si="0">(F16-E16)/E16</f>
        <v>1.0584229802599951</v>
      </c>
      <c r="H16" s="169">
        <v>108750</v>
      </c>
      <c r="I16" s="48">
        <f>(F16-H16)/H16</f>
        <v>0.35632183908045978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54069.931481481486</v>
      </c>
      <c r="F17" s="169">
        <v>105625</v>
      </c>
      <c r="G17" s="48">
        <f t="shared" si="0"/>
        <v>0.95348869706216866</v>
      </c>
      <c r="H17" s="169">
        <v>77500</v>
      </c>
      <c r="I17" s="48">
        <f t="shared" ref="I17:I29" si="1">(F17-H17)/H17</f>
        <v>0.36290322580645162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49689.416666666672</v>
      </c>
      <c r="F18" s="169">
        <v>35000</v>
      </c>
      <c r="G18" s="48">
        <f t="shared" si="0"/>
        <v>-0.29562465514957081</v>
      </c>
      <c r="H18" s="169">
        <v>35000</v>
      </c>
      <c r="I18" s="48">
        <f t="shared" si="1"/>
        <v>0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87437.502777777787</v>
      </c>
      <c r="F19" s="169">
        <v>185000</v>
      </c>
      <c r="G19" s="48">
        <f t="shared" si="0"/>
        <v>1.1157969306394429</v>
      </c>
      <c r="H19" s="169">
        <v>128750</v>
      </c>
      <c r="I19" s="48">
        <f t="shared" si="1"/>
        <v>0.43689320388349512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56061.678571428565</v>
      </c>
      <c r="F20" s="169">
        <v>114375</v>
      </c>
      <c r="G20" s="48">
        <f t="shared" si="0"/>
        <v>1.0401636717722256</v>
      </c>
      <c r="H20" s="169">
        <v>110000</v>
      </c>
      <c r="I20" s="48">
        <f t="shared" si="1"/>
        <v>3.9772727272727272E-2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64338.658333333326</v>
      </c>
      <c r="F21" s="169">
        <v>79375</v>
      </c>
      <c r="G21" s="48">
        <f t="shared" si="0"/>
        <v>0.23370617380245354</v>
      </c>
      <c r="H21" s="169">
        <v>68125</v>
      </c>
      <c r="I21" s="48">
        <f t="shared" si="1"/>
        <v>0.16513761467889909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20008.161111111112</v>
      </c>
      <c r="F22" s="169">
        <v>19375</v>
      </c>
      <c r="G22" s="48">
        <f t="shared" si="0"/>
        <v>-3.1645142579319781E-2</v>
      </c>
      <c r="H22" s="169">
        <v>21875</v>
      </c>
      <c r="I22" s="48">
        <f t="shared" si="1"/>
        <v>-0.11428571428571428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21768.346296296295</v>
      </c>
      <c r="F23" s="169">
        <v>20000</v>
      </c>
      <c r="G23" s="48">
        <f t="shared" si="0"/>
        <v>-8.1234755834308114E-2</v>
      </c>
      <c r="H23" s="169">
        <v>23750</v>
      </c>
      <c r="I23" s="48">
        <f t="shared" si="1"/>
        <v>-0.15789473684210525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22147.975925925923</v>
      </c>
      <c r="F24" s="169">
        <v>21250</v>
      </c>
      <c r="G24" s="48">
        <f t="shared" si="0"/>
        <v>-4.0544378814985627E-2</v>
      </c>
      <c r="H24" s="169">
        <v>23750</v>
      </c>
      <c r="I24" s="48">
        <f t="shared" si="1"/>
        <v>-0.10526315789473684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23801.616666666669</v>
      </c>
      <c r="F25" s="169">
        <v>21250</v>
      </c>
      <c r="G25" s="48">
        <f t="shared" si="0"/>
        <v>-0.10720350228310829</v>
      </c>
      <c r="H25" s="169">
        <v>26250</v>
      </c>
      <c r="I25" s="48">
        <f t="shared" si="1"/>
        <v>-0.19047619047619047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51327.7</v>
      </c>
      <c r="F26" s="169">
        <v>49375</v>
      </c>
      <c r="G26" s="48">
        <f t="shared" si="0"/>
        <v>-3.8043785324493345E-2</v>
      </c>
      <c r="H26" s="169">
        <v>50000</v>
      </c>
      <c r="I26" s="48">
        <f t="shared" si="1"/>
        <v>-1.2500000000000001E-2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22109.940740740742</v>
      </c>
      <c r="F27" s="169">
        <v>22500</v>
      </c>
      <c r="G27" s="48">
        <f t="shared" si="0"/>
        <v>1.7641804825850038E-2</v>
      </c>
      <c r="H27" s="169">
        <v>22500</v>
      </c>
      <c r="I27" s="48">
        <f t="shared" si="1"/>
        <v>0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55233.016666666663</v>
      </c>
      <c r="F28" s="169">
        <v>55625</v>
      </c>
      <c r="G28" s="48">
        <f t="shared" si="0"/>
        <v>7.0969024867674965E-3</v>
      </c>
      <c r="H28" s="169">
        <v>58125</v>
      </c>
      <c r="I28" s="48">
        <f t="shared" si="1"/>
        <v>-4.3010752688172046E-2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76835.405555555568</v>
      </c>
      <c r="F29" s="169">
        <v>115000</v>
      </c>
      <c r="G29" s="48">
        <f t="shared" si="0"/>
        <v>0.49670583721783906</v>
      </c>
      <c r="H29" s="169">
        <v>105000</v>
      </c>
      <c r="I29" s="48">
        <f t="shared" si="1"/>
        <v>9.5238095238095233E-2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51298.116666666669</v>
      </c>
      <c r="F30" s="172">
        <v>60625</v>
      </c>
      <c r="G30" s="51">
        <f t="shared" si="0"/>
        <v>0.18181726619593241</v>
      </c>
      <c r="H30" s="172">
        <v>59375</v>
      </c>
      <c r="I30" s="51">
        <f>(F30-H30)/H30</f>
        <v>2.1052631578947368E-2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100195.63333333333</v>
      </c>
      <c r="F32" s="175">
        <v>117500</v>
      </c>
      <c r="G32" s="44">
        <f t="shared" si="0"/>
        <v>0.17270579655999649</v>
      </c>
      <c r="H32" s="175">
        <v>110000</v>
      </c>
      <c r="I32" s="45">
        <f>(F32-H32)/H32</f>
        <v>6.8181818181818177E-2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101756.78333333333</v>
      </c>
      <c r="F33" s="169">
        <v>117500</v>
      </c>
      <c r="G33" s="48">
        <f t="shared" si="0"/>
        <v>0.15471417384623179</v>
      </c>
      <c r="H33" s="169">
        <v>110000</v>
      </c>
      <c r="I33" s="48">
        <f>(F33-H33)/H33</f>
        <v>6.8181818181818177E-2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72532.387499999997</v>
      </c>
      <c r="F34" s="169">
        <v>43125</v>
      </c>
      <c r="G34" s="48">
        <f>(F34-E34)/E34</f>
        <v>-0.40543801898152049</v>
      </c>
      <c r="H34" s="169">
        <v>53125</v>
      </c>
      <c r="I34" s="48">
        <f>(F34-H34)/H34</f>
        <v>-0.18823529411764706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59621.5873015873</v>
      </c>
      <c r="F35" s="169">
        <v>61250</v>
      </c>
      <c r="G35" s="48">
        <f t="shared" si="0"/>
        <v>2.7312468052479149E-2</v>
      </c>
      <c r="H35" s="169">
        <v>58125</v>
      </c>
      <c r="I35" s="48">
        <f>(F35-H35)/H35</f>
        <v>5.3763440860215055E-2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50313.266666666663</v>
      </c>
      <c r="F36" s="169">
        <v>77500</v>
      </c>
      <c r="G36" s="55">
        <f t="shared" si="0"/>
        <v>0.54034919881966204</v>
      </c>
      <c r="H36" s="169">
        <v>73125</v>
      </c>
      <c r="I36" s="48">
        <f>(F36-H36)/H36</f>
        <v>5.9829059829059832E-2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1467800.6575396825</v>
      </c>
      <c r="F38" s="196">
        <v>1811862.5</v>
      </c>
      <c r="G38" s="168">
        <f t="shared" si="0"/>
        <v>0.23440638256494017</v>
      </c>
      <c r="H38" s="196">
        <v>1856712.5</v>
      </c>
      <c r="I38" s="168">
        <f>(F38-H38)/H38</f>
        <v>-2.4155597595211967E-2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977927.33117072796</v>
      </c>
      <c r="F39" s="142">
        <v>1066162.5</v>
      </c>
      <c r="G39" s="174">
        <f t="shared" si="0"/>
        <v>9.0226713189047597E-2</v>
      </c>
      <c r="H39" s="142">
        <v>1048662.5</v>
      </c>
      <c r="I39" s="174">
        <f>(F39-H39)/H39</f>
        <v>1.6687923903067003E-2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  <c r="D10" s="2"/>
    </row>
    <row r="11" spans="1:9" s="125" customFormat="1" ht="18.75" thickBot="1">
      <c r="A11" s="2"/>
      <c r="B11" s="2"/>
      <c r="C11" s="2"/>
    </row>
    <row r="12" spans="1:9" ht="24.75" customHeight="1">
      <c r="A12" s="211" t="s">
        <v>3</v>
      </c>
      <c r="B12" s="217"/>
      <c r="C12" s="219" t="s">
        <v>0</v>
      </c>
      <c r="D12" s="213" t="s">
        <v>222</v>
      </c>
      <c r="E12" s="221" t="s">
        <v>225</v>
      </c>
      <c r="F12" s="228" t="s">
        <v>186</v>
      </c>
      <c r="G12" s="213" t="s">
        <v>223</v>
      </c>
      <c r="H12" s="230" t="s">
        <v>226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88109.777777777781</v>
      </c>
      <c r="E15" s="197">
        <v>73750</v>
      </c>
      <c r="F15" s="67">
        <f t="shared" ref="F15:F30" si="0">D15-E15</f>
        <v>14359.777777777781</v>
      </c>
      <c r="G15" s="166">
        <v>58506.533333333333</v>
      </c>
      <c r="H15" s="131">
        <f>AVERAGE(D15:E15)</f>
        <v>80929.888888888891</v>
      </c>
      <c r="I15" s="69">
        <f t="shared" ref="I15:I30" si="1">(H15-G15)/G15</f>
        <v>0.38326242007540284</v>
      </c>
    </row>
    <row r="16" spans="1:9" ht="16.5" customHeight="1">
      <c r="A16" s="129"/>
      <c r="B16" s="162" t="s">
        <v>5</v>
      </c>
      <c r="C16" s="149" t="s">
        <v>164</v>
      </c>
      <c r="D16" s="141">
        <v>146248.5</v>
      </c>
      <c r="E16" s="141">
        <v>147500</v>
      </c>
      <c r="F16" s="71">
        <f t="shared" si="0"/>
        <v>-1251.5</v>
      </c>
      <c r="G16" s="169">
        <v>71656.79814814814</v>
      </c>
      <c r="H16" s="180">
        <f t="shared" ref="H16:H30" si="2">AVERAGE(D16:E16)</f>
        <v>146874.25</v>
      </c>
      <c r="I16" s="72">
        <f t="shared" si="1"/>
        <v>1.0496903824301804</v>
      </c>
    </row>
    <row r="17" spans="1:9" ht="16.5">
      <c r="A17" s="129"/>
      <c r="B17" s="162" t="s">
        <v>6</v>
      </c>
      <c r="C17" s="149" t="s">
        <v>165</v>
      </c>
      <c r="D17" s="141">
        <v>117220.88888888889</v>
      </c>
      <c r="E17" s="141">
        <v>105625</v>
      </c>
      <c r="F17" s="71">
        <f t="shared" si="0"/>
        <v>11595.888888888891</v>
      </c>
      <c r="G17" s="169">
        <v>54069.931481481486</v>
      </c>
      <c r="H17" s="180">
        <f t="shared" si="2"/>
        <v>111422.94444444444</v>
      </c>
      <c r="I17" s="72">
        <f t="shared" si="1"/>
        <v>1.0607191722187754</v>
      </c>
    </row>
    <row r="18" spans="1:9" ht="16.5">
      <c r="A18" s="129"/>
      <c r="B18" s="162" t="s">
        <v>7</v>
      </c>
      <c r="C18" s="149" t="s">
        <v>166</v>
      </c>
      <c r="D18" s="141">
        <v>44220.888888888891</v>
      </c>
      <c r="E18" s="141">
        <v>35000</v>
      </c>
      <c r="F18" s="71">
        <f t="shared" si="0"/>
        <v>9220.8888888888905</v>
      </c>
      <c r="G18" s="169">
        <v>49689.416666666672</v>
      </c>
      <c r="H18" s="180">
        <f t="shared" si="2"/>
        <v>39610.444444444445</v>
      </c>
      <c r="I18" s="72">
        <f t="shared" si="1"/>
        <v>-0.20283941527901936</v>
      </c>
    </row>
    <row r="19" spans="1:9" ht="16.5">
      <c r="A19" s="129"/>
      <c r="B19" s="162" t="s">
        <v>8</v>
      </c>
      <c r="C19" s="149" t="s">
        <v>167</v>
      </c>
      <c r="D19" s="141">
        <v>186249.75</v>
      </c>
      <c r="E19" s="141">
        <v>185000</v>
      </c>
      <c r="F19" s="71">
        <f t="shared" si="0"/>
        <v>1249.75</v>
      </c>
      <c r="G19" s="169">
        <v>87437.502777777787</v>
      </c>
      <c r="H19" s="180">
        <f t="shared" si="2"/>
        <v>185624.875</v>
      </c>
      <c r="I19" s="72">
        <f t="shared" si="1"/>
        <v>1.1229434636504338</v>
      </c>
    </row>
    <row r="20" spans="1:9" ht="16.5">
      <c r="A20" s="129"/>
      <c r="B20" s="162" t="s">
        <v>9</v>
      </c>
      <c r="C20" s="149" t="s">
        <v>168</v>
      </c>
      <c r="D20" s="141">
        <v>115554.22222222222</v>
      </c>
      <c r="E20" s="141">
        <v>114375</v>
      </c>
      <c r="F20" s="71">
        <f t="shared" si="0"/>
        <v>1179.222222222219</v>
      </c>
      <c r="G20" s="169">
        <v>56061.678571428565</v>
      </c>
      <c r="H20" s="180">
        <f t="shared" si="2"/>
        <v>114964.61111111111</v>
      </c>
      <c r="I20" s="72">
        <f t="shared" si="1"/>
        <v>1.0506808579524411</v>
      </c>
    </row>
    <row r="21" spans="1:9" ht="16.5">
      <c r="A21" s="129"/>
      <c r="B21" s="162" t="s">
        <v>10</v>
      </c>
      <c r="C21" s="149" t="s">
        <v>169</v>
      </c>
      <c r="D21" s="141">
        <v>87554.222222222219</v>
      </c>
      <c r="E21" s="141">
        <v>79375</v>
      </c>
      <c r="F21" s="71">
        <f t="shared" si="0"/>
        <v>8179.222222222219</v>
      </c>
      <c r="G21" s="169">
        <v>64338.658333333326</v>
      </c>
      <c r="H21" s="180">
        <f t="shared" si="2"/>
        <v>83464.611111111109</v>
      </c>
      <c r="I21" s="72">
        <f t="shared" si="1"/>
        <v>0.29726999712502222</v>
      </c>
    </row>
    <row r="22" spans="1:9" ht="16.5">
      <c r="A22" s="129"/>
      <c r="B22" s="162" t="s">
        <v>11</v>
      </c>
      <c r="C22" s="149" t="s">
        <v>170</v>
      </c>
      <c r="D22" s="141">
        <v>37998.666666666664</v>
      </c>
      <c r="E22" s="141">
        <v>19375</v>
      </c>
      <c r="F22" s="71">
        <f t="shared" si="0"/>
        <v>18623.666666666664</v>
      </c>
      <c r="G22" s="169">
        <v>20008.161111111112</v>
      </c>
      <c r="H22" s="180">
        <f t="shared" si="2"/>
        <v>28686.833333333332</v>
      </c>
      <c r="I22" s="72">
        <f t="shared" si="1"/>
        <v>0.43375661431488083</v>
      </c>
    </row>
    <row r="23" spans="1:9" ht="16.5">
      <c r="A23" s="129"/>
      <c r="B23" s="162" t="s">
        <v>12</v>
      </c>
      <c r="C23" s="149" t="s">
        <v>171</v>
      </c>
      <c r="D23" s="141">
        <v>42554.222222222219</v>
      </c>
      <c r="E23" s="141">
        <v>20000</v>
      </c>
      <c r="F23" s="71">
        <f t="shared" si="0"/>
        <v>22554.222222222219</v>
      </c>
      <c r="G23" s="169">
        <v>21768.346296296295</v>
      </c>
      <c r="H23" s="180">
        <f t="shared" si="2"/>
        <v>31277.111111111109</v>
      </c>
      <c r="I23" s="72">
        <f t="shared" si="1"/>
        <v>0.43681613133987368</v>
      </c>
    </row>
    <row r="24" spans="1:9" ht="16.5">
      <c r="A24" s="129"/>
      <c r="B24" s="162" t="s">
        <v>13</v>
      </c>
      <c r="C24" s="149" t="s">
        <v>172</v>
      </c>
      <c r="D24" s="141">
        <v>44332</v>
      </c>
      <c r="E24" s="141">
        <v>21250</v>
      </c>
      <c r="F24" s="71">
        <f t="shared" si="0"/>
        <v>23082</v>
      </c>
      <c r="G24" s="169">
        <v>22147.975925925923</v>
      </c>
      <c r="H24" s="180">
        <f t="shared" si="2"/>
        <v>32791</v>
      </c>
      <c r="I24" s="72">
        <f t="shared" si="1"/>
        <v>0.48054161290719088</v>
      </c>
    </row>
    <row r="25" spans="1:9" ht="16.5">
      <c r="A25" s="129"/>
      <c r="B25" s="162" t="s">
        <v>14</v>
      </c>
      <c r="C25" s="149" t="s">
        <v>173</v>
      </c>
      <c r="D25" s="141">
        <v>40998.666666666664</v>
      </c>
      <c r="E25" s="141">
        <v>21250</v>
      </c>
      <c r="F25" s="71">
        <f t="shared" si="0"/>
        <v>19748.666666666664</v>
      </c>
      <c r="G25" s="169">
        <v>23801.616666666669</v>
      </c>
      <c r="H25" s="180">
        <f t="shared" si="2"/>
        <v>31124.333333333332</v>
      </c>
      <c r="I25" s="72">
        <f t="shared" si="1"/>
        <v>0.30765627264814627</v>
      </c>
    </row>
    <row r="26" spans="1:9" ht="16.5">
      <c r="A26" s="129"/>
      <c r="B26" s="162" t="s">
        <v>15</v>
      </c>
      <c r="C26" s="149" t="s">
        <v>174</v>
      </c>
      <c r="D26" s="141">
        <v>83332</v>
      </c>
      <c r="E26" s="141">
        <v>49375</v>
      </c>
      <c r="F26" s="71">
        <f t="shared" si="0"/>
        <v>33957</v>
      </c>
      <c r="G26" s="169">
        <v>51327.7</v>
      </c>
      <c r="H26" s="180">
        <f t="shared" si="2"/>
        <v>66353.5</v>
      </c>
      <c r="I26" s="72">
        <f t="shared" si="1"/>
        <v>0.29274251525005024</v>
      </c>
    </row>
    <row r="27" spans="1:9" ht="16.5">
      <c r="A27" s="129"/>
      <c r="B27" s="162" t="s">
        <v>16</v>
      </c>
      <c r="C27" s="149" t="s">
        <v>175</v>
      </c>
      <c r="D27" s="141">
        <v>42443.111111111109</v>
      </c>
      <c r="E27" s="141">
        <v>22500</v>
      </c>
      <c r="F27" s="71">
        <f t="shared" si="0"/>
        <v>19943.111111111109</v>
      </c>
      <c r="G27" s="169">
        <v>22109.940740740742</v>
      </c>
      <c r="H27" s="180">
        <f t="shared" si="2"/>
        <v>32471.555555555555</v>
      </c>
      <c r="I27" s="72">
        <f t="shared" si="1"/>
        <v>0.46864055115815167</v>
      </c>
    </row>
    <row r="28" spans="1:9" ht="16.5">
      <c r="A28" s="129"/>
      <c r="B28" s="162" t="s">
        <v>17</v>
      </c>
      <c r="C28" s="149" t="s">
        <v>176</v>
      </c>
      <c r="D28" s="141">
        <v>78624.75</v>
      </c>
      <c r="E28" s="141">
        <v>55625</v>
      </c>
      <c r="F28" s="71">
        <f t="shared" si="0"/>
        <v>22999.75</v>
      </c>
      <c r="G28" s="169">
        <v>55233.016666666663</v>
      </c>
      <c r="H28" s="180">
        <f t="shared" si="2"/>
        <v>67124.875</v>
      </c>
      <c r="I28" s="72">
        <f t="shared" si="1"/>
        <v>0.2153034371651498</v>
      </c>
    </row>
    <row r="29" spans="1:9" ht="16.5">
      <c r="A29" s="129"/>
      <c r="B29" s="162" t="s">
        <v>18</v>
      </c>
      <c r="C29" s="149" t="s">
        <v>177</v>
      </c>
      <c r="D29" s="141">
        <v>121782.83333333333</v>
      </c>
      <c r="E29" s="141">
        <v>115000</v>
      </c>
      <c r="F29" s="71">
        <f t="shared" si="0"/>
        <v>6782.8333333333285</v>
      </c>
      <c r="G29" s="169">
        <v>76835.405555555568</v>
      </c>
      <c r="H29" s="180">
        <f t="shared" si="2"/>
        <v>118391.41666666666</v>
      </c>
      <c r="I29" s="72">
        <f t="shared" si="1"/>
        <v>0.54084456001295078</v>
      </c>
    </row>
    <row r="30" spans="1:9" ht="17.25" thickBot="1">
      <c r="A30" s="38"/>
      <c r="B30" s="163" t="s">
        <v>19</v>
      </c>
      <c r="C30" s="150" t="s">
        <v>178</v>
      </c>
      <c r="D30" s="198">
        <v>79887.555555555562</v>
      </c>
      <c r="E30" s="143">
        <v>60625</v>
      </c>
      <c r="F30" s="74">
        <f t="shared" si="0"/>
        <v>19262.555555555562</v>
      </c>
      <c r="G30" s="172">
        <v>51298.116666666669</v>
      </c>
      <c r="H30" s="100">
        <f t="shared" si="2"/>
        <v>70256.277777777781</v>
      </c>
      <c r="I30" s="75">
        <f t="shared" si="1"/>
        <v>0.36956836513707836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190554.22222222222</v>
      </c>
      <c r="E32" s="132">
        <v>117500</v>
      </c>
      <c r="F32" s="67">
        <f>D32-E32</f>
        <v>73054.222222222219</v>
      </c>
      <c r="G32" s="175">
        <v>100195.63333333333</v>
      </c>
      <c r="H32" s="68">
        <f>AVERAGE(D32:E32)</f>
        <v>154027.11111111112</v>
      </c>
      <c r="I32" s="78">
        <f>(H32-G32)/G32</f>
        <v>0.53726371087140978</v>
      </c>
    </row>
    <row r="33" spans="1:9" ht="16.5">
      <c r="A33" s="37"/>
      <c r="B33" s="34" t="s">
        <v>27</v>
      </c>
      <c r="C33" s="15" t="s">
        <v>180</v>
      </c>
      <c r="D33" s="47">
        <v>186665.33333333334</v>
      </c>
      <c r="E33" s="132">
        <v>117500</v>
      </c>
      <c r="F33" s="79">
        <f>D33-E33</f>
        <v>69165.333333333343</v>
      </c>
      <c r="G33" s="169">
        <v>101756.78333333333</v>
      </c>
      <c r="H33" s="68">
        <f>AVERAGE(D33:E33)</f>
        <v>152082.66666666669</v>
      </c>
      <c r="I33" s="72">
        <f>(H33-G33)/G33</f>
        <v>0.49457030464963297</v>
      </c>
    </row>
    <row r="34" spans="1:9" ht="16.5">
      <c r="A34" s="37"/>
      <c r="B34" s="39" t="s">
        <v>28</v>
      </c>
      <c r="C34" s="15" t="s">
        <v>181</v>
      </c>
      <c r="D34" s="47">
        <v>44831.666666666664</v>
      </c>
      <c r="E34" s="132">
        <v>43125</v>
      </c>
      <c r="F34" s="71">
        <f>D34-E34</f>
        <v>1706.6666666666642</v>
      </c>
      <c r="G34" s="169">
        <v>72532.387499999997</v>
      </c>
      <c r="H34" s="68">
        <f>AVERAGE(D34:E34)</f>
        <v>43978.333333333328</v>
      </c>
      <c r="I34" s="72">
        <f>(H34-G34)/G34</f>
        <v>-0.39367315968561867</v>
      </c>
    </row>
    <row r="35" spans="1:9" ht="16.5">
      <c r="A35" s="37"/>
      <c r="B35" s="34" t="s">
        <v>29</v>
      </c>
      <c r="C35" s="15" t="s">
        <v>182</v>
      </c>
      <c r="D35" s="47">
        <v>87000</v>
      </c>
      <c r="E35" s="132">
        <v>61250</v>
      </c>
      <c r="F35" s="79">
        <f>D35-E35</f>
        <v>25750</v>
      </c>
      <c r="G35" s="169">
        <v>59621.5873015873</v>
      </c>
      <c r="H35" s="68">
        <f>AVERAGE(D35:E35)</f>
        <v>74125</v>
      </c>
      <c r="I35" s="72">
        <f>(H35-G35)/G35</f>
        <v>0.24325774194922475</v>
      </c>
    </row>
    <row r="36" spans="1:9" ht="17.25" thickBot="1">
      <c r="A36" s="38"/>
      <c r="B36" s="39" t="s">
        <v>30</v>
      </c>
      <c r="C36" s="15" t="s">
        <v>183</v>
      </c>
      <c r="D36" s="50">
        <v>114443.11111111111</v>
      </c>
      <c r="E36" s="132">
        <v>77500</v>
      </c>
      <c r="F36" s="71">
        <f>D36-E36</f>
        <v>36943.111111111109</v>
      </c>
      <c r="G36" s="172">
        <v>50313.266666666663</v>
      </c>
      <c r="H36" s="68">
        <f>AVERAGE(D36:E36)</f>
        <v>95971.555555555562</v>
      </c>
      <c r="I36" s="80">
        <f>(H36-G36)/G36</f>
        <v>0.90748011238034443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1965775.5</v>
      </c>
      <c r="E38" s="133">
        <v>1811862.5</v>
      </c>
      <c r="F38" s="67">
        <f>D38-E38</f>
        <v>153913</v>
      </c>
      <c r="G38" s="169">
        <v>1467800.6575396825</v>
      </c>
      <c r="H38" s="67">
        <f>AVERAGE(D38:E38)</f>
        <v>1888819</v>
      </c>
      <c r="I38" s="78">
        <f>(H38-G38)/G38</f>
        <v>0.28683618602952915</v>
      </c>
    </row>
    <row r="39" spans="1:9" ht="17.25" thickBot="1">
      <c r="A39" s="38"/>
      <c r="B39" s="36" t="s">
        <v>32</v>
      </c>
      <c r="C39" s="16" t="s">
        <v>185</v>
      </c>
      <c r="D39" s="57">
        <v>981415.11111111112</v>
      </c>
      <c r="E39" s="134">
        <v>1066162.5</v>
      </c>
      <c r="F39" s="74">
        <f>D39-E39</f>
        <v>-84747.388888888876</v>
      </c>
      <c r="G39" s="169">
        <v>977927.33117072796</v>
      </c>
      <c r="H39" s="81">
        <f>AVERAGE(D39:E39)</f>
        <v>1023788.8055555555</v>
      </c>
      <c r="I39" s="75">
        <f>(H39-G39)/G39</f>
        <v>4.6896607675259848E-2</v>
      </c>
    </row>
    <row r="40" spans="1:9" ht="15.75" customHeight="1" thickBot="1">
      <c r="A40" s="223"/>
      <c r="B40" s="224"/>
      <c r="C40" s="225"/>
      <c r="D40" s="83">
        <f>SUM(D15:D39)</f>
        <v>4927797</v>
      </c>
      <c r="E40" s="83">
        <f>SUM(E15:E39)</f>
        <v>4420525</v>
      </c>
      <c r="F40" s="83">
        <f>SUM(F15:F39)</f>
        <v>507272.00000000012</v>
      </c>
      <c r="G40" s="83">
        <f>SUM(G15:G39)</f>
        <v>3616438.4457871299</v>
      </c>
      <c r="H40" s="83">
        <f>AVERAGE(D40:E40)</f>
        <v>4674161</v>
      </c>
      <c r="I40" s="75">
        <f>(H40-G40)/G40</f>
        <v>0.2924763050910032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25" customFormat="1" ht="15.75" thickBot="1">
      <c r="A12" s="9"/>
      <c r="B12" s="9"/>
      <c r="E12" s="28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223</v>
      </c>
      <c r="F13" s="230" t="s">
        <v>227</v>
      </c>
      <c r="G13" s="213" t="s">
        <v>197</v>
      </c>
      <c r="H13" s="230" t="s">
        <v>221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58506.533333333333</v>
      </c>
      <c r="F16" s="42">
        <v>80929.888888888891</v>
      </c>
      <c r="G16" s="21">
        <f t="shared" ref="G16:G31" si="0">(F16-E16)/E16</f>
        <v>0.38326242007540284</v>
      </c>
      <c r="H16" s="166">
        <v>74541</v>
      </c>
      <c r="I16" s="21">
        <f t="shared" ref="I16:I31" si="1">(F16-H16)/H16</f>
        <v>8.5709728724982101E-2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71656.79814814814</v>
      </c>
      <c r="F17" s="46">
        <v>146874.25</v>
      </c>
      <c r="G17" s="21">
        <f t="shared" si="0"/>
        <v>1.0496903824301804</v>
      </c>
      <c r="H17" s="169">
        <v>109096.55555555556</v>
      </c>
      <c r="I17" s="21">
        <f t="shared" si="1"/>
        <v>0.34627760933485008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54069.931481481486</v>
      </c>
      <c r="F18" s="46">
        <v>111422.94444444444</v>
      </c>
      <c r="G18" s="21">
        <f t="shared" si="0"/>
        <v>1.0607191722187754</v>
      </c>
      <c r="H18" s="169">
        <v>91804.888888888891</v>
      </c>
      <c r="I18" s="21">
        <f t="shared" si="1"/>
        <v>0.21369292848117497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49689.416666666672</v>
      </c>
      <c r="F19" s="46">
        <v>39610.444444444445</v>
      </c>
      <c r="G19" s="21">
        <f t="shared" si="0"/>
        <v>-0.20283941527901936</v>
      </c>
      <c r="H19" s="169">
        <v>39438.222222222219</v>
      </c>
      <c r="I19" s="21">
        <f t="shared" si="1"/>
        <v>4.3668860439957753E-3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87437.502777777787</v>
      </c>
      <c r="F20" s="46">
        <v>185624.875</v>
      </c>
      <c r="G20" s="21">
        <f t="shared" si="0"/>
        <v>1.1229434636504338</v>
      </c>
      <c r="H20" s="169">
        <v>137811.75</v>
      </c>
      <c r="I20" s="21">
        <f t="shared" si="1"/>
        <v>0.34694519879473268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56061.678571428565</v>
      </c>
      <c r="F21" s="46">
        <v>114964.61111111111</v>
      </c>
      <c r="G21" s="21">
        <f t="shared" si="0"/>
        <v>1.0506808579524411</v>
      </c>
      <c r="H21" s="169">
        <v>122499.33333333333</v>
      </c>
      <c r="I21" s="21">
        <f t="shared" si="1"/>
        <v>-6.1508271246827624E-2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64338.658333333326</v>
      </c>
      <c r="F22" s="46">
        <v>83464.611111111109</v>
      </c>
      <c r="G22" s="21">
        <f t="shared" si="0"/>
        <v>0.29726999712502222</v>
      </c>
      <c r="H22" s="169">
        <v>78228.5</v>
      </c>
      <c r="I22" s="21">
        <f t="shared" si="1"/>
        <v>6.6933548656961453E-2</v>
      </c>
    </row>
    <row r="23" spans="1:9" ht="16.5">
      <c r="A23" s="37"/>
      <c r="B23" s="34" t="s">
        <v>11</v>
      </c>
      <c r="C23" s="149" t="s">
        <v>91</v>
      </c>
      <c r="D23" s="13" t="s">
        <v>81</v>
      </c>
      <c r="E23" s="169">
        <v>20008.161111111112</v>
      </c>
      <c r="F23" s="46">
        <v>28686.833333333332</v>
      </c>
      <c r="G23" s="21">
        <f t="shared" si="0"/>
        <v>0.43375661431488083</v>
      </c>
      <c r="H23" s="169">
        <v>28381.277777777777</v>
      </c>
      <c r="I23" s="21">
        <f t="shared" si="1"/>
        <v>1.0766095802592839E-2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21768.346296296295</v>
      </c>
      <c r="F24" s="46">
        <v>31277.111111111109</v>
      </c>
      <c r="G24" s="21">
        <f t="shared" si="0"/>
        <v>0.43681613133987368</v>
      </c>
      <c r="H24" s="169">
        <v>33874.333333333328</v>
      </c>
      <c r="I24" s="21">
        <f t="shared" si="1"/>
        <v>-7.6672275633140705E-2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22147.975925925923</v>
      </c>
      <c r="F25" s="46">
        <v>32791</v>
      </c>
      <c r="G25" s="21">
        <f t="shared" si="0"/>
        <v>0.48054161290719088</v>
      </c>
      <c r="H25" s="169">
        <v>34318.777777777781</v>
      </c>
      <c r="I25" s="21">
        <f t="shared" si="1"/>
        <v>-4.4517254887994677E-2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23801.616666666669</v>
      </c>
      <c r="F26" s="46">
        <v>31124.333333333332</v>
      </c>
      <c r="G26" s="21">
        <f t="shared" si="0"/>
        <v>0.30765627264814627</v>
      </c>
      <c r="H26" s="169">
        <v>33735.444444444445</v>
      </c>
      <c r="I26" s="21">
        <f t="shared" si="1"/>
        <v>-7.7399635727671903E-2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51327.7</v>
      </c>
      <c r="F27" s="46">
        <v>66353.5</v>
      </c>
      <c r="G27" s="21">
        <f t="shared" si="0"/>
        <v>0.29274251525005024</v>
      </c>
      <c r="H27" s="169">
        <v>65999.333333333343</v>
      </c>
      <c r="I27" s="21">
        <f t="shared" si="1"/>
        <v>5.3662158203616741E-3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22109.940740740742</v>
      </c>
      <c r="F28" s="46">
        <v>32471.555555555555</v>
      </c>
      <c r="G28" s="21">
        <f t="shared" si="0"/>
        <v>0.46864055115815167</v>
      </c>
      <c r="H28" s="169">
        <v>32860.444444444445</v>
      </c>
      <c r="I28" s="21">
        <f t="shared" si="1"/>
        <v>-1.1834559619130108E-2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55233.016666666663</v>
      </c>
      <c r="F29" s="46">
        <v>67124.875</v>
      </c>
      <c r="G29" s="21">
        <f t="shared" si="0"/>
        <v>0.2153034371651498</v>
      </c>
      <c r="H29" s="169">
        <v>66812.375</v>
      </c>
      <c r="I29" s="21">
        <f t="shared" si="1"/>
        <v>4.6772772259630049E-3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76835.405555555568</v>
      </c>
      <c r="F30" s="46">
        <v>118391.41666666666</v>
      </c>
      <c r="G30" s="21">
        <f t="shared" si="0"/>
        <v>0.54084456001295078</v>
      </c>
      <c r="H30" s="169">
        <v>113391.41666666666</v>
      </c>
      <c r="I30" s="21">
        <f t="shared" si="1"/>
        <v>4.4095048346545929E-2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51298.116666666669</v>
      </c>
      <c r="F31" s="49">
        <v>70256.277777777781</v>
      </c>
      <c r="G31" s="23">
        <f t="shared" si="0"/>
        <v>0.36956836513707836</v>
      </c>
      <c r="H31" s="172">
        <v>69353.5</v>
      </c>
      <c r="I31" s="23">
        <f t="shared" si="1"/>
        <v>1.3017047124914836E-2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100195.63333333333</v>
      </c>
      <c r="F33" s="54">
        <v>154027.11111111112</v>
      </c>
      <c r="G33" s="21">
        <f>(F33-E33)/E33</f>
        <v>0.53726371087140978</v>
      </c>
      <c r="H33" s="175">
        <v>141943.77777777778</v>
      </c>
      <c r="I33" s="21">
        <f>(F33-H33)/H33</f>
        <v>8.512760138208092E-2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101756.78333333333</v>
      </c>
      <c r="F34" s="46">
        <v>152082.66666666669</v>
      </c>
      <c r="G34" s="21">
        <f>(F34-E34)/E34</f>
        <v>0.49457030464963297</v>
      </c>
      <c r="H34" s="169">
        <v>141388.22222222222</v>
      </c>
      <c r="I34" s="21">
        <f>(F34-H34)/H34</f>
        <v>7.5638863523128763E-2</v>
      </c>
    </row>
    <row r="35" spans="1:9" ht="16.5">
      <c r="A35" s="37"/>
      <c r="B35" s="39" t="s">
        <v>28</v>
      </c>
      <c r="C35" s="149" t="s">
        <v>102</v>
      </c>
      <c r="D35" s="11" t="s">
        <v>161</v>
      </c>
      <c r="E35" s="169">
        <v>72532.387499999997</v>
      </c>
      <c r="F35" s="46">
        <v>43978.333333333328</v>
      </c>
      <c r="G35" s="21">
        <f>(F35-E35)/E35</f>
        <v>-0.39367315968561867</v>
      </c>
      <c r="H35" s="169">
        <v>49962.5</v>
      </c>
      <c r="I35" s="21">
        <f>(F35-H35)/H35</f>
        <v>-0.11977316320573773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59621.5873015873</v>
      </c>
      <c r="F36" s="46">
        <v>74125</v>
      </c>
      <c r="G36" s="21">
        <f>(F36-E36)/E36</f>
        <v>0.24325774194922475</v>
      </c>
      <c r="H36" s="169">
        <v>74562.5</v>
      </c>
      <c r="I36" s="21">
        <f>(F36-H36)/H36</f>
        <v>-5.86756077116513E-3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50313.266666666663</v>
      </c>
      <c r="F37" s="49">
        <v>95971.555555555562</v>
      </c>
      <c r="G37" s="23">
        <f>(F37-E37)/E37</f>
        <v>0.90748011238034443</v>
      </c>
      <c r="H37" s="172">
        <v>95450.722222222219</v>
      </c>
      <c r="I37" s="23">
        <f>(F37-H37)/H37</f>
        <v>5.4565677577669072E-3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1467800.6575396825</v>
      </c>
      <c r="F39" s="46">
        <v>1888819</v>
      </c>
      <c r="G39" s="21">
        <f t="shared" ref="G39:G44" si="2">(F39-E39)/E39</f>
        <v>0.28683618602952915</v>
      </c>
      <c r="H39" s="169">
        <v>1911244</v>
      </c>
      <c r="I39" s="21">
        <f t="shared" ref="I39:I44" si="3">(F39-H39)/H39</f>
        <v>-1.1733195761504025E-2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977927.33117072796</v>
      </c>
      <c r="F40" s="46">
        <v>1023788.8055555555</v>
      </c>
      <c r="G40" s="21">
        <f t="shared" si="2"/>
        <v>4.6896607675259848E-2</v>
      </c>
      <c r="H40" s="169">
        <v>1015038.8055555555</v>
      </c>
      <c r="I40" s="21">
        <f t="shared" si="3"/>
        <v>8.6203600809241099E-3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568634.2284908751</v>
      </c>
      <c r="F41" s="57">
        <v>627720.6</v>
      </c>
      <c r="G41" s="21">
        <f t="shared" si="2"/>
        <v>0.10390927691063719</v>
      </c>
      <c r="H41" s="177">
        <v>638066</v>
      </c>
      <c r="I41" s="21">
        <f t="shared" si="3"/>
        <v>-1.6213683223992539E-2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276030.21309903852</v>
      </c>
      <c r="F42" s="47">
        <v>263359.2</v>
      </c>
      <c r="G42" s="21">
        <f t="shared" si="2"/>
        <v>-4.590444269407639E-2</v>
      </c>
      <c r="H42" s="170">
        <v>250801.2</v>
      </c>
      <c r="I42" s="21">
        <f t="shared" si="3"/>
        <v>5.0071530758226034E-2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212131.35399882903</v>
      </c>
      <c r="F43" s="47">
        <v>178503</v>
      </c>
      <c r="G43" s="21">
        <f t="shared" si="2"/>
        <v>-0.15852608944840213</v>
      </c>
      <c r="H43" s="170">
        <v>178503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706383.25711297465</v>
      </c>
      <c r="F44" s="50">
        <v>836542.2</v>
      </c>
      <c r="G44" s="31">
        <f t="shared" si="2"/>
        <v>0.18426108146870823</v>
      </c>
      <c r="H44" s="173">
        <v>836542.2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419805.16158591089</v>
      </c>
      <c r="F46" s="43">
        <v>390323.14285714284</v>
      </c>
      <c r="G46" s="21">
        <f t="shared" ref="G46:G51" si="4">(F46-E46)/E46</f>
        <v>-7.0227861461714558E-2</v>
      </c>
      <c r="H46" s="167">
        <v>418450.5</v>
      </c>
      <c r="I46" s="21">
        <f t="shared" ref="I46:I51" si="5">(F46-H46)/H46</f>
        <v>-6.721788393814121E-2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310485.25781982922</v>
      </c>
      <c r="F47" s="47">
        <v>315048.44444444444</v>
      </c>
      <c r="G47" s="21">
        <f t="shared" si="4"/>
        <v>1.4696951013574955E-2</v>
      </c>
      <c r="H47" s="170">
        <v>315048.44444444444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975306.10566961719</v>
      </c>
      <c r="F48" s="47">
        <v>992188.75</v>
      </c>
      <c r="G48" s="21">
        <f t="shared" si="4"/>
        <v>1.7310098062794013E-2</v>
      </c>
      <c r="H48" s="170">
        <v>992188.75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1309245.0751190477</v>
      </c>
      <c r="F49" s="47">
        <v>1287835.7142857143</v>
      </c>
      <c r="G49" s="21">
        <f t="shared" si="4"/>
        <v>-1.6352447101156076E-2</v>
      </c>
      <c r="H49" s="170">
        <v>1287835.7142857143</v>
      </c>
      <c r="I49" s="21">
        <f t="shared" si="5"/>
        <v>0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139852.23762506142</v>
      </c>
      <c r="F50" s="47">
        <v>142846.25</v>
      </c>
      <c r="G50" s="21">
        <f t="shared" si="4"/>
        <v>2.1408398076299764E-2</v>
      </c>
      <c r="H50" s="170">
        <v>142846.25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1784183.6666666667</v>
      </c>
      <c r="F51" s="50">
        <v>1759465.5</v>
      </c>
      <c r="G51" s="31">
        <f t="shared" si="4"/>
        <v>-1.3854048284640395E-2</v>
      </c>
      <c r="H51" s="173">
        <v>1759465.5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139542.79456642771</v>
      </c>
      <c r="F53" s="66">
        <v>153983.33333333334</v>
      </c>
      <c r="G53" s="22">
        <f t="shared" ref="G53:G61" si="6">(F53-E53)/E53</f>
        <v>0.1034846608294876</v>
      </c>
      <c r="H53" s="131">
        <v>153983.33333333334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211114.8778482388</v>
      </c>
      <c r="F54" s="70">
        <v>187760</v>
      </c>
      <c r="G54" s="21">
        <f t="shared" si="6"/>
        <v>-0.11062639491010953</v>
      </c>
      <c r="H54" s="181">
        <v>187760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125664.73110228554</v>
      </c>
      <c r="F55" s="70">
        <v>140649.60000000001</v>
      </c>
      <c r="G55" s="21">
        <f t="shared" si="6"/>
        <v>0.11924482522878628</v>
      </c>
      <c r="H55" s="181">
        <v>140649.60000000001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186964.14161378154</v>
      </c>
      <c r="F56" s="70">
        <v>182326.75</v>
      </c>
      <c r="G56" s="21">
        <f t="shared" si="6"/>
        <v>-2.4803641884234486E-2</v>
      </c>
      <c r="H56" s="181">
        <v>182326.75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95413.146358909042</v>
      </c>
      <c r="F57" s="98">
        <v>107004.28571428571</v>
      </c>
      <c r="G57" s="21">
        <f t="shared" si="6"/>
        <v>0.12148367177595297</v>
      </c>
      <c r="H57" s="186">
        <v>107004.28571428571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108245.99810116591</v>
      </c>
      <c r="F58" s="50">
        <v>161371.33333333334</v>
      </c>
      <c r="G58" s="29">
        <f t="shared" si="6"/>
        <v>0.49078336533528827</v>
      </c>
      <c r="H58" s="173">
        <v>148005</v>
      </c>
      <c r="I58" s="29">
        <f t="shared" si="7"/>
        <v>9.0310012049142546E-2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209276.02952414207</v>
      </c>
      <c r="F59" s="68">
        <v>182952.12</v>
      </c>
      <c r="G59" s="21">
        <f t="shared" si="6"/>
        <v>-0.12578559323778335</v>
      </c>
      <c r="H59" s="180">
        <v>184746.12</v>
      </c>
      <c r="I59" s="21">
        <f t="shared" si="7"/>
        <v>-9.7106234220236936E-3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194263.41952572818</v>
      </c>
      <c r="F60" s="70">
        <v>197498.7714285714</v>
      </c>
      <c r="G60" s="21">
        <f t="shared" si="6"/>
        <v>1.6654457698428042E-2</v>
      </c>
      <c r="H60" s="181">
        <v>193910.7714285714</v>
      </c>
      <c r="I60" s="21">
        <f t="shared" si="7"/>
        <v>1.8503355814463711E-2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1128814.2222222222</v>
      </c>
      <c r="F61" s="73">
        <v>908661</v>
      </c>
      <c r="G61" s="29">
        <f t="shared" si="6"/>
        <v>-0.19503051776652947</v>
      </c>
      <c r="H61" s="182">
        <v>908661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392485.74321537575</v>
      </c>
      <c r="F63" s="54">
        <v>448724.25</v>
      </c>
      <c r="G63" s="21">
        <f t="shared" ref="G63:G68" si="8">(F63-E63)/E63</f>
        <v>0.14328802448695183</v>
      </c>
      <c r="H63" s="175">
        <v>445168.28571428574</v>
      </c>
      <c r="I63" s="21">
        <f t="shared" ref="I63:I74" si="9">(F63-H63)/H63</f>
        <v>7.9879101899826728E-3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2723043.5</v>
      </c>
      <c r="F64" s="46">
        <v>2943804.5</v>
      </c>
      <c r="G64" s="21">
        <f t="shared" si="8"/>
        <v>8.107141880032398E-2</v>
      </c>
      <c r="H64" s="169">
        <v>2943804.5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1018080.1373755202</v>
      </c>
      <c r="F65" s="46">
        <v>876625.28571428568</v>
      </c>
      <c r="G65" s="21">
        <f t="shared" si="8"/>
        <v>-0.13894274769556642</v>
      </c>
      <c r="H65" s="169">
        <v>864836.14285714284</v>
      </c>
      <c r="I65" s="21">
        <f t="shared" si="9"/>
        <v>1.3631649133204901E-2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599483.22945247812</v>
      </c>
      <c r="F66" s="46">
        <v>606073</v>
      </c>
      <c r="G66" s="21">
        <f t="shared" si="8"/>
        <v>1.0992418509422645E-2</v>
      </c>
      <c r="H66" s="169">
        <v>600840.5</v>
      </c>
      <c r="I66" s="21">
        <f t="shared" si="9"/>
        <v>8.7086339885543672E-3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293706.625</v>
      </c>
      <c r="F67" s="46">
        <v>303634.5</v>
      </c>
      <c r="G67" s="21">
        <f t="shared" si="8"/>
        <v>3.3802012467372841E-2</v>
      </c>
      <c r="H67" s="169">
        <v>297056.5</v>
      </c>
      <c r="I67" s="21">
        <f t="shared" si="9"/>
        <v>2.214393558127831E-2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222452.44758793327</v>
      </c>
      <c r="F68" s="58">
        <v>216426.42857142858</v>
      </c>
      <c r="G68" s="31">
        <f t="shared" si="8"/>
        <v>-2.7089020965357861E-2</v>
      </c>
      <c r="H68" s="178">
        <v>216426.42857142858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292999.3857161763</v>
      </c>
      <c r="F70" s="43">
        <v>308767</v>
      </c>
      <c r="G70" s="21">
        <f>(F70-E70)/E70</f>
        <v>5.3814496045044707E-2</v>
      </c>
      <c r="H70" s="167">
        <v>308767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197492.24796245722</v>
      </c>
      <c r="F71" s="47">
        <v>205541.14285714287</v>
      </c>
      <c r="G71" s="21">
        <f>(F71-E71)/E71</f>
        <v>4.0755497887773953E-2</v>
      </c>
      <c r="H71" s="170">
        <v>205541.14285714287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79462.960055529824</v>
      </c>
      <c r="F72" s="47">
        <v>98926.28571428571</v>
      </c>
      <c r="G72" s="21">
        <f>(F72-E72)/E72</f>
        <v>0.24493582475602022</v>
      </c>
      <c r="H72" s="170">
        <v>97922.5</v>
      </c>
      <c r="I72" s="21">
        <f t="shared" si="9"/>
        <v>1.0250817884405627E-2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125130.51025409573</v>
      </c>
      <c r="F73" s="47">
        <v>148005</v>
      </c>
      <c r="G73" s="21">
        <f>(F73-E73)/E73</f>
        <v>0.18280505449433784</v>
      </c>
      <c r="H73" s="170">
        <v>148005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111070.50746201161</v>
      </c>
      <c r="F74" s="50">
        <v>135643.77777777778</v>
      </c>
      <c r="G74" s="21">
        <f>(F74-E74)/E74</f>
        <v>0.22124028130663523</v>
      </c>
      <c r="H74" s="173">
        <v>135643.77777777778</v>
      </c>
      <c r="I74" s="21">
        <f t="shared" si="9"/>
        <v>0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71618.547619047618</v>
      </c>
      <c r="F76" s="43">
        <v>69517.5</v>
      </c>
      <c r="G76" s="22">
        <f t="shared" ref="G76:G82" si="10">(F76-E76)/E76</f>
        <v>-2.9336640980538752E-2</v>
      </c>
      <c r="H76" s="167">
        <v>69581.571428571435</v>
      </c>
      <c r="I76" s="22">
        <f t="shared" ref="I76:I82" si="11">(F76-H76)/H76</f>
        <v>-9.2081031307559603E-4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108106.29166666667</v>
      </c>
      <c r="F77" s="32">
        <v>95306.25</v>
      </c>
      <c r="G77" s="21">
        <f t="shared" si="10"/>
        <v>-0.11840237482323535</v>
      </c>
      <c r="H77" s="161">
        <v>95306.25</v>
      </c>
      <c r="I77" s="21">
        <f t="shared" si="11"/>
        <v>0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45738.5</v>
      </c>
      <c r="F78" s="47">
        <v>52026</v>
      </c>
      <c r="G78" s="21">
        <f t="shared" si="10"/>
        <v>0.13746624834657892</v>
      </c>
      <c r="H78" s="170">
        <v>52026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92437.220096732999</v>
      </c>
      <c r="F79" s="47">
        <v>97992.875</v>
      </c>
      <c r="G79" s="21">
        <f t="shared" si="10"/>
        <v>6.0101925365704002E-2</v>
      </c>
      <c r="H79" s="170">
        <v>97992.875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132562.61661280223</v>
      </c>
      <c r="F80" s="61">
        <v>144929.57142857142</v>
      </c>
      <c r="G80" s="21">
        <f t="shared" si="10"/>
        <v>9.3291420551024726E-2</v>
      </c>
      <c r="H80" s="179">
        <v>144929.57142857142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578457.5</v>
      </c>
      <c r="F81" s="61">
        <v>576472</v>
      </c>
      <c r="G81" s="21">
        <f t="shared" si="10"/>
        <v>-3.432404282077767E-3</v>
      </c>
      <c r="H81" s="179">
        <v>523845.25</v>
      </c>
      <c r="I81" s="21">
        <f t="shared" si="11"/>
        <v>0.10046239800780861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163741.0077297494</v>
      </c>
      <c r="F82" s="50">
        <v>245009.14285714287</v>
      </c>
      <c r="G82" s="23">
        <f t="shared" si="10"/>
        <v>0.49632121027082338</v>
      </c>
      <c r="H82" s="173">
        <v>248020.5</v>
      </c>
      <c r="I82" s="23">
        <f t="shared" si="11"/>
        <v>-1.2141565486954225E-2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H87" sqref="H87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224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4" t="s">
        <v>208</v>
      </c>
      <c r="E11" s="234"/>
      <c r="F11" s="195" t="s">
        <v>218</v>
      </c>
      <c r="H11" s="125"/>
    </row>
    <row r="12" spans="1:9" s="125" customFormat="1" ht="24.75" customHeight="1">
      <c r="A12" s="211" t="s">
        <v>3</v>
      </c>
      <c r="B12" s="217"/>
      <c r="C12" s="219" t="s">
        <v>0</v>
      </c>
      <c r="D12" s="213" t="s">
        <v>23</v>
      </c>
      <c r="E12" s="213" t="s">
        <v>223</v>
      </c>
      <c r="F12" s="230" t="s">
        <v>227</v>
      </c>
      <c r="G12" s="213" t="s">
        <v>197</v>
      </c>
      <c r="H12" s="230" t="s">
        <v>221</v>
      </c>
      <c r="I12" s="213" t="s">
        <v>187</v>
      </c>
    </row>
    <row r="13" spans="1:9" s="125" customFormat="1" ht="33.75" customHeight="1" thickBot="1">
      <c r="A13" s="212"/>
      <c r="B13" s="218"/>
      <c r="C13" s="220"/>
      <c r="D13" s="233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14</v>
      </c>
      <c r="C15" s="148" t="s">
        <v>94</v>
      </c>
      <c r="D15" s="145" t="s">
        <v>81</v>
      </c>
      <c r="E15" s="166">
        <v>23801.616666666669</v>
      </c>
      <c r="F15" s="166">
        <v>31124.333333333332</v>
      </c>
      <c r="G15" s="154">
        <f>(F15-E15)/E15</f>
        <v>0.30765627264814627</v>
      </c>
      <c r="H15" s="166">
        <v>33735.444444444445</v>
      </c>
      <c r="I15" s="154">
        <f>(F15-H15)/H15</f>
        <v>-7.7399635727671903E-2</v>
      </c>
    </row>
    <row r="16" spans="1:9" ht="16.5">
      <c r="A16" s="129"/>
      <c r="B16" s="162" t="s">
        <v>12</v>
      </c>
      <c r="C16" s="149" t="s">
        <v>92</v>
      </c>
      <c r="D16" s="145" t="s">
        <v>81</v>
      </c>
      <c r="E16" s="169">
        <v>21768.346296296295</v>
      </c>
      <c r="F16" s="169">
        <v>31277.111111111109</v>
      </c>
      <c r="G16" s="154">
        <f>(F16-E16)/E16</f>
        <v>0.43681613133987368</v>
      </c>
      <c r="H16" s="169">
        <v>33874.333333333328</v>
      </c>
      <c r="I16" s="154">
        <f>(F16-H16)/H16</f>
        <v>-7.6672275633140705E-2</v>
      </c>
    </row>
    <row r="17" spans="1:9" ht="16.5">
      <c r="A17" s="129"/>
      <c r="B17" s="162" t="s">
        <v>9</v>
      </c>
      <c r="C17" s="149" t="s">
        <v>88</v>
      </c>
      <c r="D17" s="145" t="s">
        <v>161</v>
      </c>
      <c r="E17" s="169">
        <v>56061.678571428565</v>
      </c>
      <c r="F17" s="169">
        <v>114964.61111111111</v>
      </c>
      <c r="G17" s="154">
        <f>(F17-E17)/E17</f>
        <v>1.0506808579524411</v>
      </c>
      <c r="H17" s="169">
        <v>122499.33333333333</v>
      </c>
      <c r="I17" s="154">
        <f>(F17-H17)/H17</f>
        <v>-6.1508271246827624E-2</v>
      </c>
    </row>
    <row r="18" spans="1:9" ht="16.5">
      <c r="A18" s="129"/>
      <c r="B18" s="162" t="s">
        <v>13</v>
      </c>
      <c r="C18" s="149" t="s">
        <v>93</v>
      </c>
      <c r="D18" s="145" t="s">
        <v>81</v>
      </c>
      <c r="E18" s="169">
        <v>22147.975925925923</v>
      </c>
      <c r="F18" s="169">
        <v>32791</v>
      </c>
      <c r="G18" s="154">
        <f>(F18-E18)/E18</f>
        <v>0.48054161290719088</v>
      </c>
      <c r="H18" s="169">
        <v>34318.777777777781</v>
      </c>
      <c r="I18" s="154">
        <f>(F18-H18)/H18</f>
        <v>-4.4517254887994677E-2</v>
      </c>
    </row>
    <row r="19" spans="1:9" ht="16.5">
      <c r="A19" s="129"/>
      <c r="B19" s="162" t="s">
        <v>16</v>
      </c>
      <c r="C19" s="149" t="s">
        <v>96</v>
      </c>
      <c r="D19" s="145" t="s">
        <v>81</v>
      </c>
      <c r="E19" s="169">
        <v>22109.940740740742</v>
      </c>
      <c r="F19" s="169">
        <v>32471.555555555555</v>
      </c>
      <c r="G19" s="154">
        <f>(F19-E19)/E19</f>
        <v>0.46864055115815167</v>
      </c>
      <c r="H19" s="169">
        <v>32860.444444444445</v>
      </c>
      <c r="I19" s="154">
        <f>(F19-H19)/H19</f>
        <v>-1.1834559619130108E-2</v>
      </c>
    </row>
    <row r="20" spans="1:9" ht="16.5" customHeight="1">
      <c r="A20" s="129"/>
      <c r="B20" s="162" t="s">
        <v>7</v>
      </c>
      <c r="C20" s="149" t="s">
        <v>87</v>
      </c>
      <c r="D20" s="145" t="s">
        <v>161</v>
      </c>
      <c r="E20" s="169">
        <v>49689.416666666672</v>
      </c>
      <c r="F20" s="169">
        <v>39610.444444444445</v>
      </c>
      <c r="G20" s="154">
        <f>(F20-E20)/E20</f>
        <v>-0.20283941527901936</v>
      </c>
      <c r="H20" s="169">
        <v>39438.222222222219</v>
      </c>
      <c r="I20" s="154">
        <f>(F20-H20)/H20</f>
        <v>4.3668860439957753E-3</v>
      </c>
    </row>
    <row r="21" spans="1:9" ht="16.5">
      <c r="A21" s="129"/>
      <c r="B21" s="162" t="s">
        <v>17</v>
      </c>
      <c r="C21" s="149" t="s">
        <v>97</v>
      </c>
      <c r="D21" s="145" t="s">
        <v>161</v>
      </c>
      <c r="E21" s="169">
        <v>55233.016666666663</v>
      </c>
      <c r="F21" s="169">
        <v>67124.875</v>
      </c>
      <c r="G21" s="154">
        <f>(F21-E21)/E21</f>
        <v>0.2153034371651498</v>
      </c>
      <c r="H21" s="169">
        <v>66812.375</v>
      </c>
      <c r="I21" s="154">
        <f>(F21-H21)/H21</f>
        <v>4.6772772259630049E-3</v>
      </c>
    </row>
    <row r="22" spans="1:9" ht="16.5">
      <c r="A22" s="129"/>
      <c r="B22" s="162" t="s">
        <v>15</v>
      </c>
      <c r="C22" s="149" t="s">
        <v>95</v>
      </c>
      <c r="D22" s="147" t="s">
        <v>82</v>
      </c>
      <c r="E22" s="169">
        <v>51327.7</v>
      </c>
      <c r="F22" s="169">
        <v>66353.5</v>
      </c>
      <c r="G22" s="154">
        <f>(F22-E22)/E22</f>
        <v>0.29274251525005024</v>
      </c>
      <c r="H22" s="169">
        <v>65999.333333333343</v>
      </c>
      <c r="I22" s="154">
        <f>(F22-H22)/H22</f>
        <v>5.3662158203616741E-3</v>
      </c>
    </row>
    <row r="23" spans="1:9" ht="16.5">
      <c r="A23" s="129"/>
      <c r="B23" s="162" t="s">
        <v>11</v>
      </c>
      <c r="C23" s="149" t="s">
        <v>91</v>
      </c>
      <c r="D23" s="147" t="s">
        <v>81</v>
      </c>
      <c r="E23" s="169">
        <v>20008.161111111112</v>
      </c>
      <c r="F23" s="169">
        <v>28686.833333333332</v>
      </c>
      <c r="G23" s="154">
        <f>(F23-E23)/E23</f>
        <v>0.43375661431488083</v>
      </c>
      <c r="H23" s="169">
        <v>28381.277777777777</v>
      </c>
      <c r="I23" s="154">
        <f>(F23-H23)/H23</f>
        <v>1.0766095802592839E-2</v>
      </c>
    </row>
    <row r="24" spans="1:9" ht="16.5">
      <c r="A24" s="129"/>
      <c r="B24" s="162" t="s">
        <v>19</v>
      </c>
      <c r="C24" s="149" t="s">
        <v>99</v>
      </c>
      <c r="D24" s="147" t="s">
        <v>161</v>
      </c>
      <c r="E24" s="169">
        <v>51298.116666666669</v>
      </c>
      <c r="F24" s="169">
        <v>70256.277777777781</v>
      </c>
      <c r="G24" s="154">
        <f>(F24-E24)/E24</f>
        <v>0.36956836513707836</v>
      </c>
      <c r="H24" s="169">
        <v>69353.5</v>
      </c>
      <c r="I24" s="154">
        <f>(F24-H24)/H24</f>
        <v>1.3017047124914836E-2</v>
      </c>
    </row>
    <row r="25" spans="1:9" ht="16.5">
      <c r="A25" s="129"/>
      <c r="B25" s="162" t="s">
        <v>18</v>
      </c>
      <c r="C25" s="149" t="s">
        <v>98</v>
      </c>
      <c r="D25" s="147" t="s">
        <v>83</v>
      </c>
      <c r="E25" s="169">
        <v>76835.405555555568</v>
      </c>
      <c r="F25" s="169">
        <v>118391.41666666666</v>
      </c>
      <c r="G25" s="154">
        <f>(F25-E25)/E25</f>
        <v>0.54084456001295078</v>
      </c>
      <c r="H25" s="169">
        <v>113391.41666666666</v>
      </c>
      <c r="I25" s="154">
        <f>(F25-H25)/H25</f>
        <v>4.4095048346545929E-2</v>
      </c>
    </row>
    <row r="26" spans="1:9" ht="16.5">
      <c r="A26" s="129"/>
      <c r="B26" s="162" t="s">
        <v>10</v>
      </c>
      <c r="C26" s="149" t="s">
        <v>90</v>
      </c>
      <c r="D26" s="147" t="s">
        <v>161</v>
      </c>
      <c r="E26" s="169">
        <v>64338.658333333326</v>
      </c>
      <c r="F26" s="169">
        <v>83464.611111111109</v>
      </c>
      <c r="G26" s="154">
        <f>(F26-E26)/E26</f>
        <v>0.29726999712502222</v>
      </c>
      <c r="H26" s="169">
        <v>78228.5</v>
      </c>
      <c r="I26" s="154">
        <f>(F26-H26)/H26</f>
        <v>6.6933548656961453E-2</v>
      </c>
    </row>
    <row r="27" spans="1:9" ht="16.5">
      <c r="A27" s="129"/>
      <c r="B27" s="162" t="s">
        <v>4</v>
      </c>
      <c r="C27" s="149" t="s">
        <v>84</v>
      </c>
      <c r="D27" s="147" t="s">
        <v>161</v>
      </c>
      <c r="E27" s="169">
        <v>58506.533333333333</v>
      </c>
      <c r="F27" s="169">
        <v>80929.888888888891</v>
      </c>
      <c r="G27" s="154">
        <f>(F27-E27)/E27</f>
        <v>0.38326242007540284</v>
      </c>
      <c r="H27" s="169">
        <v>74541</v>
      </c>
      <c r="I27" s="154">
        <f>(F27-H27)/H27</f>
        <v>8.5709728724982101E-2</v>
      </c>
    </row>
    <row r="28" spans="1:9" ht="17.25" thickBot="1">
      <c r="A28" s="38"/>
      <c r="B28" s="162" t="s">
        <v>6</v>
      </c>
      <c r="C28" s="149" t="s">
        <v>86</v>
      </c>
      <c r="D28" s="147" t="s">
        <v>161</v>
      </c>
      <c r="E28" s="169">
        <v>54069.931481481486</v>
      </c>
      <c r="F28" s="169">
        <v>111422.94444444444</v>
      </c>
      <c r="G28" s="154">
        <f>(F28-E28)/E28</f>
        <v>1.0607191722187754</v>
      </c>
      <c r="H28" s="169">
        <v>91804.888888888891</v>
      </c>
      <c r="I28" s="154">
        <f>(F28-H28)/H28</f>
        <v>0.21369292848117497</v>
      </c>
    </row>
    <row r="29" spans="1:9" ht="16.5">
      <c r="A29" s="129"/>
      <c r="B29" s="162" t="s">
        <v>5</v>
      </c>
      <c r="C29" s="149" t="s">
        <v>85</v>
      </c>
      <c r="D29" s="147" t="s">
        <v>161</v>
      </c>
      <c r="E29" s="169">
        <v>71656.79814814814</v>
      </c>
      <c r="F29" s="169">
        <v>146874.25</v>
      </c>
      <c r="G29" s="154">
        <f>(F29-E29)/E29</f>
        <v>1.0496903824301804</v>
      </c>
      <c r="H29" s="169">
        <v>109096.55555555556</v>
      </c>
      <c r="I29" s="154">
        <f>(F29-H29)/H29</f>
        <v>0.34627760933485008</v>
      </c>
    </row>
    <row r="30" spans="1:9" ht="17.25" thickBot="1">
      <c r="A30" s="38"/>
      <c r="B30" s="163" t="s">
        <v>8</v>
      </c>
      <c r="C30" s="150" t="s">
        <v>89</v>
      </c>
      <c r="D30" s="146" t="s">
        <v>161</v>
      </c>
      <c r="E30" s="172">
        <v>87437.502777777787</v>
      </c>
      <c r="F30" s="172">
        <v>185624.875</v>
      </c>
      <c r="G30" s="156">
        <f>(F30-E30)/E30</f>
        <v>1.1229434636504338</v>
      </c>
      <c r="H30" s="172">
        <v>137811.75</v>
      </c>
      <c r="I30" s="156">
        <f>(F30-H30)/H30</f>
        <v>0.34694519879473268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786290.79894179897</v>
      </c>
      <c r="F31" s="100">
        <f>SUM(F15:F30)</f>
        <v>1241368.5277777778</v>
      </c>
      <c r="G31" s="101">
        <f t="shared" ref="G31" si="0">(F31-E31)/E31</f>
        <v>0.57876517116622583</v>
      </c>
      <c r="H31" s="100">
        <f>SUM(H15:H30)</f>
        <v>1132147.1527777778</v>
      </c>
      <c r="I31" s="104">
        <f t="shared" ref="I31" si="1">(F31-H31)/H31</f>
        <v>9.6472772759283176E-2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28</v>
      </c>
      <c r="C33" s="151" t="s">
        <v>102</v>
      </c>
      <c r="D33" s="153" t="s">
        <v>161</v>
      </c>
      <c r="E33" s="175">
        <v>72532.387499999997</v>
      </c>
      <c r="F33" s="175">
        <v>43978.333333333328</v>
      </c>
      <c r="G33" s="154">
        <f>(F33-E33)/E33</f>
        <v>-0.39367315968561867</v>
      </c>
      <c r="H33" s="175">
        <v>49962.5</v>
      </c>
      <c r="I33" s="154">
        <f>(F33-H33)/H33</f>
        <v>-0.11977316320573773</v>
      </c>
    </row>
    <row r="34" spans="1:9" ht="16.5">
      <c r="A34" s="37"/>
      <c r="B34" s="162" t="s">
        <v>29</v>
      </c>
      <c r="C34" s="149" t="s">
        <v>103</v>
      </c>
      <c r="D34" s="145" t="s">
        <v>161</v>
      </c>
      <c r="E34" s="169">
        <v>59621.5873015873</v>
      </c>
      <c r="F34" s="169">
        <v>74125</v>
      </c>
      <c r="G34" s="154">
        <f>(F34-E34)/E34</f>
        <v>0.24325774194922475</v>
      </c>
      <c r="H34" s="169">
        <v>74562.5</v>
      </c>
      <c r="I34" s="154">
        <f>(F34-H34)/H34</f>
        <v>-5.86756077116513E-3</v>
      </c>
    </row>
    <row r="35" spans="1:9" ht="16.5">
      <c r="A35" s="37"/>
      <c r="B35" s="164" t="s">
        <v>30</v>
      </c>
      <c r="C35" s="149" t="s">
        <v>104</v>
      </c>
      <c r="D35" s="145" t="s">
        <v>161</v>
      </c>
      <c r="E35" s="169">
        <v>50313.266666666663</v>
      </c>
      <c r="F35" s="169">
        <v>95971.555555555562</v>
      </c>
      <c r="G35" s="154">
        <f>(F35-E35)/E35</f>
        <v>0.90748011238034443</v>
      </c>
      <c r="H35" s="169">
        <v>95450.722222222219</v>
      </c>
      <c r="I35" s="154">
        <f>(F35-H35)/H35</f>
        <v>5.4565677577669072E-3</v>
      </c>
    </row>
    <row r="36" spans="1:9" ht="16.5">
      <c r="A36" s="37"/>
      <c r="B36" s="162" t="s">
        <v>27</v>
      </c>
      <c r="C36" s="149" t="s">
        <v>101</v>
      </c>
      <c r="D36" s="145" t="s">
        <v>161</v>
      </c>
      <c r="E36" s="169">
        <v>101756.78333333333</v>
      </c>
      <c r="F36" s="169">
        <v>152082.66666666669</v>
      </c>
      <c r="G36" s="154">
        <f>(F36-E36)/E36</f>
        <v>0.49457030464963297</v>
      </c>
      <c r="H36" s="169">
        <v>141388.22222222222</v>
      </c>
      <c r="I36" s="154">
        <f>(F36-H36)/H36</f>
        <v>7.5638863523128763E-2</v>
      </c>
    </row>
    <row r="37" spans="1:9" ht="17.25" thickBot="1">
      <c r="A37" s="38"/>
      <c r="B37" s="164" t="s">
        <v>26</v>
      </c>
      <c r="C37" s="149" t="s">
        <v>100</v>
      </c>
      <c r="D37" s="157" t="s">
        <v>161</v>
      </c>
      <c r="E37" s="172">
        <v>100195.63333333333</v>
      </c>
      <c r="F37" s="172">
        <v>154027.11111111112</v>
      </c>
      <c r="G37" s="156">
        <f>(F37-E37)/E37</f>
        <v>0.53726371087140978</v>
      </c>
      <c r="H37" s="172">
        <v>141943.77777777778</v>
      </c>
      <c r="I37" s="156">
        <f>(F37-H37)/H37</f>
        <v>8.512760138208092E-2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384419.65813492064</v>
      </c>
      <c r="F38" s="102">
        <f>SUM(F33:F37)</f>
        <v>520184.66666666669</v>
      </c>
      <c r="G38" s="103">
        <f t="shared" ref="G38" si="2">(F38-E38)/E38</f>
        <v>0.35316874581917529</v>
      </c>
      <c r="H38" s="102">
        <f>SUM(H33:H37)</f>
        <v>503307.72222222225</v>
      </c>
      <c r="I38" s="104">
        <f t="shared" ref="I38" si="3">(F38-H38)/H38</f>
        <v>3.3532059412736105E-2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33</v>
      </c>
      <c r="C40" s="149" t="s">
        <v>107</v>
      </c>
      <c r="D40" s="153" t="s">
        <v>161</v>
      </c>
      <c r="E40" s="169">
        <v>568634.2284908751</v>
      </c>
      <c r="F40" s="169">
        <v>627720.6</v>
      </c>
      <c r="G40" s="154">
        <f>(F40-E40)/E40</f>
        <v>0.10390927691063719</v>
      </c>
      <c r="H40" s="169">
        <v>638066</v>
      </c>
      <c r="I40" s="154">
        <f>(F40-H40)/H40</f>
        <v>-1.6213683223992539E-2</v>
      </c>
    </row>
    <row r="41" spans="1:9" ht="16.5">
      <c r="A41" s="37"/>
      <c r="B41" s="162" t="s">
        <v>31</v>
      </c>
      <c r="C41" s="149" t="s">
        <v>105</v>
      </c>
      <c r="D41" s="145" t="s">
        <v>161</v>
      </c>
      <c r="E41" s="169">
        <v>1467800.6575396825</v>
      </c>
      <c r="F41" s="169">
        <v>1888819</v>
      </c>
      <c r="G41" s="154">
        <f>(F41-E41)/E41</f>
        <v>0.28683618602952915</v>
      </c>
      <c r="H41" s="169">
        <v>1911244</v>
      </c>
      <c r="I41" s="154">
        <f>(F41-H41)/H41</f>
        <v>-1.1733195761504025E-2</v>
      </c>
    </row>
    <row r="42" spans="1:9" ht="16.5">
      <c r="A42" s="37"/>
      <c r="B42" s="164" t="s">
        <v>35</v>
      </c>
      <c r="C42" s="149" t="s">
        <v>152</v>
      </c>
      <c r="D42" s="145" t="s">
        <v>161</v>
      </c>
      <c r="E42" s="177">
        <v>212131.35399882903</v>
      </c>
      <c r="F42" s="177">
        <v>178503</v>
      </c>
      <c r="G42" s="154">
        <f>(F42-E42)/E42</f>
        <v>-0.15852608944840213</v>
      </c>
      <c r="H42" s="177">
        <v>178503</v>
      </c>
      <c r="I42" s="154">
        <f>(F42-H42)/H42</f>
        <v>0</v>
      </c>
    </row>
    <row r="43" spans="1:9" ht="16.5">
      <c r="A43" s="37"/>
      <c r="B43" s="162" t="s">
        <v>36</v>
      </c>
      <c r="C43" s="149" t="s">
        <v>153</v>
      </c>
      <c r="D43" s="145" t="s">
        <v>161</v>
      </c>
      <c r="E43" s="170">
        <v>706383.25711297465</v>
      </c>
      <c r="F43" s="170">
        <v>836542.2</v>
      </c>
      <c r="G43" s="154">
        <f>(F43-E43)/E43</f>
        <v>0.18426108146870823</v>
      </c>
      <c r="H43" s="170">
        <v>836542.2</v>
      </c>
      <c r="I43" s="154">
        <f>(F43-H43)/H43</f>
        <v>0</v>
      </c>
    </row>
    <row r="44" spans="1:9" ht="16.5">
      <c r="A44" s="37"/>
      <c r="B44" s="162" t="s">
        <v>32</v>
      </c>
      <c r="C44" s="149" t="s">
        <v>106</v>
      </c>
      <c r="D44" s="145" t="s">
        <v>161</v>
      </c>
      <c r="E44" s="170">
        <v>977927.33117072796</v>
      </c>
      <c r="F44" s="170">
        <v>1023788.8055555555</v>
      </c>
      <c r="G44" s="154">
        <f>(F44-E44)/E44</f>
        <v>4.6896607675259848E-2</v>
      </c>
      <c r="H44" s="170">
        <v>1015038.8055555555</v>
      </c>
      <c r="I44" s="154">
        <f>(F44-H44)/H44</f>
        <v>8.6203600809241099E-3</v>
      </c>
    </row>
    <row r="45" spans="1:9" ht="16.5" customHeight="1" thickBot="1">
      <c r="A45" s="38"/>
      <c r="B45" s="162" t="s">
        <v>34</v>
      </c>
      <c r="C45" s="149" t="s">
        <v>154</v>
      </c>
      <c r="D45" s="145" t="s">
        <v>161</v>
      </c>
      <c r="E45" s="173">
        <v>276030.21309903852</v>
      </c>
      <c r="F45" s="173">
        <v>263359.2</v>
      </c>
      <c r="G45" s="160">
        <f>(F45-E45)/E45</f>
        <v>-4.590444269407639E-2</v>
      </c>
      <c r="H45" s="173">
        <v>250801.2</v>
      </c>
      <c r="I45" s="160">
        <f>(F45-H45)/H45</f>
        <v>5.0071530758226034E-2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4208907.0414121281</v>
      </c>
      <c r="F46" s="83">
        <f>SUM(F40:F45)</f>
        <v>4818732.805555555</v>
      </c>
      <c r="G46" s="103">
        <f t="shared" ref="G46" si="4">(F46-E46)/E46</f>
        <v>0.1448893401881417</v>
      </c>
      <c r="H46" s="102">
        <f>SUM(H40:H45)</f>
        <v>4830195.2055555554</v>
      </c>
      <c r="I46" s="104">
        <f t="shared" ref="I46" si="5">(F46-H46)/H46</f>
        <v>-2.3730717936237111E-3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45</v>
      </c>
      <c r="C48" s="149" t="s">
        <v>109</v>
      </c>
      <c r="D48" s="153" t="s">
        <v>108</v>
      </c>
      <c r="E48" s="167">
        <v>419805.16158591089</v>
      </c>
      <c r="F48" s="167">
        <v>390323.14285714284</v>
      </c>
      <c r="G48" s="154">
        <f>(F48-E48)/E48</f>
        <v>-7.0227861461714558E-2</v>
      </c>
      <c r="H48" s="167">
        <v>418450.5</v>
      </c>
      <c r="I48" s="154">
        <f>(F48-H48)/H48</f>
        <v>-6.721788393814121E-2</v>
      </c>
    </row>
    <row r="49" spans="1:9" ht="16.5">
      <c r="A49" s="37"/>
      <c r="B49" s="162" t="s">
        <v>46</v>
      </c>
      <c r="C49" s="149" t="s">
        <v>111</v>
      </c>
      <c r="D49" s="147" t="s">
        <v>110</v>
      </c>
      <c r="E49" s="170">
        <v>310485.25781982922</v>
      </c>
      <c r="F49" s="170">
        <v>315048.44444444444</v>
      </c>
      <c r="G49" s="154">
        <f>(F49-E49)/E49</f>
        <v>1.4696951013574955E-2</v>
      </c>
      <c r="H49" s="170">
        <v>315048.44444444444</v>
      </c>
      <c r="I49" s="154">
        <f>(F49-H49)/H49</f>
        <v>0</v>
      </c>
    </row>
    <row r="50" spans="1:9" ht="16.5">
      <c r="A50" s="37"/>
      <c r="B50" s="162" t="s">
        <v>47</v>
      </c>
      <c r="C50" s="149" t="s">
        <v>113</v>
      </c>
      <c r="D50" s="145" t="s">
        <v>114</v>
      </c>
      <c r="E50" s="170">
        <v>975306.10566961719</v>
      </c>
      <c r="F50" s="170">
        <v>992188.75</v>
      </c>
      <c r="G50" s="154">
        <f>(F50-E50)/E50</f>
        <v>1.7310098062794013E-2</v>
      </c>
      <c r="H50" s="170">
        <v>992188.75</v>
      </c>
      <c r="I50" s="154">
        <f>(F50-H50)/H50</f>
        <v>0</v>
      </c>
    </row>
    <row r="51" spans="1:9" ht="16.5">
      <c r="A51" s="37"/>
      <c r="B51" s="162" t="s">
        <v>48</v>
      </c>
      <c r="C51" s="149" t="s">
        <v>157</v>
      </c>
      <c r="D51" s="145" t="s">
        <v>114</v>
      </c>
      <c r="E51" s="170">
        <v>1309245.0751190477</v>
      </c>
      <c r="F51" s="170">
        <v>1287835.7142857143</v>
      </c>
      <c r="G51" s="154">
        <f>(F51-E51)/E51</f>
        <v>-1.6352447101156076E-2</v>
      </c>
      <c r="H51" s="170">
        <v>1287835.7142857143</v>
      </c>
      <c r="I51" s="154">
        <f>(F51-H51)/H51</f>
        <v>0</v>
      </c>
    </row>
    <row r="52" spans="1:9" ht="16.5">
      <c r="A52" s="37"/>
      <c r="B52" s="162" t="s">
        <v>49</v>
      </c>
      <c r="C52" s="149" t="s">
        <v>158</v>
      </c>
      <c r="D52" s="147" t="s">
        <v>199</v>
      </c>
      <c r="E52" s="170">
        <v>139852.23762506142</v>
      </c>
      <c r="F52" s="170">
        <v>142846.25</v>
      </c>
      <c r="G52" s="154">
        <f>(F52-E52)/E52</f>
        <v>2.1408398076299764E-2</v>
      </c>
      <c r="H52" s="170">
        <v>142846.25</v>
      </c>
      <c r="I52" s="154">
        <f>(F52-H52)/H52</f>
        <v>0</v>
      </c>
    </row>
    <row r="53" spans="1:9" ht="16.5" customHeight="1" thickBot="1">
      <c r="A53" s="38"/>
      <c r="B53" s="162" t="s">
        <v>50</v>
      </c>
      <c r="C53" s="149" t="s">
        <v>159</v>
      </c>
      <c r="D53" s="146" t="s">
        <v>112</v>
      </c>
      <c r="E53" s="173">
        <v>1784183.6666666667</v>
      </c>
      <c r="F53" s="173">
        <v>1759465.5</v>
      </c>
      <c r="G53" s="160">
        <f>(F53-E53)/E53</f>
        <v>-1.3854048284640395E-2</v>
      </c>
      <c r="H53" s="173">
        <v>1759465.5</v>
      </c>
      <c r="I53" s="160">
        <f>(F53-H53)/H53</f>
        <v>0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4938877.5044861333</v>
      </c>
      <c r="F54" s="83">
        <f>SUM(F48:F53)</f>
        <v>4887707.8015873013</v>
      </c>
      <c r="G54" s="103">
        <f t="shared" ref="G54" si="6">(F54-E54)/E54</f>
        <v>-1.0360593647514649E-2</v>
      </c>
      <c r="H54" s="83">
        <f>SUM(H48:H53)</f>
        <v>4915835.1587301586</v>
      </c>
      <c r="I54" s="104">
        <f t="shared" ref="I54" si="7">(F54-H54)/H54</f>
        <v>-5.7217860718753307E-3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54</v>
      </c>
      <c r="C56" s="152" t="s">
        <v>121</v>
      </c>
      <c r="D56" s="153" t="s">
        <v>120</v>
      </c>
      <c r="E56" s="167">
        <v>209276.02952414207</v>
      </c>
      <c r="F56" s="131">
        <v>182952.12</v>
      </c>
      <c r="G56" s="155">
        <f>(F56-E56)/E56</f>
        <v>-0.12578559323778335</v>
      </c>
      <c r="H56" s="131">
        <v>184746.12</v>
      </c>
      <c r="I56" s="155">
        <f>(F56-H56)/H56</f>
        <v>-9.7106234220236936E-3</v>
      </c>
    </row>
    <row r="57" spans="1:9" ht="16.5">
      <c r="A57" s="109"/>
      <c r="B57" s="184" t="s">
        <v>38</v>
      </c>
      <c r="C57" s="149" t="s">
        <v>115</v>
      </c>
      <c r="D57" s="145" t="s">
        <v>114</v>
      </c>
      <c r="E57" s="170">
        <v>139542.79456642771</v>
      </c>
      <c r="F57" s="181">
        <v>153983.33333333334</v>
      </c>
      <c r="G57" s="154">
        <f>(F57-E57)/E57</f>
        <v>0.1034846608294876</v>
      </c>
      <c r="H57" s="181">
        <v>153983.33333333334</v>
      </c>
      <c r="I57" s="154">
        <f>(F57-H57)/H57</f>
        <v>0</v>
      </c>
    </row>
    <row r="58" spans="1:9" ht="16.5">
      <c r="A58" s="109"/>
      <c r="B58" s="184" t="s">
        <v>39</v>
      </c>
      <c r="C58" s="149" t="s">
        <v>116</v>
      </c>
      <c r="D58" s="145" t="s">
        <v>114</v>
      </c>
      <c r="E58" s="170">
        <v>211114.8778482388</v>
      </c>
      <c r="F58" s="181">
        <v>187760</v>
      </c>
      <c r="G58" s="154">
        <f>(F58-E58)/E58</f>
        <v>-0.11062639491010953</v>
      </c>
      <c r="H58" s="181">
        <v>187760</v>
      </c>
      <c r="I58" s="154">
        <f>(F58-H58)/H58</f>
        <v>0</v>
      </c>
    </row>
    <row r="59" spans="1:9" ht="16.5">
      <c r="A59" s="109"/>
      <c r="B59" s="184" t="s">
        <v>40</v>
      </c>
      <c r="C59" s="149" t="s">
        <v>117</v>
      </c>
      <c r="D59" s="145" t="s">
        <v>114</v>
      </c>
      <c r="E59" s="170">
        <v>125664.73110228554</v>
      </c>
      <c r="F59" s="181">
        <v>140649.60000000001</v>
      </c>
      <c r="G59" s="154">
        <f>(F59-E59)/E59</f>
        <v>0.11924482522878628</v>
      </c>
      <c r="H59" s="181">
        <v>140649.60000000001</v>
      </c>
      <c r="I59" s="154">
        <f>(F59-H59)/H59</f>
        <v>0</v>
      </c>
    </row>
    <row r="60" spans="1:9" s="125" customFormat="1" ht="16.5">
      <c r="A60" s="135"/>
      <c r="B60" s="184" t="s">
        <v>41</v>
      </c>
      <c r="C60" s="149" t="s">
        <v>118</v>
      </c>
      <c r="D60" s="145" t="s">
        <v>114</v>
      </c>
      <c r="E60" s="170">
        <v>186964.14161378154</v>
      </c>
      <c r="F60" s="186">
        <v>182326.75</v>
      </c>
      <c r="G60" s="154">
        <f>(F60-E60)/E60</f>
        <v>-2.4803641884234486E-2</v>
      </c>
      <c r="H60" s="186">
        <v>182326.75</v>
      </c>
      <c r="I60" s="154">
        <f>(F60-H60)/H60</f>
        <v>0</v>
      </c>
    </row>
    <row r="61" spans="1:9" s="125" customFormat="1" ht="17.25" thickBot="1">
      <c r="A61" s="135"/>
      <c r="B61" s="185" t="s">
        <v>42</v>
      </c>
      <c r="C61" s="150" t="s">
        <v>198</v>
      </c>
      <c r="D61" s="146" t="s">
        <v>114</v>
      </c>
      <c r="E61" s="173">
        <v>95413.146358909042</v>
      </c>
      <c r="F61" s="182">
        <v>107004.28571428571</v>
      </c>
      <c r="G61" s="159">
        <f>(F61-E61)/E61</f>
        <v>0.12148367177595297</v>
      </c>
      <c r="H61" s="182">
        <v>107004.28571428571</v>
      </c>
      <c r="I61" s="159">
        <f>(F61-H61)/H61</f>
        <v>0</v>
      </c>
    </row>
    <row r="62" spans="1:9" s="125" customFormat="1" ht="16.5">
      <c r="A62" s="135"/>
      <c r="B62" s="94" t="s">
        <v>56</v>
      </c>
      <c r="C62" s="148" t="s">
        <v>123</v>
      </c>
      <c r="D62" s="145" t="s">
        <v>120</v>
      </c>
      <c r="E62" s="167">
        <v>1128814.2222222222</v>
      </c>
      <c r="F62" s="180">
        <v>908661</v>
      </c>
      <c r="G62" s="154">
        <f>(F62-E62)/E62</f>
        <v>-0.19503051776652947</v>
      </c>
      <c r="H62" s="180">
        <v>908661</v>
      </c>
      <c r="I62" s="154">
        <f>(F62-H62)/H62</f>
        <v>0</v>
      </c>
    </row>
    <row r="63" spans="1:9" s="125" customFormat="1" ht="16.5">
      <c r="A63" s="135"/>
      <c r="B63" s="184" t="s">
        <v>55</v>
      </c>
      <c r="C63" s="149" t="s">
        <v>122</v>
      </c>
      <c r="D63" s="147" t="s">
        <v>120</v>
      </c>
      <c r="E63" s="170">
        <v>194263.41952572818</v>
      </c>
      <c r="F63" s="181">
        <v>197498.7714285714</v>
      </c>
      <c r="G63" s="154">
        <f>(F63-E63)/E63</f>
        <v>1.6654457698428042E-2</v>
      </c>
      <c r="H63" s="181">
        <v>193910.7714285714</v>
      </c>
      <c r="I63" s="154">
        <f>(F63-H63)/H63</f>
        <v>1.8503355814463711E-2</v>
      </c>
    </row>
    <row r="64" spans="1:9" ht="16.5" customHeight="1" thickBot="1">
      <c r="A64" s="110"/>
      <c r="B64" s="185" t="s">
        <v>43</v>
      </c>
      <c r="C64" s="150" t="s">
        <v>119</v>
      </c>
      <c r="D64" s="146" t="s">
        <v>114</v>
      </c>
      <c r="E64" s="173">
        <v>108245.99810116591</v>
      </c>
      <c r="F64" s="173">
        <v>161371.33333333334</v>
      </c>
      <c r="G64" s="159">
        <f>(F64-E64)/E64</f>
        <v>0.49078336533528827</v>
      </c>
      <c r="H64" s="173">
        <v>148005</v>
      </c>
      <c r="I64" s="159">
        <f>(F64-H64)/H64</f>
        <v>9.0310012049142546E-2</v>
      </c>
    </row>
    <row r="65" spans="1:9" ht="15.75" customHeight="1" thickBot="1">
      <c r="A65" s="223" t="s">
        <v>192</v>
      </c>
      <c r="B65" s="235"/>
      <c r="C65" s="235"/>
      <c r="D65" s="236"/>
      <c r="E65" s="99">
        <f>SUM(E56:E64)</f>
        <v>2399299.360862901</v>
      </c>
      <c r="F65" s="99">
        <f>SUM(F56:F64)</f>
        <v>2222207.1938095237</v>
      </c>
      <c r="G65" s="101">
        <f t="shared" ref="G65" si="8">(F65-E65)/E65</f>
        <v>-7.3809950497251239E-2</v>
      </c>
      <c r="H65" s="99">
        <f>SUM(H56:H64)</f>
        <v>2207046.8604761902</v>
      </c>
      <c r="I65" s="138">
        <f t="shared" ref="I65" si="9">(F65-H65)/H65</f>
        <v>6.8690581993635196E-3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60</v>
      </c>
      <c r="C67" s="149" t="s">
        <v>129</v>
      </c>
      <c r="D67" s="153" t="s">
        <v>206</v>
      </c>
      <c r="E67" s="167">
        <v>2723043.5</v>
      </c>
      <c r="F67" s="175">
        <v>2943804.5</v>
      </c>
      <c r="G67" s="154">
        <f>(F67-E67)/E67</f>
        <v>8.107141880032398E-2</v>
      </c>
      <c r="H67" s="175">
        <v>2943804.5</v>
      </c>
      <c r="I67" s="154">
        <f>(F67-H67)/H67</f>
        <v>0</v>
      </c>
    </row>
    <row r="68" spans="1:9" ht="16.5">
      <c r="A68" s="37"/>
      <c r="B68" s="162" t="s">
        <v>64</v>
      </c>
      <c r="C68" s="149" t="s">
        <v>133</v>
      </c>
      <c r="D68" s="147" t="s">
        <v>127</v>
      </c>
      <c r="E68" s="170">
        <v>222452.44758793327</v>
      </c>
      <c r="F68" s="169">
        <v>216426.42857142858</v>
      </c>
      <c r="G68" s="154">
        <f>(F68-E68)/E68</f>
        <v>-2.7089020965357861E-2</v>
      </c>
      <c r="H68" s="169">
        <v>216426.42857142858</v>
      </c>
      <c r="I68" s="154">
        <f>(F68-H68)/H68</f>
        <v>0</v>
      </c>
    </row>
    <row r="69" spans="1:9" ht="16.5">
      <c r="A69" s="37"/>
      <c r="B69" s="162" t="s">
        <v>59</v>
      </c>
      <c r="C69" s="149" t="s">
        <v>128</v>
      </c>
      <c r="D69" s="147" t="s">
        <v>124</v>
      </c>
      <c r="E69" s="170">
        <v>392485.74321537575</v>
      </c>
      <c r="F69" s="169">
        <v>448724.25</v>
      </c>
      <c r="G69" s="154">
        <f>(F69-E69)/E69</f>
        <v>0.14328802448695183</v>
      </c>
      <c r="H69" s="169">
        <v>445168.28571428574</v>
      </c>
      <c r="I69" s="154">
        <f>(F69-H69)/H69</f>
        <v>7.9879101899826728E-3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599483.22945247812</v>
      </c>
      <c r="F70" s="169">
        <v>606073</v>
      </c>
      <c r="G70" s="154">
        <f>(F70-E70)/E70</f>
        <v>1.0992418509422645E-2</v>
      </c>
      <c r="H70" s="169">
        <v>600840.5</v>
      </c>
      <c r="I70" s="154">
        <f>(F70-H70)/H70</f>
        <v>8.7086339885543672E-3</v>
      </c>
    </row>
    <row r="71" spans="1:9" ht="16.5">
      <c r="A71" s="37"/>
      <c r="B71" s="162" t="s">
        <v>61</v>
      </c>
      <c r="C71" s="149" t="s">
        <v>130</v>
      </c>
      <c r="D71" s="147" t="s">
        <v>207</v>
      </c>
      <c r="E71" s="170">
        <v>1018080.1373755202</v>
      </c>
      <c r="F71" s="169">
        <v>876625.28571428568</v>
      </c>
      <c r="G71" s="154">
        <f>(F71-E71)/E71</f>
        <v>-0.13894274769556642</v>
      </c>
      <c r="H71" s="169">
        <v>864836.14285714284</v>
      </c>
      <c r="I71" s="154">
        <f>(F71-H71)/H71</f>
        <v>1.3631649133204901E-2</v>
      </c>
    </row>
    <row r="72" spans="1:9" ht="16.5" customHeight="1" thickBot="1">
      <c r="A72" s="37"/>
      <c r="B72" s="162" t="s">
        <v>63</v>
      </c>
      <c r="C72" s="149" t="s">
        <v>132</v>
      </c>
      <c r="D72" s="146" t="s">
        <v>126</v>
      </c>
      <c r="E72" s="173">
        <v>293706.625</v>
      </c>
      <c r="F72" s="178">
        <v>303634.5</v>
      </c>
      <c r="G72" s="160">
        <f>(F72-E72)/E72</f>
        <v>3.3802012467372841E-2</v>
      </c>
      <c r="H72" s="178">
        <v>297056.5</v>
      </c>
      <c r="I72" s="160">
        <f>(F72-H72)/H72</f>
        <v>2.214393558127831E-2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5249251.6826313073</v>
      </c>
      <c r="F73" s="83">
        <f>SUM(F67:F72)</f>
        <v>5395287.9642857146</v>
      </c>
      <c r="G73" s="103">
        <f t="shared" ref="G73" si="10">(F73-E73)/E73</f>
        <v>2.7820400027228881E-2</v>
      </c>
      <c r="H73" s="83">
        <f>SUM(H67:H72)</f>
        <v>5368132.3571428573</v>
      </c>
      <c r="I73" s="104">
        <f t="shared" ref="I73" si="11">(F73-H73)/H73</f>
        <v>5.0586694470608424E-3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68</v>
      </c>
      <c r="C75" s="151" t="s">
        <v>138</v>
      </c>
      <c r="D75" s="153" t="s">
        <v>134</v>
      </c>
      <c r="E75" s="167">
        <v>292999.3857161763</v>
      </c>
      <c r="F75" s="167">
        <v>308767</v>
      </c>
      <c r="G75" s="154">
        <f>(F75-E75)/E75</f>
        <v>5.3814496045044707E-2</v>
      </c>
      <c r="H75" s="167">
        <v>308767</v>
      </c>
      <c r="I75" s="154">
        <f>(F75-H75)/H75</f>
        <v>0</v>
      </c>
    </row>
    <row r="76" spans="1:9" ht="16.5">
      <c r="A76" s="37"/>
      <c r="B76" s="162" t="s">
        <v>67</v>
      </c>
      <c r="C76" s="149" t="s">
        <v>139</v>
      </c>
      <c r="D76" s="147" t="s">
        <v>135</v>
      </c>
      <c r="E76" s="170">
        <v>197492.24796245722</v>
      </c>
      <c r="F76" s="170">
        <v>205541.14285714287</v>
      </c>
      <c r="G76" s="154">
        <f>(F76-E76)/E76</f>
        <v>4.0755497887773953E-2</v>
      </c>
      <c r="H76" s="170">
        <v>205541.14285714287</v>
      </c>
      <c r="I76" s="154">
        <f>(F76-H76)/H76</f>
        <v>0</v>
      </c>
    </row>
    <row r="77" spans="1:9" ht="16.5">
      <c r="A77" s="37"/>
      <c r="B77" s="162" t="s">
        <v>70</v>
      </c>
      <c r="C77" s="149" t="s">
        <v>141</v>
      </c>
      <c r="D77" s="147" t="s">
        <v>137</v>
      </c>
      <c r="E77" s="170">
        <v>125130.51025409573</v>
      </c>
      <c r="F77" s="170">
        <v>148005</v>
      </c>
      <c r="G77" s="154">
        <f>(F77-E77)/E77</f>
        <v>0.18280505449433784</v>
      </c>
      <c r="H77" s="170">
        <v>148005</v>
      </c>
      <c r="I77" s="154">
        <f>(F77-H77)/H77</f>
        <v>0</v>
      </c>
    </row>
    <row r="78" spans="1:9" ht="16.5">
      <c r="A78" s="37"/>
      <c r="B78" s="162" t="s">
        <v>71</v>
      </c>
      <c r="C78" s="149" t="s">
        <v>200</v>
      </c>
      <c r="D78" s="147" t="s">
        <v>134</v>
      </c>
      <c r="E78" s="170">
        <v>111070.50746201161</v>
      </c>
      <c r="F78" s="170">
        <v>135643.77777777778</v>
      </c>
      <c r="G78" s="154">
        <f>(F78-E78)/E78</f>
        <v>0.22124028130663523</v>
      </c>
      <c r="H78" s="170">
        <v>135643.77777777778</v>
      </c>
      <c r="I78" s="154">
        <f>(F78-H78)/H78</f>
        <v>0</v>
      </c>
    </row>
    <row r="79" spans="1:9" ht="16.5" customHeight="1" thickBot="1">
      <c r="A79" s="38"/>
      <c r="B79" s="162" t="s">
        <v>69</v>
      </c>
      <c r="C79" s="149" t="s">
        <v>140</v>
      </c>
      <c r="D79" s="146" t="s">
        <v>136</v>
      </c>
      <c r="E79" s="173">
        <v>79462.960055529824</v>
      </c>
      <c r="F79" s="173">
        <v>98926.28571428571</v>
      </c>
      <c r="G79" s="154">
        <f>(F79-E79)/E79</f>
        <v>0.24493582475602022</v>
      </c>
      <c r="H79" s="173">
        <v>97922.5</v>
      </c>
      <c r="I79" s="154">
        <f>(F79-H79)/H79</f>
        <v>1.0250817884405627E-2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806155.61145027075</v>
      </c>
      <c r="F80" s="83">
        <f>SUM(F75:F79)</f>
        <v>896883.20634920627</v>
      </c>
      <c r="G80" s="103">
        <f t="shared" ref="G80" si="12">(F80-E80)/E80</f>
        <v>0.11254352585317484</v>
      </c>
      <c r="H80" s="83">
        <f>SUM(H75:H79)</f>
        <v>895879.42063492059</v>
      </c>
      <c r="I80" s="104">
        <f t="shared" ref="I80" si="13">(F80-H80)/H80</f>
        <v>1.1204473405296953E-3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80</v>
      </c>
      <c r="C82" s="149" t="s">
        <v>151</v>
      </c>
      <c r="D82" s="153" t="s">
        <v>150</v>
      </c>
      <c r="E82" s="167">
        <v>163741.0077297494</v>
      </c>
      <c r="F82" s="167">
        <v>245009.14285714287</v>
      </c>
      <c r="G82" s="155">
        <f>(F82-E82)/E82</f>
        <v>0.49632121027082338</v>
      </c>
      <c r="H82" s="167">
        <v>248020.5</v>
      </c>
      <c r="I82" s="155">
        <f>(F82-H82)/H82</f>
        <v>-1.2141565486954225E-2</v>
      </c>
    </row>
    <row r="83" spans="1:11" ht="16.5">
      <c r="A83" s="37"/>
      <c r="B83" s="162" t="s">
        <v>74</v>
      </c>
      <c r="C83" s="149" t="s">
        <v>144</v>
      </c>
      <c r="D83" s="145" t="s">
        <v>142</v>
      </c>
      <c r="E83" s="170">
        <v>71618.547619047618</v>
      </c>
      <c r="F83" s="170">
        <v>69517.5</v>
      </c>
      <c r="G83" s="154">
        <f>(F83-E83)/E83</f>
        <v>-2.9336640980538752E-2</v>
      </c>
      <c r="H83" s="170">
        <v>69581.571428571435</v>
      </c>
      <c r="I83" s="154">
        <f>(F83-H83)/H83</f>
        <v>-9.2081031307559603E-4</v>
      </c>
    </row>
    <row r="84" spans="1:11" ht="16.5">
      <c r="A84" s="37"/>
      <c r="B84" s="162" t="s">
        <v>76</v>
      </c>
      <c r="C84" s="149" t="s">
        <v>143</v>
      </c>
      <c r="D84" s="147" t="s">
        <v>161</v>
      </c>
      <c r="E84" s="170">
        <v>108106.29166666667</v>
      </c>
      <c r="F84" s="161">
        <v>95306.25</v>
      </c>
      <c r="G84" s="154">
        <f>(F84-E84)/E84</f>
        <v>-0.11840237482323535</v>
      </c>
      <c r="H84" s="161">
        <v>95306.25</v>
      </c>
      <c r="I84" s="154">
        <f>(F84-H84)/H84</f>
        <v>0</v>
      </c>
    </row>
    <row r="85" spans="1:11" ht="16.5">
      <c r="A85" s="37"/>
      <c r="B85" s="162" t="s">
        <v>75</v>
      </c>
      <c r="C85" s="149" t="s">
        <v>148</v>
      </c>
      <c r="D85" s="147" t="s">
        <v>145</v>
      </c>
      <c r="E85" s="170">
        <v>45738.5</v>
      </c>
      <c r="F85" s="170">
        <v>52026</v>
      </c>
      <c r="G85" s="154">
        <f>(F85-E85)/E85</f>
        <v>0.13746624834657892</v>
      </c>
      <c r="H85" s="170">
        <v>52026</v>
      </c>
      <c r="I85" s="154">
        <f>(F85-H85)/H85</f>
        <v>0</v>
      </c>
    </row>
    <row r="86" spans="1:11" ht="16.5">
      <c r="A86" s="37"/>
      <c r="B86" s="162" t="s">
        <v>77</v>
      </c>
      <c r="C86" s="149" t="s">
        <v>146</v>
      </c>
      <c r="D86" s="158" t="s">
        <v>162</v>
      </c>
      <c r="E86" s="179">
        <v>92437.220096732999</v>
      </c>
      <c r="F86" s="179">
        <v>97992.875</v>
      </c>
      <c r="G86" s="154">
        <f>(F86-E86)/E86</f>
        <v>6.0101925365704002E-2</v>
      </c>
      <c r="H86" s="179">
        <v>97992.875</v>
      </c>
      <c r="I86" s="154">
        <f>(F86-H86)/H86</f>
        <v>0</v>
      </c>
    </row>
    <row r="87" spans="1:11" ht="16.5">
      <c r="A87" s="37"/>
      <c r="B87" s="162" t="s">
        <v>78</v>
      </c>
      <c r="C87" s="149" t="s">
        <v>149</v>
      </c>
      <c r="D87" s="158" t="s">
        <v>147</v>
      </c>
      <c r="E87" s="179">
        <v>132562.61661280223</v>
      </c>
      <c r="F87" s="179">
        <v>144929.57142857142</v>
      </c>
      <c r="G87" s="154">
        <f>(F87-E87)/E87</f>
        <v>9.3291420551024726E-2</v>
      </c>
      <c r="H87" s="179">
        <v>144929.57142857142</v>
      </c>
      <c r="I87" s="154">
        <f>(F87-H87)/H87</f>
        <v>0</v>
      </c>
    </row>
    <row r="88" spans="1:11" ht="16.5" customHeight="1" thickBot="1">
      <c r="A88" s="35"/>
      <c r="B88" s="163" t="s">
        <v>79</v>
      </c>
      <c r="C88" s="150" t="s">
        <v>155</v>
      </c>
      <c r="D88" s="146" t="s">
        <v>156</v>
      </c>
      <c r="E88" s="173">
        <v>578457.5</v>
      </c>
      <c r="F88" s="173">
        <v>576472</v>
      </c>
      <c r="G88" s="156">
        <f>(F88-E88)/E88</f>
        <v>-3.432404282077767E-3</v>
      </c>
      <c r="H88" s="173">
        <v>523845.25</v>
      </c>
      <c r="I88" s="156">
        <f>(F88-H88)/H88</f>
        <v>0.10046239800780861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1192661.683724999</v>
      </c>
      <c r="F89" s="83">
        <f>SUM(F82:F88)</f>
        <v>1281253.3392857143</v>
      </c>
      <c r="G89" s="111">
        <f t="shared" ref="G89:G90" si="14">(F89-E89)/E89</f>
        <v>7.4280625234827785E-2</v>
      </c>
      <c r="H89" s="83">
        <f>SUM(H82:H88)</f>
        <v>1231702.0178571427</v>
      </c>
      <c r="I89" s="104">
        <f t="shared" ref="I89:I90" si="15">(F89-H89)/H89</f>
        <v>4.0229958796997554E-2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19965863.341644458</v>
      </c>
      <c r="F90" s="99">
        <f>SUM(F31,F38,F46,F54,F65,F73,F80,F89)</f>
        <v>21263625.505317457</v>
      </c>
      <c r="G90" s="101">
        <f t="shared" si="14"/>
        <v>6.4999050703014094E-2</v>
      </c>
      <c r="H90" s="99">
        <f>SUM(H31,H38,H46,H54,H65,H73,H80,H89)</f>
        <v>21084245.895396825</v>
      </c>
      <c r="I90" s="112">
        <f t="shared" si="15"/>
        <v>8.5077555446170725E-3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C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1" bestFit="1" customWidth="1"/>
    <col min="12" max="12" width="9.140625" style="20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0"/>
      <c r="F9" s="200"/>
    </row>
    <row r="10" spans="1:12" ht="18">
      <c r="A10" s="2" t="s">
        <v>210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2"/>
    </row>
    <row r="16" spans="1:12" ht="18">
      <c r="A16" s="87"/>
      <c r="B16" s="191" t="s">
        <v>4</v>
      </c>
      <c r="C16" s="148" t="s">
        <v>163</v>
      </c>
      <c r="D16" s="203">
        <v>90000</v>
      </c>
      <c r="E16" s="203">
        <v>70000</v>
      </c>
      <c r="F16" s="203">
        <v>65000</v>
      </c>
      <c r="G16" s="141">
        <v>70000</v>
      </c>
      <c r="H16" s="141"/>
      <c r="I16" s="141">
        <f>AVERAGE(D16:H16)</f>
        <v>73750</v>
      </c>
      <c r="K16" s="202"/>
      <c r="L16" s="204"/>
    </row>
    <row r="17" spans="1:16" ht="18">
      <c r="A17" s="88"/>
      <c r="B17" s="192" t="s">
        <v>5</v>
      </c>
      <c r="C17" s="149" t="s">
        <v>164</v>
      </c>
      <c r="D17" s="187">
        <v>180000</v>
      </c>
      <c r="E17" s="187">
        <v>160000</v>
      </c>
      <c r="F17" s="187">
        <v>110000</v>
      </c>
      <c r="G17" s="205">
        <v>140000</v>
      </c>
      <c r="H17" s="205"/>
      <c r="I17" s="141">
        <f t="shared" ref="I17:I40" si="0">AVERAGE(D17:H17)</f>
        <v>147500</v>
      </c>
      <c r="K17" s="202"/>
      <c r="L17" s="204"/>
    </row>
    <row r="18" spans="1:16" ht="18">
      <c r="A18" s="88"/>
      <c r="B18" s="192" t="s">
        <v>6</v>
      </c>
      <c r="C18" s="149" t="s">
        <v>165</v>
      </c>
      <c r="D18" s="187">
        <v>150000</v>
      </c>
      <c r="E18" s="187">
        <v>150000</v>
      </c>
      <c r="F18" s="187">
        <v>47500</v>
      </c>
      <c r="G18" s="205">
        <v>75000</v>
      </c>
      <c r="H18" s="205"/>
      <c r="I18" s="141">
        <f t="shared" si="0"/>
        <v>105625</v>
      </c>
      <c r="K18" s="202"/>
      <c r="L18" s="204"/>
    </row>
    <row r="19" spans="1:16" ht="18">
      <c r="A19" s="88"/>
      <c r="B19" s="192" t="s">
        <v>7</v>
      </c>
      <c r="C19" s="149" t="s">
        <v>166</v>
      </c>
      <c r="D19" s="187">
        <v>35000</v>
      </c>
      <c r="E19" s="187">
        <v>45000</v>
      </c>
      <c r="F19" s="187">
        <v>32500</v>
      </c>
      <c r="G19" s="205">
        <v>27500</v>
      </c>
      <c r="H19" s="205"/>
      <c r="I19" s="141">
        <f t="shared" si="0"/>
        <v>35000</v>
      </c>
      <c r="K19" s="202"/>
      <c r="L19" s="204"/>
      <c r="P19" s="201"/>
    </row>
    <row r="20" spans="1:16" ht="18">
      <c r="A20" s="88"/>
      <c r="B20" s="192" t="s">
        <v>8</v>
      </c>
      <c r="C20" s="149" t="s">
        <v>167</v>
      </c>
      <c r="D20" s="187">
        <v>200000</v>
      </c>
      <c r="E20" s="187">
        <v>200000</v>
      </c>
      <c r="F20" s="187">
        <v>140000</v>
      </c>
      <c r="G20" s="205">
        <v>200000</v>
      </c>
      <c r="H20" s="205"/>
      <c r="I20" s="141">
        <f t="shared" si="0"/>
        <v>185000</v>
      </c>
      <c r="K20" s="202"/>
      <c r="L20" s="204"/>
    </row>
    <row r="21" spans="1:16" ht="18.75" customHeight="1">
      <c r="A21" s="88"/>
      <c r="B21" s="192" t="s">
        <v>9</v>
      </c>
      <c r="C21" s="149" t="s">
        <v>168</v>
      </c>
      <c r="D21" s="187">
        <v>100000</v>
      </c>
      <c r="E21" s="187">
        <v>135000</v>
      </c>
      <c r="F21" s="187">
        <v>137500</v>
      </c>
      <c r="G21" s="205">
        <v>85000</v>
      </c>
      <c r="H21" s="205"/>
      <c r="I21" s="141">
        <f t="shared" si="0"/>
        <v>114375</v>
      </c>
      <c r="K21" s="202"/>
      <c r="L21" s="204"/>
    </row>
    <row r="22" spans="1:16" ht="18">
      <c r="A22" s="88"/>
      <c r="B22" s="192" t="s">
        <v>10</v>
      </c>
      <c r="C22" s="149" t="s">
        <v>169</v>
      </c>
      <c r="D22" s="187">
        <v>90000</v>
      </c>
      <c r="E22" s="187">
        <v>90000</v>
      </c>
      <c r="F22" s="187">
        <v>72500</v>
      </c>
      <c r="G22" s="205">
        <v>65000</v>
      </c>
      <c r="H22" s="205"/>
      <c r="I22" s="141">
        <f t="shared" si="0"/>
        <v>79375</v>
      </c>
      <c r="K22" s="202"/>
      <c r="L22" s="204"/>
    </row>
    <row r="23" spans="1:16" ht="18">
      <c r="A23" s="88"/>
      <c r="B23" s="192" t="s">
        <v>11</v>
      </c>
      <c r="C23" s="149" t="s">
        <v>170</v>
      </c>
      <c r="D23" s="187">
        <v>20000</v>
      </c>
      <c r="E23" s="187">
        <v>20000</v>
      </c>
      <c r="F23" s="187">
        <v>20000</v>
      </c>
      <c r="G23" s="205">
        <v>17500</v>
      </c>
      <c r="H23" s="205"/>
      <c r="I23" s="141">
        <f t="shared" si="0"/>
        <v>19375</v>
      </c>
      <c r="K23" s="202"/>
      <c r="L23" s="204"/>
    </row>
    <row r="24" spans="1:16" ht="18">
      <c r="A24" s="88"/>
      <c r="B24" s="192" t="s">
        <v>12</v>
      </c>
      <c r="C24" s="149" t="s">
        <v>171</v>
      </c>
      <c r="D24" s="187">
        <v>20000</v>
      </c>
      <c r="E24" s="187">
        <v>20000</v>
      </c>
      <c r="F24" s="187">
        <v>20000</v>
      </c>
      <c r="G24" s="205">
        <v>20000</v>
      </c>
      <c r="H24" s="205"/>
      <c r="I24" s="141">
        <f t="shared" si="0"/>
        <v>20000</v>
      </c>
      <c r="K24" s="202"/>
      <c r="L24" s="204"/>
    </row>
    <row r="25" spans="1:16" ht="18">
      <c r="A25" s="88"/>
      <c r="B25" s="192" t="s">
        <v>13</v>
      </c>
      <c r="C25" s="149" t="s">
        <v>172</v>
      </c>
      <c r="D25" s="187">
        <v>20000</v>
      </c>
      <c r="E25" s="187">
        <v>20000</v>
      </c>
      <c r="F25" s="187">
        <v>25000</v>
      </c>
      <c r="G25" s="205">
        <v>20000</v>
      </c>
      <c r="H25" s="205"/>
      <c r="I25" s="141">
        <f t="shared" si="0"/>
        <v>21250</v>
      </c>
      <c r="K25" s="202"/>
      <c r="L25" s="204"/>
    </row>
    <row r="26" spans="1:16" ht="18">
      <c r="A26" s="88"/>
      <c r="B26" s="192" t="s">
        <v>14</v>
      </c>
      <c r="C26" s="149" t="s">
        <v>173</v>
      </c>
      <c r="D26" s="187">
        <v>20000</v>
      </c>
      <c r="E26" s="187">
        <v>25000</v>
      </c>
      <c r="F26" s="187">
        <v>20000</v>
      </c>
      <c r="G26" s="205">
        <v>20000</v>
      </c>
      <c r="H26" s="205"/>
      <c r="I26" s="141">
        <f t="shared" si="0"/>
        <v>21250</v>
      </c>
      <c r="K26" s="202"/>
      <c r="L26" s="204"/>
    </row>
    <row r="27" spans="1:16" ht="18">
      <c r="A27" s="88"/>
      <c r="B27" s="192" t="s">
        <v>15</v>
      </c>
      <c r="C27" s="149" t="s">
        <v>174</v>
      </c>
      <c r="D27" s="187">
        <v>50000</v>
      </c>
      <c r="E27" s="187">
        <v>55000</v>
      </c>
      <c r="F27" s="187">
        <v>32500</v>
      </c>
      <c r="G27" s="205">
        <v>60000</v>
      </c>
      <c r="H27" s="205"/>
      <c r="I27" s="141">
        <f t="shared" si="0"/>
        <v>49375</v>
      </c>
      <c r="K27" s="202"/>
      <c r="L27" s="204"/>
    </row>
    <row r="28" spans="1:16" ht="18">
      <c r="A28" s="88"/>
      <c r="B28" s="192" t="s">
        <v>16</v>
      </c>
      <c r="C28" s="149" t="s">
        <v>175</v>
      </c>
      <c r="D28" s="187">
        <v>20000</v>
      </c>
      <c r="E28" s="187">
        <v>20000</v>
      </c>
      <c r="F28" s="187">
        <v>30000</v>
      </c>
      <c r="G28" s="205">
        <v>20000</v>
      </c>
      <c r="H28" s="205"/>
      <c r="I28" s="141">
        <f t="shared" si="0"/>
        <v>22500</v>
      </c>
      <c r="K28" s="202"/>
      <c r="L28" s="204"/>
    </row>
    <row r="29" spans="1:16" ht="18">
      <c r="A29" s="88"/>
      <c r="B29" s="192" t="s">
        <v>17</v>
      </c>
      <c r="C29" s="149" t="s">
        <v>176</v>
      </c>
      <c r="D29" s="187">
        <v>60000</v>
      </c>
      <c r="E29" s="187">
        <v>55000</v>
      </c>
      <c r="F29" s="187">
        <v>47500</v>
      </c>
      <c r="G29" s="205">
        <v>60000</v>
      </c>
      <c r="H29" s="205"/>
      <c r="I29" s="141">
        <f t="shared" si="0"/>
        <v>55625</v>
      </c>
      <c r="K29" s="202"/>
      <c r="L29" s="204"/>
    </row>
    <row r="30" spans="1:16" ht="18">
      <c r="A30" s="88"/>
      <c r="B30" s="192" t="s">
        <v>18</v>
      </c>
      <c r="C30" s="149" t="s">
        <v>177</v>
      </c>
      <c r="D30" s="187">
        <v>110000</v>
      </c>
      <c r="E30" s="187">
        <v>125000</v>
      </c>
      <c r="F30" s="187">
        <v>175000</v>
      </c>
      <c r="G30" s="205">
        <v>50000</v>
      </c>
      <c r="H30" s="205"/>
      <c r="I30" s="141">
        <f t="shared" si="0"/>
        <v>115000</v>
      </c>
      <c r="K30" s="202"/>
      <c r="L30" s="204"/>
    </row>
    <row r="31" spans="1:16" ht="16.5" customHeight="1" thickBot="1">
      <c r="A31" s="89"/>
      <c r="B31" s="193" t="s">
        <v>19</v>
      </c>
      <c r="C31" s="150" t="s">
        <v>178</v>
      </c>
      <c r="D31" s="188">
        <v>60000</v>
      </c>
      <c r="E31" s="188">
        <v>70000</v>
      </c>
      <c r="F31" s="188">
        <v>55000</v>
      </c>
      <c r="G31" s="143">
        <v>57500</v>
      </c>
      <c r="H31" s="143"/>
      <c r="I31" s="141">
        <f t="shared" si="0"/>
        <v>60625</v>
      </c>
      <c r="K31" s="202"/>
      <c r="L31" s="204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6"/>
      <c r="L32" s="207"/>
    </row>
    <row r="33" spans="1:12" ht="18">
      <c r="A33" s="87"/>
      <c r="B33" s="191" t="s">
        <v>26</v>
      </c>
      <c r="C33" s="151" t="s">
        <v>179</v>
      </c>
      <c r="D33" s="203">
        <v>120000</v>
      </c>
      <c r="E33" s="203">
        <v>120000</v>
      </c>
      <c r="F33" s="203">
        <v>95000</v>
      </c>
      <c r="G33" s="141">
        <v>135000</v>
      </c>
      <c r="H33" s="141"/>
      <c r="I33" s="141">
        <f t="shared" si="0"/>
        <v>117500</v>
      </c>
      <c r="K33" s="208"/>
      <c r="L33" s="204"/>
    </row>
    <row r="34" spans="1:12" ht="18">
      <c r="A34" s="88"/>
      <c r="B34" s="192" t="s">
        <v>27</v>
      </c>
      <c r="C34" s="149" t="s">
        <v>180</v>
      </c>
      <c r="D34" s="187">
        <v>120000</v>
      </c>
      <c r="E34" s="187">
        <v>120000</v>
      </c>
      <c r="F34" s="187">
        <v>95000</v>
      </c>
      <c r="G34" s="205">
        <v>135000</v>
      </c>
      <c r="H34" s="205"/>
      <c r="I34" s="141">
        <f t="shared" si="0"/>
        <v>117500</v>
      </c>
      <c r="K34" s="208"/>
      <c r="L34" s="204"/>
    </row>
    <row r="35" spans="1:12" ht="18">
      <c r="A35" s="88"/>
      <c r="B35" s="191" t="s">
        <v>28</v>
      </c>
      <c r="C35" s="149" t="s">
        <v>181</v>
      </c>
      <c r="D35" s="187">
        <v>40000</v>
      </c>
      <c r="E35" s="187">
        <v>50000</v>
      </c>
      <c r="F35" s="187">
        <v>45000</v>
      </c>
      <c r="G35" s="205">
        <v>37500</v>
      </c>
      <c r="H35" s="205"/>
      <c r="I35" s="141">
        <f t="shared" si="0"/>
        <v>43125</v>
      </c>
      <c r="K35" s="208"/>
      <c r="L35" s="204"/>
    </row>
    <row r="36" spans="1:12" ht="18">
      <c r="A36" s="88"/>
      <c r="B36" s="192" t="s">
        <v>29</v>
      </c>
      <c r="C36" s="149" t="s">
        <v>182</v>
      </c>
      <c r="D36" s="187">
        <v>75000</v>
      </c>
      <c r="E36" s="187">
        <v>50000</v>
      </c>
      <c r="F36" s="187">
        <v>55000</v>
      </c>
      <c r="G36" s="205">
        <v>65000</v>
      </c>
      <c r="H36" s="205"/>
      <c r="I36" s="141">
        <f t="shared" si="0"/>
        <v>61250</v>
      </c>
      <c r="K36" s="208"/>
      <c r="L36" s="204"/>
    </row>
    <row r="37" spans="1:12" ht="16.5" customHeight="1" thickBot="1">
      <c r="A37" s="89"/>
      <c r="B37" s="191" t="s">
        <v>30</v>
      </c>
      <c r="C37" s="149" t="s">
        <v>183</v>
      </c>
      <c r="D37" s="187">
        <v>80000</v>
      </c>
      <c r="E37" s="187">
        <v>100000</v>
      </c>
      <c r="F37" s="187">
        <v>70000</v>
      </c>
      <c r="G37" s="205">
        <v>60000</v>
      </c>
      <c r="H37" s="205"/>
      <c r="I37" s="141">
        <f t="shared" si="0"/>
        <v>77500</v>
      </c>
      <c r="K37" s="208"/>
      <c r="L37" s="204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6"/>
      <c r="L38" s="207"/>
    </row>
    <row r="39" spans="1:12" ht="18">
      <c r="A39" s="87"/>
      <c r="B39" s="194" t="s">
        <v>31</v>
      </c>
      <c r="C39" s="152" t="s">
        <v>217</v>
      </c>
      <c r="D39" s="166">
        <v>1973400</v>
      </c>
      <c r="E39" s="166">
        <v>2000000</v>
      </c>
      <c r="F39" s="166">
        <v>1749150</v>
      </c>
      <c r="G39" s="166">
        <v>1524900</v>
      </c>
      <c r="H39" s="166"/>
      <c r="I39" s="166">
        <f t="shared" si="0"/>
        <v>1811862.5</v>
      </c>
      <c r="K39" s="208"/>
      <c r="L39" s="204"/>
    </row>
    <row r="40" spans="1:12" ht="18.75" thickBot="1">
      <c r="A40" s="89"/>
      <c r="B40" s="193" t="s">
        <v>32</v>
      </c>
      <c r="C40" s="150" t="s">
        <v>185</v>
      </c>
      <c r="D40" s="188">
        <v>1121250</v>
      </c>
      <c r="E40" s="188">
        <v>1170000</v>
      </c>
      <c r="F40" s="188">
        <v>1031550</v>
      </c>
      <c r="G40" s="143">
        <v>941850</v>
      </c>
      <c r="H40" s="143"/>
      <c r="I40" s="143">
        <f t="shared" si="0"/>
        <v>1066162.5</v>
      </c>
      <c r="K40" s="208"/>
      <c r="L40" s="204"/>
    </row>
    <row r="41" spans="1:12" ht="15.75" thickBot="1">
      <c r="C41" s="209" t="s">
        <v>229</v>
      </c>
      <c r="D41" s="209">
        <f>SUM(D16:D40)</f>
        <v>4754650</v>
      </c>
      <c r="E41" s="209">
        <f t="shared" ref="E41:H41" si="1">SUM(E16:E40)</f>
        <v>4870000</v>
      </c>
      <c r="F41" s="209">
        <f t="shared" si="1"/>
        <v>4170700</v>
      </c>
      <c r="G41" s="209">
        <f t="shared" si="1"/>
        <v>3886750</v>
      </c>
      <c r="H41" s="209">
        <f t="shared" si="1"/>
        <v>0</v>
      </c>
      <c r="I41" s="90"/>
    </row>
    <row r="44" spans="1:12" ht="14.25" customHeight="1"/>
    <row r="48" spans="1:12" ht="15" customHeight="1"/>
    <row r="49" spans="11:12" s="125" customFormat="1" ht="15" customHeight="1">
      <c r="K49" s="201"/>
      <c r="L49" s="201"/>
    </row>
    <row r="50" spans="11:12" s="125" customFormat="1" ht="15" customHeight="1">
      <c r="K50" s="201"/>
      <c r="L50" s="201"/>
    </row>
    <row r="51" spans="11:12" s="125" customFormat="1" ht="15" customHeight="1">
      <c r="K51" s="201"/>
      <c r="L51" s="201"/>
    </row>
    <row r="52" spans="11:12" s="125" customFormat="1" ht="15" customHeight="1">
      <c r="K52" s="201"/>
      <c r="L52" s="201"/>
    </row>
    <row r="53" spans="11:12" s="125" customFormat="1" ht="15" customHeight="1">
      <c r="K53" s="201"/>
      <c r="L53" s="201"/>
    </row>
    <row r="54" spans="11:12" s="125" customFormat="1" ht="15" customHeight="1">
      <c r="K54" s="201"/>
      <c r="L54" s="201"/>
    </row>
    <row r="55" spans="11:12" s="125" customFormat="1" ht="15" customHeight="1">
      <c r="K55" s="201"/>
      <c r="L55" s="201"/>
    </row>
    <row r="56" spans="11:12" s="125" customFormat="1" ht="15" customHeight="1">
      <c r="K56" s="201"/>
      <c r="L56" s="201"/>
    </row>
    <row r="57" spans="11:12" s="125" customFormat="1" ht="15" customHeight="1">
      <c r="K57" s="201"/>
      <c r="L57" s="201"/>
    </row>
    <row r="58" spans="11:12" s="125" customFormat="1" ht="15" customHeight="1">
      <c r="K58" s="201"/>
      <c r="L58" s="201"/>
    </row>
    <row r="59" spans="11:12" s="125" customFormat="1" ht="15" customHeight="1">
      <c r="K59" s="201"/>
      <c r="L59" s="201"/>
    </row>
    <row r="60" spans="11:12" s="125" customFormat="1" ht="15" customHeight="1">
      <c r="K60" s="201"/>
      <c r="L60" s="201"/>
    </row>
    <row r="61" spans="11:12" s="125" customFormat="1" ht="15" customHeight="1">
      <c r="K61" s="201"/>
      <c r="L61" s="201"/>
    </row>
    <row r="62" spans="11:12" s="125" customFormat="1" ht="15" customHeight="1">
      <c r="K62" s="201"/>
      <c r="L62" s="201"/>
    </row>
    <row r="63" spans="11:12" s="125" customFormat="1" ht="15" customHeight="1">
      <c r="K63" s="201"/>
      <c r="L63" s="201"/>
    </row>
    <row r="64" spans="11:12" s="125" customFormat="1" ht="15" customHeight="1">
      <c r="K64" s="201"/>
      <c r="L64" s="201"/>
    </row>
    <row r="65" spans="11:12" s="125" customFormat="1" ht="15" customHeight="1">
      <c r="K65" s="201"/>
      <c r="L65" s="201"/>
    </row>
    <row r="66" spans="11:12" s="125" customFormat="1" ht="15" customHeight="1">
      <c r="K66" s="201"/>
      <c r="L66" s="201"/>
    </row>
    <row r="67" spans="11:12" s="125" customFormat="1" ht="15" customHeight="1">
      <c r="K67" s="201"/>
      <c r="L67" s="201"/>
    </row>
    <row r="68" spans="11:12" s="125" customFormat="1" ht="15" customHeight="1">
      <c r="K68" s="201"/>
      <c r="L68" s="201"/>
    </row>
    <row r="69" spans="11:12" s="125" customFormat="1" ht="15" customHeight="1">
      <c r="K69" s="201"/>
      <c r="L69" s="201"/>
    </row>
    <row r="70" spans="11:12" s="125" customFormat="1" ht="15" customHeight="1">
      <c r="K70" s="201"/>
      <c r="L70" s="201"/>
    </row>
    <row r="71" spans="11:12" s="125" customFormat="1" ht="15" customHeight="1">
      <c r="K71" s="201"/>
      <c r="L71" s="201"/>
    </row>
    <row r="72" spans="11:12" s="125" customFormat="1" ht="15" customHeight="1">
      <c r="K72" s="201"/>
      <c r="L72" s="201"/>
    </row>
    <row r="73" spans="11:12" s="125" customFormat="1" ht="15" customHeight="1">
      <c r="K73" s="201"/>
      <c r="L73" s="201"/>
    </row>
    <row r="74" spans="11:12" s="125" customFormat="1" ht="15" customHeight="1">
      <c r="K74" s="201"/>
      <c r="L74" s="201"/>
    </row>
    <row r="75" spans="11:12" s="125" customFormat="1" ht="15" customHeight="1">
      <c r="K75" s="201"/>
      <c r="L75" s="201"/>
    </row>
    <row r="76" spans="11:12" s="125" customFormat="1" ht="15" customHeight="1">
      <c r="K76" s="201"/>
      <c r="L76" s="201"/>
    </row>
    <row r="77" spans="11:12" s="125" customFormat="1" ht="15" customHeight="1">
      <c r="K77" s="201"/>
      <c r="L77" s="201"/>
    </row>
    <row r="78" spans="11:12" s="125" customFormat="1" ht="15" customHeight="1">
      <c r="K78" s="201"/>
      <c r="L78" s="201"/>
    </row>
    <row r="79" spans="11:12" s="125" customFormat="1" ht="15" customHeight="1">
      <c r="K79" s="201"/>
      <c r="L79" s="201"/>
    </row>
    <row r="80" spans="11:12" s="125" customFormat="1" ht="15" customHeight="1">
      <c r="K80" s="201"/>
      <c r="L80" s="201"/>
    </row>
    <row r="81" spans="11:12" s="125" customFormat="1" ht="15" customHeight="1">
      <c r="K81" s="201"/>
      <c r="L81" s="201"/>
    </row>
    <row r="82" spans="11:12" s="125" customFormat="1" ht="15" customHeight="1">
      <c r="K82" s="201"/>
      <c r="L82" s="201"/>
    </row>
    <row r="83" spans="11:12" s="125" customFormat="1" ht="15" customHeight="1">
      <c r="K83" s="201"/>
      <c r="L83" s="201"/>
    </row>
    <row r="84" spans="11:12" s="125" customFormat="1" ht="15" customHeight="1">
      <c r="K84" s="201"/>
      <c r="L84" s="201"/>
    </row>
    <row r="85" spans="11:12" s="125" customFormat="1" ht="15" customHeight="1">
      <c r="K85" s="201"/>
      <c r="L85" s="201"/>
    </row>
    <row r="86" spans="11:12" s="125" customFormat="1" ht="15" customHeight="1">
      <c r="K86" s="201"/>
      <c r="L86" s="201"/>
    </row>
    <row r="87" spans="11:12" s="125" customFormat="1" ht="15" customHeight="1">
      <c r="K87" s="201"/>
      <c r="L87" s="201"/>
    </row>
    <row r="88" spans="11:12" s="125" customFormat="1" ht="15" customHeight="1">
      <c r="K88" s="201"/>
      <c r="L88" s="201"/>
    </row>
    <row r="89" spans="11:12" s="125" customFormat="1" ht="15" customHeight="1">
      <c r="K89" s="201"/>
      <c r="L89" s="201"/>
    </row>
    <row r="90" spans="11:12" s="125" customFormat="1" ht="15" customHeight="1">
      <c r="K90" s="201"/>
      <c r="L90" s="201"/>
    </row>
    <row r="91" spans="11:12" s="125" customFormat="1" ht="15" customHeight="1">
      <c r="K91" s="201"/>
      <c r="L91" s="201"/>
    </row>
    <row r="92" spans="11:12" s="125" customFormat="1">
      <c r="K92" s="201"/>
      <c r="L92" s="20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04-11-2024</vt:lpstr>
      <vt:lpstr>By Order</vt:lpstr>
      <vt:lpstr>All Stores</vt:lpstr>
      <vt:lpstr>'04-11-2024'!Print_Titles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2024-11-08T06:57:48Z</cp:lastPrinted>
  <dcterms:created xsi:type="dcterms:W3CDTF">2010-10-20T06:23:14Z</dcterms:created>
  <dcterms:modified xsi:type="dcterms:W3CDTF">2024-11-08T06:58:09Z</dcterms:modified>
</cp:coreProperties>
</file>