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-120" yWindow="-120" windowWidth="15480" windowHeight="11640" tabRatio="599" activeTab="5"/>
  </bookViews>
  <sheets>
    <sheet name="Supermarkets" sheetId="5" r:id="rId1"/>
    <sheet name="stores" sheetId="7" r:id="rId2"/>
    <sheet name="Comp" sheetId="8" r:id="rId3"/>
    <sheet name="01-10-2024" sheetId="9" r:id="rId4"/>
    <sheet name="By Order" sheetId="11" r:id="rId5"/>
    <sheet name="All Stores" sheetId="12" r:id="rId6"/>
  </sheets>
  <definedNames>
    <definedName name="_xlnm._FilterDatabase" localSheetId="4" hidden="1">'By Order'!$B$67:$I$72</definedName>
    <definedName name="_xlnm.Print_Titles" localSheetId="3">'01-10-2024'!$12:$14</definedName>
    <definedName name="_xlnm.Print_Titles" localSheetId="5">'All Stores'!$13:$14</definedName>
    <definedName name="_xlnm.Print_Titles" localSheetId="4">'By Order'!$12:$13</definedName>
    <definedName name="_xlnm.Print_Titles" localSheetId="2">Comp!$12:$13</definedName>
    <definedName name="_xlnm.Print_Titles" localSheetId="1">stores!$12:$13</definedName>
    <definedName name="_xlnm.Print_Titles" localSheetId="0">Supermarkets!$12:$13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85" i="11" l="1"/>
  <c r="G85" i="11"/>
  <c r="I82" i="11"/>
  <c r="G82" i="11"/>
  <c r="I87" i="11"/>
  <c r="G87" i="11"/>
  <c r="I83" i="11"/>
  <c r="G83" i="11"/>
  <c r="I84" i="11"/>
  <c r="G84" i="11"/>
  <c r="I88" i="11"/>
  <c r="G88" i="11"/>
  <c r="I86" i="11"/>
  <c r="G86" i="11"/>
  <c r="I79" i="11"/>
  <c r="G79" i="11"/>
  <c r="I78" i="11"/>
  <c r="G78" i="11"/>
  <c r="I76" i="11"/>
  <c r="G76" i="11"/>
  <c r="I77" i="11"/>
  <c r="G77" i="11"/>
  <c r="I75" i="11"/>
  <c r="G75" i="11"/>
  <c r="I67" i="11"/>
  <c r="G67" i="11"/>
  <c r="I68" i="11"/>
  <c r="G68" i="11"/>
  <c r="I70" i="11"/>
  <c r="G70" i="11"/>
  <c r="I72" i="11"/>
  <c r="G72" i="11"/>
  <c r="I69" i="11"/>
  <c r="G69" i="11"/>
  <c r="I71" i="11"/>
  <c r="G71" i="11"/>
  <c r="I58" i="11"/>
  <c r="G58" i="11"/>
  <c r="I63" i="11"/>
  <c r="G63" i="11"/>
  <c r="I61" i="11"/>
  <c r="G61" i="11"/>
  <c r="I57" i="11"/>
  <c r="G57" i="11"/>
  <c r="I62" i="11"/>
  <c r="G62" i="11"/>
  <c r="I64" i="11"/>
  <c r="G64" i="11"/>
  <c r="I60" i="11"/>
  <c r="G60" i="11"/>
  <c r="I56" i="11"/>
  <c r="G56" i="11"/>
  <c r="I59" i="11"/>
  <c r="G59" i="11"/>
  <c r="I52" i="11"/>
  <c r="G52" i="11"/>
  <c r="I48" i="11"/>
  <c r="G48" i="11"/>
  <c r="I50" i="11"/>
  <c r="G50" i="11"/>
  <c r="I51" i="11"/>
  <c r="G51" i="11"/>
  <c r="I53" i="11"/>
  <c r="G53" i="11"/>
  <c r="I49" i="11"/>
  <c r="G49" i="11"/>
  <c r="I42" i="11"/>
  <c r="G42" i="11"/>
  <c r="I45" i="11"/>
  <c r="G45" i="11"/>
  <c r="I44" i="11"/>
  <c r="G44" i="11"/>
  <c r="I43" i="11"/>
  <c r="G43" i="11"/>
  <c r="I41" i="11"/>
  <c r="G41" i="11"/>
  <c r="I40" i="11"/>
  <c r="G40" i="11"/>
  <c r="I33" i="11"/>
  <c r="G33" i="11"/>
  <c r="I34" i="11"/>
  <c r="G34" i="11"/>
  <c r="I37" i="11"/>
  <c r="G37" i="11"/>
  <c r="I35" i="11"/>
  <c r="G35" i="11"/>
  <c r="I36" i="11"/>
  <c r="G36" i="11"/>
  <c r="I23" i="11"/>
  <c r="G23" i="11"/>
  <c r="I20" i="11"/>
  <c r="G20" i="11"/>
  <c r="I28" i="11"/>
  <c r="G28" i="11"/>
  <c r="I15" i="11"/>
  <c r="G15" i="11"/>
  <c r="I21" i="11"/>
  <c r="G21" i="11"/>
  <c r="I19" i="11"/>
  <c r="G19" i="11"/>
  <c r="I17" i="11"/>
  <c r="G17" i="11"/>
  <c r="I16" i="11"/>
  <c r="G16" i="11"/>
  <c r="I18" i="11"/>
  <c r="G18" i="11"/>
  <c r="I22" i="11"/>
  <c r="G22" i="11"/>
  <c r="I25" i="11"/>
  <c r="G25" i="11"/>
  <c r="I27" i="11"/>
  <c r="G27" i="11"/>
  <c r="I29" i="11"/>
  <c r="G29" i="11"/>
  <c r="I30" i="11"/>
  <c r="G30" i="11"/>
  <c r="I24" i="11"/>
  <c r="G24" i="11"/>
  <c r="I26" i="11"/>
  <c r="G26" i="11"/>
  <c r="G41" i="12" l="1"/>
  <c r="F41" i="12"/>
  <c r="E41" i="12"/>
  <c r="D41" i="12"/>
  <c r="I40" i="12"/>
  <c r="I39" i="12"/>
  <c r="I37" i="12"/>
  <c r="I36" i="12"/>
  <c r="I35" i="12"/>
  <c r="I34" i="12"/>
  <c r="I33" i="12"/>
  <c r="I31" i="12"/>
  <c r="I30" i="12"/>
  <c r="I29" i="12"/>
  <c r="I28" i="12"/>
  <c r="I27" i="12"/>
  <c r="I26" i="12"/>
  <c r="I25" i="12"/>
  <c r="I24" i="12"/>
  <c r="I23" i="12"/>
  <c r="I22" i="12"/>
  <c r="I21" i="12"/>
  <c r="I20" i="12"/>
  <c r="I19" i="12"/>
  <c r="I18" i="12"/>
  <c r="I17" i="12"/>
  <c r="I16" i="12"/>
  <c r="D40" i="8" l="1"/>
  <c r="F19" i="8"/>
  <c r="G16" i="5"/>
  <c r="I26" i="7"/>
  <c r="G26" i="5"/>
  <c r="G34" i="5"/>
  <c r="G25" i="5" l="1"/>
  <c r="G16" i="9"/>
  <c r="G17" i="9"/>
  <c r="G18" i="9"/>
  <c r="G19" i="9"/>
  <c r="G20" i="9"/>
  <c r="G21" i="9"/>
  <c r="G22" i="9"/>
  <c r="G23" i="9"/>
  <c r="G24" i="9"/>
  <c r="G25" i="9"/>
  <c r="G26" i="9"/>
  <c r="G27" i="9"/>
  <c r="G28" i="9"/>
  <c r="G29" i="9"/>
  <c r="G30" i="9"/>
  <c r="G31" i="9"/>
  <c r="G33" i="9"/>
  <c r="G34" i="9"/>
  <c r="G35" i="9"/>
  <c r="G36" i="9"/>
  <c r="G37" i="9"/>
  <c r="G39" i="9"/>
  <c r="G40" i="9"/>
  <c r="G41" i="9"/>
  <c r="G42" i="9"/>
  <c r="G43" i="9"/>
  <c r="G44" i="9"/>
  <c r="G46" i="9"/>
  <c r="G47" i="9"/>
  <c r="G48" i="9"/>
  <c r="G49" i="9"/>
  <c r="G50" i="9"/>
  <c r="G51" i="9"/>
  <c r="G53" i="9"/>
  <c r="G54" i="9"/>
  <c r="G55" i="9"/>
  <c r="G56" i="9"/>
  <c r="G57" i="9"/>
  <c r="G58" i="9"/>
  <c r="G59" i="9"/>
  <c r="G60" i="9"/>
  <c r="G61" i="9"/>
  <c r="G63" i="9"/>
  <c r="G64" i="9"/>
  <c r="G65" i="9"/>
  <c r="G66" i="9"/>
  <c r="G67" i="9"/>
  <c r="G68" i="9"/>
  <c r="G70" i="9"/>
  <c r="G71" i="9"/>
  <c r="G72" i="9"/>
  <c r="G73" i="9"/>
  <c r="G74" i="9"/>
  <c r="G76" i="9"/>
  <c r="G77" i="9"/>
  <c r="G78" i="9"/>
  <c r="G79" i="9"/>
  <c r="G80" i="9"/>
  <c r="G81" i="9"/>
  <c r="G82" i="9"/>
  <c r="I31" i="9" l="1"/>
  <c r="I30" i="9"/>
  <c r="I29" i="9"/>
  <c r="I28" i="9"/>
  <c r="I27" i="9"/>
  <c r="I26" i="9"/>
  <c r="I25" i="9"/>
  <c r="I24" i="9"/>
  <c r="I23" i="9"/>
  <c r="I22" i="9"/>
  <c r="I21" i="9"/>
  <c r="I20" i="9"/>
  <c r="I19" i="9"/>
  <c r="I18" i="9"/>
  <c r="I17" i="9"/>
  <c r="H80" i="11" l="1"/>
  <c r="F80" i="11"/>
  <c r="H15" i="8" l="1"/>
  <c r="H16" i="8" l="1"/>
  <c r="H17" i="8"/>
  <c r="H18" i="8"/>
  <c r="H19" i="8"/>
  <c r="H20" i="8"/>
  <c r="H21" i="8"/>
  <c r="H22" i="8"/>
  <c r="H23" i="8"/>
  <c r="H24" i="8"/>
  <c r="I24" i="8" s="1"/>
  <c r="H25" i="8"/>
  <c r="H26" i="8"/>
  <c r="H27" i="8"/>
  <c r="H28" i="8"/>
  <c r="H29" i="8"/>
  <c r="H30" i="8"/>
  <c r="H32" i="8"/>
  <c r="H33" i="8"/>
  <c r="H34" i="8"/>
  <c r="H35" i="8"/>
  <c r="H36" i="8"/>
  <c r="H38" i="8"/>
  <c r="H39" i="8"/>
  <c r="H73" i="11" l="1"/>
  <c r="I15" i="5" l="1"/>
  <c r="E31" i="11" l="1"/>
  <c r="F31" i="11"/>
  <c r="H31" i="11"/>
  <c r="E38" i="11"/>
  <c r="F38" i="11"/>
  <c r="H38" i="11"/>
  <c r="G38" i="11" l="1"/>
  <c r="G31" i="11"/>
  <c r="E40" i="8"/>
  <c r="I70" i="9" l="1"/>
  <c r="I71" i="9"/>
  <c r="I72" i="9"/>
  <c r="I73" i="9"/>
  <c r="I74" i="9"/>
  <c r="G34" i="7" l="1"/>
  <c r="I19" i="5"/>
  <c r="I17" i="5" l="1"/>
  <c r="G19" i="5"/>
  <c r="I16" i="5"/>
  <c r="I18" i="5"/>
  <c r="I20" i="5"/>
  <c r="I21" i="5"/>
  <c r="I22" i="5"/>
  <c r="I23" i="5"/>
  <c r="I24" i="5"/>
  <c r="I25" i="5"/>
  <c r="I26" i="5"/>
  <c r="I27" i="5"/>
  <c r="I28" i="5"/>
  <c r="I29" i="5"/>
  <c r="I30" i="5"/>
  <c r="I32" i="5"/>
  <c r="I33" i="5"/>
  <c r="I34" i="5"/>
  <c r="I35" i="5"/>
  <c r="I36" i="5"/>
  <c r="I38" i="5"/>
  <c r="I39" i="5"/>
  <c r="I40" i="5"/>
  <c r="F73" i="11" l="1"/>
  <c r="I73" i="11" l="1"/>
  <c r="G18" i="5" l="1"/>
  <c r="G40" i="8" l="1"/>
  <c r="E46" i="11"/>
  <c r="E54" i="11"/>
  <c r="E65" i="11"/>
  <c r="E73" i="11"/>
  <c r="E80" i="11"/>
  <c r="E89" i="11" l="1"/>
  <c r="E90" i="11" l="1"/>
  <c r="G52" i="5" l="1"/>
  <c r="I50" i="5"/>
  <c r="I45" i="5" l="1"/>
  <c r="F65" i="11" l="1"/>
  <c r="H89" i="11" l="1"/>
  <c r="F89" i="11"/>
  <c r="H65" i="11"/>
  <c r="I65" i="11" s="1"/>
  <c r="H54" i="11"/>
  <c r="F54" i="11"/>
  <c r="H46" i="11"/>
  <c r="F46" i="11"/>
  <c r="H90" i="11" l="1"/>
  <c r="I46" i="11"/>
  <c r="I89" i="11"/>
  <c r="G73" i="11"/>
  <c r="I54" i="11"/>
  <c r="G46" i="11"/>
  <c r="G80" i="11"/>
  <c r="G54" i="11"/>
  <c r="I38" i="11"/>
  <c r="G89" i="11"/>
  <c r="G65" i="11"/>
  <c r="F90" i="11"/>
  <c r="I31" i="11"/>
  <c r="I80" i="11"/>
  <c r="I90" i="11" l="1"/>
  <c r="G90" i="11"/>
  <c r="F15" i="8" l="1"/>
  <c r="I15" i="8"/>
  <c r="F16" i="8"/>
  <c r="F17" i="8"/>
  <c r="F18" i="8"/>
  <c r="F20" i="8"/>
  <c r="F21" i="8"/>
  <c r="F22" i="8"/>
  <c r="F23" i="8"/>
  <c r="F24" i="8"/>
  <c r="F25" i="8"/>
  <c r="F26" i="8"/>
  <c r="F27" i="8"/>
  <c r="F28" i="8"/>
  <c r="F29" i="8"/>
  <c r="F30" i="8"/>
  <c r="F32" i="8"/>
  <c r="F33" i="8"/>
  <c r="F34" i="8"/>
  <c r="F35" i="8"/>
  <c r="F36" i="8"/>
  <c r="F38" i="8"/>
  <c r="F39" i="8"/>
  <c r="I46" i="9" l="1"/>
  <c r="I47" i="9"/>
  <c r="I48" i="9"/>
  <c r="I49" i="9"/>
  <c r="I50" i="9"/>
  <c r="I51" i="9"/>
  <c r="H40" i="8" l="1"/>
  <c r="G17" i="5" l="1"/>
  <c r="G20" i="5"/>
  <c r="G21" i="5"/>
  <c r="G22" i="5"/>
  <c r="G23" i="5"/>
  <c r="G24" i="5"/>
  <c r="G27" i="5"/>
  <c r="G28" i="5"/>
  <c r="G29" i="5"/>
  <c r="G30" i="5"/>
  <c r="G32" i="5"/>
  <c r="G33" i="5"/>
  <c r="G35" i="5"/>
  <c r="G36" i="5"/>
  <c r="G38" i="5"/>
  <c r="G39" i="5"/>
  <c r="G40" i="5"/>
  <c r="G41" i="5"/>
  <c r="G42" i="5"/>
  <c r="G43" i="5"/>
  <c r="G45" i="5"/>
  <c r="G46" i="5"/>
  <c r="G47" i="5"/>
  <c r="G48" i="5"/>
  <c r="G49" i="5"/>
  <c r="G50" i="5"/>
  <c r="G53" i="5"/>
  <c r="G54" i="5"/>
  <c r="G55" i="5"/>
  <c r="G56" i="5"/>
  <c r="G57" i="5"/>
  <c r="G58" i="5"/>
  <c r="G59" i="5"/>
  <c r="G60" i="5"/>
  <c r="G62" i="5"/>
  <c r="G63" i="5"/>
  <c r="G64" i="5"/>
  <c r="G65" i="5"/>
  <c r="G66" i="5"/>
  <c r="G67" i="5"/>
  <c r="G69" i="5"/>
  <c r="G70" i="5"/>
  <c r="G71" i="5"/>
  <c r="G72" i="5"/>
  <c r="G73" i="5"/>
  <c r="G75" i="5"/>
  <c r="G76" i="5"/>
  <c r="G77" i="5"/>
  <c r="G78" i="5"/>
  <c r="G79" i="5"/>
  <c r="G80" i="5"/>
  <c r="G81" i="5"/>
  <c r="I16" i="7" l="1"/>
  <c r="I66" i="9" l="1"/>
  <c r="I76" i="9" l="1"/>
  <c r="I77" i="9"/>
  <c r="I78" i="9"/>
  <c r="I79" i="9"/>
  <c r="I80" i="9"/>
  <c r="I65" i="5" l="1"/>
  <c r="I42" i="5"/>
  <c r="I43" i="5"/>
  <c r="I46" i="5"/>
  <c r="I47" i="5"/>
  <c r="I48" i="5"/>
  <c r="I49" i="5"/>
  <c r="I52" i="5"/>
  <c r="I53" i="5"/>
  <c r="I54" i="5"/>
  <c r="I55" i="5"/>
  <c r="I56" i="5"/>
  <c r="I57" i="5"/>
  <c r="I58" i="5"/>
  <c r="I59" i="5"/>
  <c r="I60" i="5"/>
  <c r="I62" i="5"/>
  <c r="I63" i="5"/>
  <c r="I64" i="5"/>
  <c r="I66" i="5"/>
  <c r="I67" i="5"/>
  <c r="I69" i="5"/>
  <c r="I70" i="5"/>
  <c r="I71" i="5"/>
  <c r="I72" i="5"/>
  <c r="I73" i="5"/>
  <c r="I75" i="5"/>
  <c r="I76" i="5"/>
  <c r="I77" i="5"/>
  <c r="I78" i="5"/>
  <c r="I79" i="5"/>
  <c r="I80" i="5"/>
  <c r="I81" i="5"/>
  <c r="I40" i="8" l="1"/>
  <c r="I39" i="7" l="1"/>
  <c r="I41" i="5"/>
  <c r="I30" i="7" l="1"/>
  <c r="I36" i="9" l="1"/>
  <c r="I38" i="7"/>
  <c r="I36" i="7"/>
  <c r="I35" i="7"/>
  <c r="I34" i="7"/>
  <c r="I33" i="7"/>
  <c r="I32" i="7"/>
  <c r="I29" i="7"/>
  <c r="I28" i="7"/>
  <c r="I27" i="7"/>
  <c r="I25" i="7"/>
  <c r="I24" i="7"/>
  <c r="I23" i="7"/>
  <c r="I22" i="7"/>
  <c r="I21" i="7"/>
  <c r="I20" i="7"/>
  <c r="I19" i="7"/>
  <c r="I18" i="7"/>
  <c r="I17" i="7"/>
  <c r="I15" i="7"/>
  <c r="I82" i="9" l="1"/>
  <c r="I81" i="9"/>
  <c r="I68" i="9"/>
  <c r="I67" i="9"/>
  <c r="I65" i="9"/>
  <c r="I64" i="9"/>
  <c r="I63" i="9"/>
  <c r="I61" i="9"/>
  <c r="I60" i="9"/>
  <c r="I59" i="9"/>
  <c r="I58" i="9"/>
  <c r="I57" i="9"/>
  <c r="I56" i="9"/>
  <c r="I55" i="9"/>
  <c r="I54" i="9"/>
  <c r="I53" i="9"/>
  <c r="I44" i="9"/>
  <c r="I43" i="9"/>
  <c r="I42" i="9"/>
  <c r="I41" i="9"/>
  <c r="I40" i="9"/>
  <c r="I39" i="9"/>
  <c r="I37" i="9"/>
  <c r="I35" i="9"/>
  <c r="I34" i="9"/>
  <c r="I33" i="9"/>
  <c r="G16" i="7" l="1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2" i="7"/>
  <c r="G33" i="7"/>
  <c r="G35" i="7"/>
  <c r="G36" i="7"/>
  <c r="G38" i="7"/>
  <c r="G39" i="7"/>
  <c r="G15" i="7"/>
  <c r="F40" i="8" l="1"/>
  <c r="I39" i="8"/>
  <c r="I38" i="8"/>
  <c r="I33" i="8"/>
  <c r="I34" i="8"/>
  <c r="I35" i="8"/>
  <c r="I36" i="8"/>
  <c r="I32" i="8"/>
  <c r="I16" i="8"/>
  <c r="I17" i="8"/>
  <c r="I18" i="8"/>
  <c r="I19" i="8"/>
  <c r="I20" i="8"/>
  <c r="I21" i="8"/>
  <c r="I22" i="8"/>
  <c r="I23" i="8"/>
  <c r="I25" i="8"/>
  <c r="I26" i="8"/>
  <c r="I27" i="8"/>
  <c r="I28" i="8"/>
  <c r="I29" i="8"/>
  <c r="I30" i="8"/>
  <c r="I16" i="9" l="1"/>
  <c r="G15" i="5"/>
</calcChain>
</file>

<file path=xl/sharedStrings.xml><?xml version="1.0" encoding="utf-8"?>
<sst xmlns="http://schemas.openxmlformats.org/spreadsheetml/2006/main" count="852" uniqueCount="230">
  <si>
    <t>السلعة</t>
  </si>
  <si>
    <t>المديرية العامة للاقتصاد والتجارة</t>
  </si>
  <si>
    <t xml:space="preserve">   المكتب الفني لسياسة الأسعار</t>
  </si>
  <si>
    <t>الفئة</t>
  </si>
  <si>
    <t>خ 1</t>
  </si>
  <si>
    <t>خ 2</t>
  </si>
  <si>
    <t>خ 3</t>
  </si>
  <si>
    <t>خ 4</t>
  </si>
  <si>
    <t>خ 5</t>
  </si>
  <si>
    <t>خ 6</t>
  </si>
  <si>
    <t>خ 7</t>
  </si>
  <si>
    <t>خ 8</t>
  </si>
  <si>
    <t>خ 9</t>
  </si>
  <si>
    <t>خ 10</t>
  </si>
  <si>
    <t>خ 11</t>
  </si>
  <si>
    <t>خ 12</t>
  </si>
  <si>
    <t>خ 13</t>
  </si>
  <si>
    <t>خ 14</t>
  </si>
  <si>
    <t>خ 15</t>
  </si>
  <si>
    <t>خ 16</t>
  </si>
  <si>
    <t>الفواكه</t>
  </si>
  <si>
    <t>ف</t>
  </si>
  <si>
    <t>خ</t>
  </si>
  <si>
    <t>الوزن</t>
  </si>
  <si>
    <t>الخضار الطازجة</t>
  </si>
  <si>
    <t>اللحوم ومشتقاتها</t>
  </si>
  <si>
    <t>ف 1</t>
  </si>
  <si>
    <t>ف 2</t>
  </si>
  <si>
    <t>ف 3</t>
  </si>
  <si>
    <t>ف 4</t>
  </si>
  <si>
    <t>ف 5</t>
  </si>
  <si>
    <t>ل 1</t>
  </si>
  <si>
    <t>ل 2</t>
  </si>
  <si>
    <t>ل 3</t>
  </si>
  <si>
    <t>ل 4</t>
  </si>
  <si>
    <t>ل 5</t>
  </si>
  <si>
    <t>ل 6</t>
  </si>
  <si>
    <t>البيض ومنتجات الحليب</t>
  </si>
  <si>
    <t>ح 1</t>
  </si>
  <si>
    <t>ح 2</t>
  </si>
  <si>
    <t>ح 3</t>
  </si>
  <si>
    <t>ح 4</t>
  </si>
  <si>
    <t>ح 5</t>
  </si>
  <si>
    <t>ح 6</t>
  </si>
  <si>
    <t>الحبوب والبذور والثمار الجوزية</t>
  </si>
  <si>
    <t>ب 1</t>
  </si>
  <si>
    <t>ب 2</t>
  </si>
  <si>
    <t>ب 3</t>
  </si>
  <si>
    <t>ب 4</t>
  </si>
  <si>
    <t>ب 5</t>
  </si>
  <si>
    <t>ب 6</t>
  </si>
  <si>
    <t>ل</t>
  </si>
  <si>
    <t>ب</t>
  </si>
  <si>
    <t>المنتجات الدهنية والزيتية</t>
  </si>
  <si>
    <t>ح 7</t>
  </si>
  <si>
    <t>ح 8</t>
  </si>
  <si>
    <t>ح 9</t>
  </si>
  <si>
    <t>ح</t>
  </si>
  <si>
    <t>ز</t>
  </si>
  <si>
    <t>ز 1</t>
  </si>
  <si>
    <t>ز 2</t>
  </si>
  <si>
    <t>ز 3</t>
  </si>
  <si>
    <t>ز 4</t>
  </si>
  <si>
    <t>ز 5</t>
  </si>
  <si>
    <t>ز 6</t>
  </si>
  <si>
    <t>المعلبات</t>
  </si>
  <si>
    <t>م</t>
  </si>
  <si>
    <t>م 2</t>
  </si>
  <si>
    <t>م 1</t>
  </si>
  <si>
    <t>م 3</t>
  </si>
  <si>
    <t>م 4</t>
  </si>
  <si>
    <t>م 5</t>
  </si>
  <si>
    <t>مواد غذائية متفرقة</t>
  </si>
  <si>
    <t>غ</t>
  </si>
  <si>
    <t>غ 1</t>
  </si>
  <si>
    <t>غ 3</t>
  </si>
  <si>
    <t>غ 2</t>
  </si>
  <si>
    <t>غ 4</t>
  </si>
  <si>
    <t>غ 5</t>
  </si>
  <si>
    <t>غ 6</t>
  </si>
  <si>
    <t>غ 7</t>
  </si>
  <si>
    <t>ربطة واحدة</t>
  </si>
  <si>
    <t>قطعة واحدة</t>
  </si>
  <si>
    <t>كيس 300 غرام</t>
  </si>
  <si>
    <t xml:space="preserve">بندورة </t>
  </si>
  <si>
    <t>كوسى</t>
  </si>
  <si>
    <t>باذنجان</t>
  </si>
  <si>
    <t xml:space="preserve">ملفوف </t>
  </si>
  <si>
    <t>خيار</t>
  </si>
  <si>
    <t xml:space="preserve">لوبيا بادرية </t>
  </si>
  <si>
    <t>جزر</t>
  </si>
  <si>
    <t>بقدونس</t>
  </si>
  <si>
    <t>نعنع</t>
  </si>
  <si>
    <t>بقلة</t>
  </si>
  <si>
    <t>كزبرة</t>
  </si>
  <si>
    <t>خس</t>
  </si>
  <si>
    <t>فجل</t>
  </si>
  <si>
    <t>بصل احمر</t>
  </si>
  <si>
    <t>ثوم يابس</t>
  </si>
  <si>
    <t>بطاطا</t>
  </si>
  <si>
    <t>تفاح بلدي أحمر</t>
  </si>
  <si>
    <t>تفاح بلدي أصفر</t>
  </si>
  <si>
    <t>موز بلدي</t>
  </si>
  <si>
    <t>برتقال أبو صرّة</t>
  </si>
  <si>
    <t xml:space="preserve">ليمون حامض </t>
  </si>
  <si>
    <t xml:space="preserve">لحم غنم  طازج (بلدي) </t>
  </si>
  <si>
    <t xml:space="preserve">لحم بقر طازج (بلدي) </t>
  </si>
  <si>
    <t>لحم بقر مستورد (مبرد)</t>
  </si>
  <si>
    <t>عدد 30</t>
  </si>
  <si>
    <t>البيض</t>
  </si>
  <si>
    <t xml:space="preserve">علبة 500 غرام </t>
  </si>
  <si>
    <t>اللبنة</t>
  </si>
  <si>
    <t>علبة 2,5 كيلوغرام</t>
  </si>
  <si>
    <t xml:space="preserve">جبن أبيض عكاوي </t>
  </si>
  <si>
    <t>موضب 1 كيلوغرام</t>
  </si>
  <si>
    <t>عدس أحمر</t>
  </si>
  <si>
    <t>فاصولياء بيضاء صنوبرية</t>
  </si>
  <si>
    <t>فول حب</t>
  </si>
  <si>
    <t>حمص حب</t>
  </si>
  <si>
    <t>طحين</t>
  </si>
  <si>
    <t>(وقية) 200 غرام</t>
  </si>
  <si>
    <t>جوز قلب</t>
  </si>
  <si>
    <t>لوز قلب</t>
  </si>
  <si>
    <t>صنوبر قلب</t>
  </si>
  <si>
    <t>كبير 400 غرام</t>
  </si>
  <si>
    <t>قنينة 1,8 ليتر</t>
  </si>
  <si>
    <t>مرطبان 454 غرام</t>
  </si>
  <si>
    <t>علبة 454 غرام</t>
  </si>
  <si>
    <t>زبدة</t>
  </si>
  <si>
    <t>زيت زيتون</t>
  </si>
  <si>
    <t>زيت دوار الشمس</t>
  </si>
  <si>
    <t>زيت الذرة</t>
  </si>
  <si>
    <t>طحينة</t>
  </si>
  <si>
    <t>حلاوة سادة</t>
  </si>
  <si>
    <t>علبة 340 غرام</t>
  </si>
  <si>
    <t>علبة 200 غرام</t>
  </si>
  <si>
    <t>علبة 125 غرام</t>
  </si>
  <si>
    <t>علبة 400 غرام</t>
  </si>
  <si>
    <t xml:space="preserve">مارتديلا بقر </t>
  </si>
  <si>
    <t xml:space="preserve">طون </t>
  </si>
  <si>
    <t xml:space="preserve">سردين </t>
  </si>
  <si>
    <t xml:space="preserve">فطر حبة كاملة </t>
  </si>
  <si>
    <t>علبة 700 غرام</t>
  </si>
  <si>
    <t xml:space="preserve">سكر </t>
  </si>
  <si>
    <t>ملح</t>
  </si>
  <si>
    <t>صغير 70 غرام</t>
  </si>
  <si>
    <t xml:space="preserve">كاتشاب </t>
  </si>
  <si>
    <t>باكيت 500 غرام</t>
  </si>
  <si>
    <t>رب البندورة</t>
  </si>
  <si>
    <t>معكرونة</t>
  </si>
  <si>
    <t>موضب 200 غرام</t>
  </si>
  <si>
    <t>بن مطحون</t>
  </si>
  <si>
    <t xml:space="preserve">فخاذ فروج مع جلدة  </t>
  </si>
  <si>
    <t>صدور فروج مسحب</t>
  </si>
  <si>
    <t>فروج كامل</t>
  </si>
  <si>
    <t>شاي (غير منكه)</t>
  </si>
  <si>
    <t>موضب 454 غرام</t>
  </si>
  <si>
    <t>جبن قشقوان بقر</t>
  </si>
  <si>
    <r>
      <t xml:space="preserve">جبنة </t>
    </r>
    <r>
      <rPr>
        <sz val="12"/>
        <rFont val="Arabic Transparent"/>
        <charset val="178"/>
      </rPr>
      <t xml:space="preserve"> قطع</t>
    </r>
  </si>
  <si>
    <t>حليب بودرة</t>
  </si>
  <si>
    <r>
      <t>ذرة</t>
    </r>
    <r>
      <rPr>
        <b/>
        <sz val="12"/>
        <rFont val="Arabic Transparent"/>
        <charset val="178"/>
      </rPr>
      <t/>
    </r>
  </si>
  <si>
    <t>كيلوغرام 1</t>
  </si>
  <si>
    <t>قنينة 340 غرام</t>
  </si>
  <si>
    <t>بندورة 1 كيلو غرام (باب أول)</t>
  </si>
  <si>
    <t>كوسى1 كيلو غرام (باب أول)</t>
  </si>
  <si>
    <t>باذنجان 1 كيلو غرام (باب أول)</t>
  </si>
  <si>
    <t>ملفوف 1 كيلو غرام (باب أول)</t>
  </si>
  <si>
    <t>لوبيا  بادرية 1 كيلو غرام (باب أول)</t>
  </si>
  <si>
    <t>خيار 1 كيلو غرام (باب أول)</t>
  </si>
  <si>
    <t>جزر 1 كيلو غرام (باب أول)</t>
  </si>
  <si>
    <t>بقدونس ( ربطة واحدة ) (باب أول)</t>
  </si>
  <si>
    <t xml:space="preserve">نعنع ( ربطة واحدة ) (باب أول) </t>
  </si>
  <si>
    <t xml:space="preserve">بقلة ( ربطة واحدة ) (باب أول) </t>
  </si>
  <si>
    <t>كزبرة ( ربطة واحدة ) (باب أول)</t>
  </si>
  <si>
    <t xml:space="preserve">خس ( قطعة واحدة ) (باب أول) </t>
  </si>
  <si>
    <t>فجل ( ربطة واحدة ) (باب أول)</t>
  </si>
  <si>
    <t>بصل احمر 1 كيلو غرام (باب أول)</t>
  </si>
  <si>
    <t>ثوم يابس كيس 300 غرام (باب أول)</t>
  </si>
  <si>
    <t>بطاطا 1 كيلو غرام (باب أول)</t>
  </si>
  <si>
    <t>تفاح بلدي أحمر 1 كيلوغرام (باب أول)</t>
  </si>
  <si>
    <t>تفاح بلدي أصفر 1 كيلوغرام (باب أول)</t>
  </si>
  <si>
    <t>موز بلدي 1 كيلوغرام (باب أول)</t>
  </si>
  <si>
    <t>برتقال أبو صرّة (باب أول)</t>
  </si>
  <si>
    <t>ليمون حامض 1 كيلوغرام (باب أول)</t>
  </si>
  <si>
    <t>لحم غنم  طازج 1 كيلو غرام(بلدي) كاستليتا بدون عضم</t>
  </si>
  <si>
    <t>لحم بقر طازج 1 كيلو غرام (بلدي) موزات</t>
  </si>
  <si>
    <t xml:space="preserve">الفرق بـ ل.ل. </t>
  </si>
  <si>
    <t>التغيير الأسبوعي بالنسبة المئوية %</t>
  </si>
  <si>
    <t>مجمــوع الخضار الطازجة</t>
  </si>
  <si>
    <t>مجمــوع الفواكه</t>
  </si>
  <si>
    <t>مجمــوع اللحوم ومشتقاتها</t>
  </si>
  <si>
    <t>مجمــوع البيض ومنتجات الحليب</t>
  </si>
  <si>
    <t>مجمــوع الحبوب والبذور والثمار الجوزية</t>
  </si>
  <si>
    <t>مجمــوع المعلبات</t>
  </si>
  <si>
    <t>مجمــوع مواد غذائية متفرقة</t>
  </si>
  <si>
    <t>المجمــوع العام</t>
  </si>
  <si>
    <t>التغيير السنوي بالنسبة المئوية %</t>
  </si>
  <si>
    <t>التغيير السنوي بالنسبة المئوية%</t>
  </si>
  <si>
    <t>أرز عادي</t>
  </si>
  <si>
    <t>قطع 160 غرام</t>
  </si>
  <si>
    <t>ذرة</t>
  </si>
  <si>
    <t>التقرير الأسبوعي لأسعار السلة الغذائية في وزارة الاقتصاد والتجارة (المكتب الفني لسياسة الأسعار) في نقاط البيع في مختلف المناطق اللبنانية</t>
  </si>
  <si>
    <t>التقرير الأسبوعي لأسعار السلة الغذائية في وزارة الاقتصاد والتجارة (المكتب الفني لسياسة الأسعار) في السوبرماركت في مختلف المناطق اللبنانية</t>
  </si>
  <si>
    <t>التقرير الأسبوعي لأسعار السلة الغذائية في وزارة الاقتصاد والتجارة (المكتب الفني لسياسة الأسعار) في المحلات والملاحم في مختلف المناطق اللبنانية</t>
  </si>
  <si>
    <t>التقرير الأسبوعي لأسعار السلة الغذائية في وزارة الاقتصاد والتجارة (المكتب الفني لسياسة الأسعار) في مختلف المناطق اللبنانية</t>
  </si>
  <si>
    <t>مجمــوع المنتجات الدهنية والزيتية</t>
  </si>
  <si>
    <t>غالون 3,6 ليتر</t>
  </si>
  <si>
    <t>غالون 3,5 ليتر</t>
  </si>
  <si>
    <t>سعر صرف الدولار الأمريكي</t>
  </si>
  <si>
    <t>التقرير الأسبوعي لأسعار السلة الغذائية في وزارة الاقتصاد والتجارة (المكتب الفني لسياسة الأسعار)</t>
  </si>
  <si>
    <t xml:space="preserve"> المنطقة: محلات الخضار والملاحم في بيروت وجبل لبنان، الجنوب، البقاع، الشمال والنبطية</t>
  </si>
  <si>
    <t>معدل السعر في بيروت وجبل لبنان (ل.ل.)</t>
  </si>
  <si>
    <t>معدل السعر في صيدا وصور  (ل.ل.)</t>
  </si>
  <si>
    <t>معدل السعر في زحلة وجوارها (ل.ل.)</t>
  </si>
  <si>
    <t>معدل السعر في طرابلس وعكار (ل.ل.)</t>
  </si>
  <si>
    <t>معدل السعر في النبطية (ل.ل.)</t>
  </si>
  <si>
    <t>معدل السعر في المحلات والملاحم (ل.ل.)</t>
  </si>
  <si>
    <t xml:space="preserve">لحم غنم  طازج 1 كيلو غرام(بلدي) كاستليتا </t>
  </si>
  <si>
    <t>معدل أسعار  السوبرماركات في 23-09-2024(ل.ل.)</t>
  </si>
  <si>
    <t>معدل أسعار المحلات والملاحم في 23-09-2024 (ل.ل.)</t>
  </si>
  <si>
    <t>المعدل العام للأسعار في 23-09-2024  (ل.ل.)</t>
  </si>
  <si>
    <t xml:space="preserve"> التاريخ 1 تشرين الأول 2024</t>
  </si>
  <si>
    <t>معدل أسعار  السوبرماركات في 01-10-2024(ل.ل.)</t>
  </si>
  <si>
    <t>معدل الأسعار في تشرين الأول 2023 (ل.ل.)</t>
  </si>
  <si>
    <t>معدل أسعار المحلات والملاحم في 01-10-2024 (ل.ل.)</t>
  </si>
  <si>
    <t>المعدل العام للأسعار في 01-10-2024 (ل.ل.)</t>
  </si>
  <si>
    <t>المعدل العام للأسعار في 01-10-2024  (ل.ل.)</t>
  </si>
  <si>
    <t xml:space="preserve"> التاريخ 01 تشرين الأول 2024 </t>
  </si>
  <si>
    <t>المجموع</t>
  </si>
  <si>
    <t>1$=89700 LBP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</si>
</sst>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23">
    <font>
      <sz val="11"/>
      <color theme="1"/>
      <name val="Calibri"/>
      <family val="2"/>
      <charset val="178"/>
      <scheme val="minor"/>
    </font>
    <font>
      <b/>
      <sz val="10"/>
      <name val="Arial"/>
      <family val="2"/>
      <charset val="178"/>
    </font>
    <font>
      <b/>
      <sz val="11"/>
      <color theme="1"/>
      <name val="Calibri"/>
      <family val="2"/>
      <scheme val="minor"/>
    </font>
    <font>
      <b/>
      <sz val="13"/>
      <color theme="1"/>
      <name val="Arabic Transparent"/>
      <charset val="178"/>
    </font>
    <font>
      <b/>
      <sz val="11"/>
      <color theme="1"/>
      <name val="Arabic Transparent"/>
      <charset val="178"/>
    </font>
    <font>
      <sz val="12"/>
      <name val="Arabic Transparent"/>
      <charset val="178"/>
    </font>
    <font>
      <b/>
      <sz val="12"/>
      <name val="Arabic Transparent"/>
      <charset val="178"/>
    </font>
    <font>
      <b/>
      <sz val="9"/>
      <color rgb="FF595959"/>
      <name val="Times New Roman"/>
      <family val="1"/>
    </font>
    <font>
      <b/>
      <sz val="14"/>
      <color theme="1"/>
      <name val="Arabic Transparent"/>
      <charset val="178"/>
    </font>
    <font>
      <b/>
      <sz val="11"/>
      <color theme="1"/>
      <name val="Calibri"/>
      <family val="2"/>
      <charset val="178"/>
      <scheme val="minor"/>
    </font>
    <font>
      <b/>
      <sz val="11"/>
      <name val="Arabic Transparent"/>
      <charset val="178"/>
    </font>
    <font>
      <sz val="11"/>
      <name val="Arabic Transparent"/>
      <charset val="178"/>
    </font>
    <font>
      <sz val="11"/>
      <color theme="1"/>
      <name val="Calibri"/>
      <family val="2"/>
      <charset val="178"/>
      <scheme val="minor"/>
    </font>
    <font>
      <sz val="11"/>
      <color theme="1"/>
      <name val="Arabic Transparent"/>
      <charset val="178"/>
    </font>
    <font>
      <b/>
      <sz val="10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Calibri"/>
      <family val="2"/>
      <scheme val="minor"/>
    </font>
    <font>
      <sz val="14"/>
      <color rgb="FF000000"/>
      <name val="Arial"/>
      <family val="2"/>
    </font>
    <font>
      <sz val="11"/>
      <color theme="1"/>
      <name val="Calibri"/>
      <family val="2"/>
      <scheme val="minor"/>
    </font>
    <font>
      <b/>
      <sz val="16"/>
      <color theme="1"/>
      <name val="Arial"/>
      <family val="2"/>
    </font>
    <font>
      <b/>
      <sz val="18"/>
      <color rgb="FF000000"/>
      <name val="Arial"/>
      <family val="2"/>
    </font>
    <font>
      <b/>
      <sz val="14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9" fontId="12" fillId="0" borderId="0" applyFont="0" applyFill="0" applyBorder="0" applyAlignment="0" applyProtection="0"/>
  </cellStyleXfs>
  <cellXfs count="238">
    <xf numFmtId="0" fontId="0" fillId="0" borderId="0" xfId="0"/>
    <xf numFmtId="0" fontId="2" fillId="0" borderId="0" xfId="0" applyFont="1"/>
    <xf numFmtId="0" fontId="3" fillId="0" borderId="0" xfId="0" applyFont="1" applyAlignment="1">
      <alignment horizontal="right" vertical="center"/>
    </xf>
    <xf numFmtId="0" fontId="7" fillId="0" borderId="0" xfId="0" applyFont="1" applyAlignment="1">
      <alignment horizontal="justify" readingOrder="2"/>
    </xf>
    <xf numFmtId="0" fontId="7" fillId="0" borderId="0" xfId="0" applyFont="1"/>
    <xf numFmtId="0" fontId="4" fillId="0" borderId="12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9" fillId="0" borderId="0" xfId="0" applyFont="1"/>
    <xf numFmtId="0" fontId="9" fillId="0" borderId="11" xfId="0" applyFont="1" applyBorder="1"/>
    <xf numFmtId="0" fontId="11" fillId="2" borderId="2" xfId="0" applyFont="1" applyFill="1" applyBorder="1" applyAlignment="1">
      <alignment horizontal="right" indent="1"/>
    </xf>
    <xf numFmtId="0" fontId="11" fillId="2" borderId="4" xfId="0" applyFont="1" applyFill="1" applyBorder="1" applyAlignment="1">
      <alignment horizontal="right" indent="1"/>
    </xf>
    <xf numFmtId="0" fontId="11" fillId="2" borderId="3" xfId="0" applyFont="1" applyFill="1" applyBorder="1" applyAlignment="1">
      <alignment horizontal="right" indent="1"/>
    </xf>
    <xf numFmtId="0" fontId="5" fillId="2" borderId="5" xfId="0" applyFont="1" applyFill="1" applyBorder="1" applyAlignment="1">
      <alignment horizontal="right" indent="1"/>
    </xf>
    <xf numFmtId="0" fontId="5" fillId="2" borderId="6" xfId="0" applyFont="1" applyFill="1" applyBorder="1" applyAlignment="1">
      <alignment horizontal="right" indent="1"/>
    </xf>
    <xf numFmtId="0" fontId="5" fillId="2" borderId="8" xfId="0" applyFont="1" applyFill="1" applyBorder="1" applyAlignment="1">
      <alignment horizontal="right" indent="1"/>
    </xf>
    <xf numFmtId="0" fontId="5" fillId="2" borderId="12" xfId="0" applyFont="1" applyFill="1" applyBorder="1" applyAlignment="1">
      <alignment horizontal="right" indent="1"/>
    </xf>
    <xf numFmtId="0" fontId="5" fillId="2" borderId="0" xfId="0" applyFont="1" applyFill="1" applyBorder="1" applyAlignment="1">
      <alignment horizontal="right" indent="1"/>
    </xf>
    <xf numFmtId="0" fontId="5" fillId="2" borderId="18" xfId="0" applyFont="1" applyFill="1" applyBorder="1" applyAlignment="1">
      <alignment horizontal="right" indent="1"/>
    </xf>
    <xf numFmtId="0" fontId="11" fillId="2" borderId="17" xfId="0" applyFont="1" applyFill="1" applyBorder="1" applyAlignment="1">
      <alignment horizontal="right" indent="1"/>
    </xf>
    <xf numFmtId="9" fontId="1" fillId="2" borderId="2" xfId="1" applyFont="1" applyFill="1" applyBorder="1" applyAlignment="1">
      <alignment horizontal="center"/>
    </xf>
    <xf numFmtId="9" fontId="1" fillId="2" borderId="17" xfId="1" applyFont="1" applyFill="1" applyBorder="1" applyAlignment="1">
      <alignment horizontal="center"/>
    </xf>
    <xf numFmtId="9" fontId="1" fillId="2" borderId="9" xfId="1" applyFont="1" applyFill="1" applyBorder="1" applyAlignment="1">
      <alignment horizontal="center"/>
    </xf>
    <xf numFmtId="0" fontId="11" fillId="2" borderId="9" xfId="0" applyFont="1" applyFill="1" applyBorder="1" applyAlignment="1">
      <alignment horizontal="right" indent="1"/>
    </xf>
    <xf numFmtId="0" fontId="11" fillId="2" borderId="10" xfId="0" applyFont="1" applyFill="1" applyBorder="1" applyAlignment="1">
      <alignment horizontal="right" indent="1"/>
    </xf>
    <xf numFmtId="0" fontId="8" fillId="0" borderId="0" xfId="0" applyFont="1" applyAlignment="1"/>
    <xf numFmtId="0" fontId="9" fillId="0" borderId="12" xfId="0" applyFont="1" applyBorder="1"/>
    <xf numFmtId="0" fontId="0" fillId="0" borderId="0" xfId="0" applyFill="1"/>
    <xf numFmtId="9" fontId="1" fillId="2" borderId="4" xfId="1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 vertical="center"/>
    </xf>
    <xf numFmtId="9" fontId="1" fillId="2" borderId="14" xfId="1" applyFont="1" applyFill="1" applyBorder="1" applyAlignment="1">
      <alignment horizontal="center"/>
    </xf>
    <xf numFmtId="1" fontId="1" fillId="2" borderId="24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right" vertical="center" indent="1"/>
    </xf>
    <xf numFmtId="0" fontId="9" fillId="0" borderId="26" xfId="0" applyFont="1" applyBorder="1"/>
    <xf numFmtId="0" fontId="6" fillId="2" borderId="9" xfId="0" applyFont="1" applyFill="1" applyBorder="1" applyAlignment="1">
      <alignment horizontal="right" vertical="center" indent="1"/>
    </xf>
    <xf numFmtId="0" fontId="9" fillId="0" borderId="27" xfId="0" applyFont="1" applyBorder="1"/>
    <xf numFmtId="0" fontId="4" fillId="0" borderId="14" xfId="0" applyFont="1" applyBorder="1" applyAlignment="1">
      <alignment horizontal="right" vertical="center" indent="1"/>
    </xf>
    <xf numFmtId="0" fontId="4" fillId="0" borderId="9" xfId="0" applyFont="1" applyBorder="1" applyAlignment="1">
      <alignment horizontal="right" vertical="center" indent="1"/>
    </xf>
    <xf numFmtId="0" fontId="9" fillId="0" borderId="25" xfId="0" applyFont="1" applyBorder="1"/>
    <xf numFmtId="0" fontId="9" fillId="0" borderId="29" xfId="0" applyFont="1" applyBorder="1"/>
    <xf numFmtId="1" fontId="15" fillId="0" borderId="16" xfId="0" applyNumberFormat="1" applyFont="1" applyBorder="1" applyAlignment="1">
      <alignment horizontal="center" vertical="center" wrapText="1"/>
    </xf>
    <xf numFmtId="1" fontId="14" fillId="2" borderId="17" xfId="0" applyNumberFormat="1" applyFont="1" applyFill="1" applyBorder="1" applyAlignment="1">
      <alignment horizontal="center"/>
    </xf>
    <xf numFmtId="1" fontId="14" fillId="2" borderId="21" xfId="0" applyNumberFormat="1" applyFont="1" applyFill="1" applyBorder="1" applyAlignment="1">
      <alignment horizontal="center"/>
    </xf>
    <xf numFmtId="9" fontId="14" fillId="2" borderId="2" xfId="1" applyFont="1" applyFill="1" applyBorder="1" applyAlignment="1">
      <alignment horizontal="center"/>
    </xf>
    <xf numFmtId="9" fontId="14" fillId="2" borderId="17" xfId="1" applyFont="1" applyFill="1" applyBorder="1" applyAlignment="1">
      <alignment horizontal="center"/>
    </xf>
    <xf numFmtId="1" fontId="14" fillId="2" borderId="3" xfId="0" applyNumberFormat="1" applyFont="1" applyFill="1" applyBorder="1" applyAlignment="1">
      <alignment horizontal="center"/>
    </xf>
    <xf numFmtId="1" fontId="14" fillId="2" borderId="24" xfId="0" applyNumberFormat="1" applyFont="1" applyFill="1" applyBorder="1" applyAlignment="1">
      <alignment horizontal="center"/>
    </xf>
    <xf numFmtId="9" fontId="14" fillId="2" borderId="3" xfId="1" applyFont="1" applyFill="1" applyBorder="1" applyAlignment="1">
      <alignment horizontal="center"/>
    </xf>
    <xf numFmtId="1" fontId="14" fillId="2" borderId="4" xfId="0" applyNumberFormat="1" applyFont="1" applyFill="1" applyBorder="1" applyAlignment="1">
      <alignment horizontal="center"/>
    </xf>
    <xf numFmtId="1" fontId="14" fillId="2" borderId="23" xfId="0" applyNumberFormat="1" applyFont="1" applyFill="1" applyBorder="1" applyAlignment="1">
      <alignment horizontal="center"/>
    </xf>
    <xf numFmtId="9" fontId="14" fillId="2" borderId="4" xfId="1" applyFont="1" applyFill="1" applyBorder="1" applyAlignment="1">
      <alignment horizontal="center"/>
    </xf>
    <xf numFmtId="0" fontId="15" fillId="0" borderId="16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1" fontId="14" fillId="2" borderId="2" xfId="0" applyNumberFormat="1" applyFont="1" applyFill="1" applyBorder="1" applyAlignment="1">
      <alignment horizontal="center"/>
    </xf>
    <xf numFmtId="9" fontId="14" fillId="2" borderId="10" xfId="1" applyFont="1" applyFill="1" applyBorder="1" applyAlignment="1">
      <alignment horizontal="center"/>
    </xf>
    <xf numFmtId="9" fontId="14" fillId="2" borderId="9" xfId="1" applyFont="1" applyFill="1" applyBorder="1" applyAlignment="1">
      <alignment horizontal="center"/>
    </xf>
    <xf numFmtId="1" fontId="14" fillId="2" borderId="22" xfId="0" applyNumberFormat="1" applyFont="1" applyFill="1" applyBorder="1" applyAlignment="1">
      <alignment horizontal="center"/>
    </xf>
    <xf numFmtId="1" fontId="14" fillId="2" borderId="10" xfId="0" applyNumberFormat="1" applyFont="1" applyFill="1" applyBorder="1" applyAlignment="1">
      <alignment horizontal="center"/>
    </xf>
    <xf numFmtId="9" fontId="14" fillId="2" borderId="14" xfId="1" applyFont="1" applyFill="1" applyBorder="1" applyAlignment="1">
      <alignment horizontal="center"/>
    </xf>
    <xf numFmtId="9" fontId="15" fillId="0" borderId="15" xfId="1" applyFont="1" applyBorder="1" applyAlignment="1">
      <alignment horizontal="center" vertical="center" wrapText="1"/>
    </xf>
    <xf numFmtId="1" fontId="14" fillId="2" borderId="28" xfId="0" applyNumberFormat="1" applyFont="1" applyFill="1" applyBorder="1" applyAlignment="1">
      <alignment horizontal="center"/>
    </xf>
    <xf numFmtId="0" fontId="13" fillId="0" borderId="12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3" fillId="0" borderId="16" xfId="0" applyFont="1" applyFill="1" applyBorder="1" applyAlignment="1">
      <alignment horizontal="center" vertical="center" wrapText="1"/>
    </xf>
    <xf numFmtId="0" fontId="13" fillId="0" borderId="13" xfId="0" applyFont="1" applyFill="1" applyBorder="1" applyAlignment="1">
      <alignment horizontal="center" vertical="center" wrapText="1"/>
    </xf>
    <xf numFmtId="1" fontId="14" fillId="0" borderId="21" xfId="0" applyNumberFormat="1" applyFont="1" applyFill="1" applyBorder="1" applyAlignment="1">
      <alignment horizontal="center"/>
    </xf>
    <xf numFmtId="1" fontId="14" fillId="0" borderId="17" xfId="0" applyNumberFormat="1" applyFont="1" applyFill="1" applyBorder="1" applyAlignment="1">
      <alignment horizontal="center"/>
    </xf>
    <xf numFmtId="1" fontId="14" fillId="0" borderId="22" xfId="0" applyNumberFormat="1" applyFont="1" applyFill="1" applyBorder="1" applyAlignment="1">
      <alignment horizontal="center"/>
    </xf>
    <xf numFmtId="9" fontId="14" fillId="0" borderId="17" xfId="1" applyFont="1" applyFill="1" applyBorder="1" applyAlignment="1">
      <alignment horizontal="center"/>
    </xf>
    <xf numFmtId="1" fontId="14" fillId="0" borderId="24" xfId="0" applyNumberFormat="1" applyFont="1" applyFill="1" applyBorder="1" applyAlignment="1">
      <alignment horizontal="center"/>
    </xf>
    <xf numFmtId="1" fontId="14" fillId="0" borderId="2" xfId="0" applyNumberFormat="1" applyFont="1" applyFill="1" applyBorder="1" applyAlignment="1">
      <alignment horizontal="center"/>
    </xf>
    <xf numFmtId="9" fontId="14" fillId="0" borderId="3" xfId="1" applyFont="1" applyFill="1" applyBorder="1" applyAlignment="1">
      <alignment horizontal="center"/>
    </xf>
    <xf numFmtId="1" fontId="14" fillId="0" borderId="23" xfId="0" applyNumberFormat="1" applyFont="1" applyFill="1" applyBorder="1" applyAlignment="1">
      <alignment horizontal="center"/>
    </xf>
    <xf numFmtId="1" fontId="14" fillId="0" borderId="4" xfId="0" applyNumberFormat="1" applyFont="1" applyFill="1" applyBorder="1" applyAlignment="1">
      <alignment horizontal="center"/>
    </xf>
    <xf numFmtId="9" fontId="14" fillId="0" borderId="4" xfId="1" applyFont="1" applyFill="1" applyBorder="1" applyAlignment="1">
      <alignment horizontal="center"/>
    </xf>
    <xf numFmtId="1" fontId="16" fillId="0" borderId="16" xfId="0" applyNumberFormat="1" applyFont="1" applyFill="1" applyBorder="1" applyAlignment="1">
      <alignment horizontal="center" vertical="center" wrapText="1"/>
    </xf>
    <xf numFmtId="0" fontId="16" fillId="0" borderId="13" xfId="0" applyFont="1" applyFill="1" applyBorder="1" applyAlignment="1">
      <alignment horizontal="center" vertical="center" wrapText="1"/>
    </xf>
    <xf numFmtId="9" fontId="14" fillId="0" borderId="2" xfId="1" applyFont="1" applyFill="1" applyBorder="1" applyAlignment="1">
      <alignment horizontal="center"/>
    </xf>
    <xf numFmtId="1" fontId="14" fillId="0" borderId="3" xfId="0" applyNumberFormat="1" applyFont="1" applyFill="1" applyBorder="1" applyAlignment="1">
      <alignment horizontal="center"/>
    </xf>
    <xf numFmtId="9" fontId="14" fillId="0" borderId="10" xfId="1" applyFont="1" applyFill="1" applyBorder="1" applyAlignment="1">
      <alignment horizontal="center"/>
    </xf>
    <xf numFmtId="1" fontId="14" fillId="0" borderId="27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1" fontId="14" fillId="0" borderId="11" xfId="0" applyNumberFormat="1" applyFont="1" applyFill="1" applyBorder="1" applyAlignment="1">
      <alignment horizontal="center"/>
    </xf>
    <xf numFmtId="9" fontId="14" fillId="2" borderId="2" xfId="1" applyNumberFormat="1" applyFont="1" applyFill="1" applyBorder="1" applyAlignment="1">
      <alignment horizontal="center"/>
    </xf>
    <xf numFmtId="9" fontId="14" fillId="2" borderId="14" xfId="1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right" vertical="center" indent="1"/>
    </xf>
    <xf numFmtId="0" fontId="9" fillId="0" borderId="1" xfId="0" applyFont="1" applyBorder="1" applyAlignment="1">
      <alignment horizontal="right" vertical="center" indent="1"/>
    </xf>
    <xf numFmtId="0" fontId="9" fillId="0" borderId="14" xfId="0" applyFont="1" applyBorder="1" applyAlignment="1">
      <alignment horizontal="right" vertical="center" indent="1"/>
    </xf>
    <xf numFmtId="0" fontId="9" fillId="0" borderId="9" xfId="0" applyFont="1" applyBorder="1" applyAlignment="1">
      <alignment horizontal="right" vertical="center" indent="1"/>
    </xf>
    <xf numFmtId="1" fontId="0" fillId="0" borderId="0" xfId="0" applyNumberFormat="1"/>
    <xf numFmtId="0" fontId="9" fillId="0" borderId="17" xfId="0" applyFont="1" applyBorder="1"/>
    <xf numFmtId="0" fontId="9" fillId="0" borderId="3" xfId="0" applyFont="1" applyBorder="1"/>
    <xf numFmtId="0" fontId="9" fillId="0" borderId="4" xfId="0" applyFont="1" applyBorder="1"/>
    <xf numFmtId="0" fontId="9" fillId="0" borderId="2" xfId="0" applyFont="1" applyBorder="1"/>
    <xf numFmtId="0" fontId="9" fillId="0" borderId="33" xfId="0" applyFont="1" applyBorder="1"/>
    <xf numFmtId="0" fontId="5" fillId="2" borderId="34" xfId="0" applyFont="1" applyFill="1" applyBorder="1" applyAlignment="1">
      <alignment horizontal="right" indent="1"/>
    </xf>
    <xf numFmtId="0" fontId="11" fillId="2" borderId="14" xfId="0" applyFont="1" applyFill="1" applyBorder="1" applyAlignment="1">
      <alignment horizontal="right" indent="1"/>
    </xf>
    <xf numFmtId="1" fontId="14" fillId="0" borderId="28" xfId="0" applyNumberFormat="1" applyFont="1" applyFill="1" applyBorder="1" applyAlignment="1">
      <alignment horizontal="center"/>
    </xf>
    <xf numFmtId="1" fontId="14" fillId="0" borderId="9" xfId="0" applyNumberFormat="1" applyFont="1" applyFill="1" applyBorder="1" applyAlignment="1">
      <alignment horizontal="center"/>
    </xf>
    <xf numFmtId="1" fontId="14" fillId="0" borderId="30" xfId="0" applyNumberFormat="1" applyFont="1" applyFill="1" applyBorder="1" applyAlignment="1">
      <alignment horizontal="center"/>
    </xf>
    <xf numFmtId="9" fontId="14" fillId="0" borderId="9" xfId="1" applyFont="1" applyFill="1" applyBorder="1" applyAlignment="1">
      <alignment horizontal="center"/>
    </xf>
    <xf numFmtId="1" fontId="14" fillId="0" borderId="12" xfId="0" applyNumberFormat="1" applyFont="1" applyFill="1" applyBorder="1" applyAlignment="1">
      <alignment horizontal="center"/>
    </xf>
    <xf numFmtId="9" fontId="14" fillId="0" borderId="11" xfId="1" applyFont="1" applyFill="1" applyBorder="1" applyAlignment="1">
      <alignment horizontal="center"/>
    </xf>
    <xf numFmtId="164" fontId="14" fillId="2" borderId="11" xfId="1" applyNumberFormat="1" applyFont="1" applyFill="1" applyBorder="1" applyAlignment="1">
      <alignment horizontal="center"/>
    </xf>
    <xf numFmtId="0" fontId="15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right" vertical="center" indent="1"/>
    </xf>
    <xf numFmtId="0" fontId="4" fillId="0" borderId="20" xfId="0" applyFont="1" applyBorder="1" applyAlignment="1">
      <alignment horizontal="right" vertical="center" indent="1"/>
    </xf>
    <xf numFmtId="0" fontId="4" fillId="0" borderId="30" xfId="0" applyFont="1" applyBorder="1" applyAlignment="1">
      <alignment horizontal="right" vertical="center" indent="1"/>
    </xf>
    <xf numFmtId="9" fontId="1" fillId="2" borderId="11" xfId="1" applyFont="1" applyFill="1" applyBorder="1" applyAlignment="1">
      <alignment horizontal="center"/>
    </xf>
    <xf numFmtId="164" fontId="1" fillId="2" borderId="31" xfId="1" applyNumberFormat="1" applyFont="1" applyFill="1" applyBorder="1" applyAlignment="1">
      <alignment horizontal="center"/>
    </xf>
    <xf numFmtId="164" fontId="0" fillId="0" borderId="0" xfId="0" applyNumberFormat="1"/>
    <xf numFmtId="0" fontId="16" fillId="0" borderId="0" xfId="0" applyFont="1" applyFill="1"/>
    <xf numFmtId="10" fontId="0" fillId="0" borderId="0" xfId="1" applyNumberFormat="1" applyFont="1"/>
    <xf numFmtId="9" fontId="14" fillId="2" borderId="17" xfId="1" applyNumberFormat="1" applyFont="1" applyFill="1" applyBorder="1" applyAlignment="1">
      <alignment horizontal="center"/>
    </xf>
    <xf numFmtId="9" fontId="14" fillId="2" borderId="4" xfId="1" applyNumberFormat="1" applyFont="1" applyFill="1" applyBorder="1" applyAlignment="1">
      <alignment horizontal="center"/>
    </xf>
    <xf numFmtId="9" fontId="14" fillId="2" borderId="1" xfId="1" applyFont="1" applyFill="1" applyBorder="1" applyAlignment="1">
      <alignment horizontal="center"/>
    </xf>
    <xf numFmtId="0" fontId="15" fillId="0" borderId="3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right" indent="1"/>
    </xf>
    <xf numFmtId="1" fontId="4" fillId="0" borderId="16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" fontId="15" fillId="0" borderId="13" xfId="0" applyNumberFormat="1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0" fontId="0" fillId="0" borderId="0" xfId="0"/>
    <xf numFmtId="0" fontId="4" fillId="0" borderId="16" xfId="0" applyFont="1" applyBorder="1" applyAlignment="1">
      <alignment horizontal="center" vertical="center"/>
    </xf>
    <xf numFmtId="0" fontId="5" fillId="2" borderId="6" xfId="0" applyFont="1" applyFill="1" applyBorder="1" applyAlignment="1">
      <alignment horizontal="right" indent="1"/>
    </xf>
    <xf numFmtId="0" fontId="4" fillId="0" borderId="1" xfId="0" applyFont="1" applyBorder="1" applyAlignment="1">
      <alignment horizontal="right" vertical="center" indent="1"/>
    </xf>
    <xf numFmtId="0" fontId="4" fillId="0" borderId="14" xfId="0" applyFont="1" applyBorder="1" applyAlignment="1">
      <alignment horizontal="right" vertical="center" indent="1"/>
    </xf>
    <xf numFmtId="0" fontId="15" fillId="0" borderId="16" xfId="0" applyFont="1" applyBorder="1" applyAlignment="1">
      <alignment horizontal="center" vertical="center" wrapText="1"/>
    </xf>
    <xf numFmtId="1" fontId="14" fillId="0" borderId="21" xfId="0" applyNumberFormat="1" applyFont="1" applyFill="1" applyBorder="1" applyAlignment="1">
      <alignment horizontal="center"/>
    </xf>
    <xf numFmtId="1" fontId="1" fillId="2" borderId="2" xfId="0" applyNumberFormat="1" applyFont="1" applyFill="1" applyBorder="1" applyAlignment="1">
      <alignment horizontal="center" vertical="center"/>
    </xf>
    <xf numFmtId="1" fontId="14" fillId="2" borderId="2" xfId="0" applyNumberFormat="1" applyFont="1" applyFill="1" applyBorder="1" applyAlignment="1">
      <alignment horizontal="center" vertical="center"/>
    </xf>
    <xf numFmtId="1" fontId="14" fillId="2" borderId="4" xfId="0" applyNumberFormat="1" applyFont="1" applyFill="1" applyBorder="1" applyAlignment="1">
      <alignment horizontal="center" vertical="center"/>
    </xf>
    <xf numFmtId="0" fontId="4" fillId="0" borderId="20" xfId="0" applyFont="1" applyBorder="1" applyAlignment="1">
      <alignment horizontal="right" vertical="center" indent="1"/>
    </xf>
    <xf numFmtId="1" fontId="4" fillId="0" borderId="16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64" fontId="14" fillId="2" borderId="9" xfId="1" applyNumberFormat="1" applyFont="1" applyFill="1" applyBorder="1" applyAlignment="1">
      <alignment horizontal="center"/>
    </xf>
    <xf numFmtId="0" fontId="4" fillId="0" borderId="16" xfId="0" applyFont="1" applyBorder="1" applyAlignment="1">
      <alignment horizontal="center" vertical="center"/>
    </xf>
    <xf numFmtId="1" fontId="15" fillId="0" borderId="16" xfId="0" applyNumberFormat="1" applyFont="1" applyBorder="1" applyAlignment="1">
      <alignment horizontal="center" vertical="center" wrapText="1"/>
    </xf>
    <xf numFmtId="1" fontId="1" fillId="2" borderId="2" xfId="0" applyNumberFormat="1" applyFont="1" applyFill="1" applyBorder="1" applyAlignment="1">
      <alignment horizontal="center" vertical="center"/>
    </xf>
    <xf numFmtId="1" fontId="14" fillId="2" borderId="4" xfId="0" applyNumberFormat="1" applyFont="1" applyFill="1" applyBorder="1" applyAlignment="1">
      <alignment horizontal="center" vertical="center"/>
    </xf>
    <xf numFmtId="1" fontId="1" fillId="2" borderId="4" xfId="0" applyNumberFormat="1" applyFont="1" applyFill="1" applyBorder="1" applyAlignment="1">
      <alignment horizontal="center" vertical="center"/>
    </xf>
    <xf numFmtId="1" fontId="14" fillId="2" borderId="16" xfId="0" applyNumberFormat="1" applyFont="1" applyFill="1" applyBorder="1" applyAlignment="1">
      <alignment horizontal="center"/>
    </xf>
    <xf numFmtId="0" fontId="11" fillId="2" borderId="2" xfId="0" applyFont="1" applyFill="1" applyBorder="1" applyAlignment="1">
      <alignment horizontal="right" indent="1"/>
    </xf>
    <xf numFmtId="0" fontId="11" fillId="2" borderId="4" xfId="0" applyFont="1" applyFill="1" applyBorder="1" applyAlignment="1">
      <alignment horizontal="right" indent="1"/>
    </xf>
    <xf numFmtId="0" fontId="11" fillId="2" borderId="3" xfId="0" applyFont="1" applyFill="1" applyBorder="1" applyAlignment="1">
      <alignment horizontal="right" indent="1"/>
    </xf>
    <xf numFmtId="0" fontId="5" fillId="2" borderId="5" xfId="0" applyFont="1" applyFill="1" applyBorder="1" applyAlignment="1">
      <alignment horizontal="right" indent="1"/>
    </xf>
    <xf numFmtId="0" fontId="5" fillId="2" borderId="6" xfId="0" applyFont="1" applyFill="1" applyBorder="1" applyAlignment="1">
      <alignment horizontal="right" indent="1"/>
    </xf>
    <xf numFmtId="0" fontId="5" fillId="2" borderId="8" xfId="0" applyFont="1" applyFill="1" applyBorder="1" applyAlignment="1">
      <alignment horizontal="right" indent="1"/>
    </xf>
    <xf numFmtId="0" fontId="5" fillId="2" borderId="0" xfId="0" applyFont="1" applyFill="1" applyBorder="1" applyAlignment="1">
      <alignment horizontal="right" indent="1"/>
    </xf>
    <xf numFmtId="0" fontId="5" fillId="2" borderId="18" xfId="0" applyFont="1" applyFill="1" applyBorder="1" applyAlignment="1">
      <alignment horizontal="right" indent="1"/>
    </xf>
    <xf numFmtId="0" fontId="11" fillId="2" borderId="17" xfId="0" applyFont="1" applyFill="1" applyBorder="1" applyAlignment="1">
      <alignment horizontal="right" indent="1"/>
    </xf>
    <xf numFmtId="9" fontId="1" fillId="2" borderId="2" xfId="1" applyFont="1" applyFill="1" applyBorder="1" applyAlignment="1">
      <alignment horizontal="center"/>
    </xf>
    <xf numFmtId="9" fontId="1" fillId="2" borderId="17" xfId="1" applyFont="1" applyFill="1" applyBorder="1" applyAlignment="1">
      <alignment horizontal="center"/>
    </xf>
    <xf numFmtId="9" fontId="1" fillId="2" borderId="9" xfId="1" applyFont="1" applyFill="1" applyBorder="1" applyAlignment="1">
      <alignment horizontal="center"/>
    </xf>
    <xf numFmtId="0" fontId="11" fillId="2" borderId="9" xfId="0" applyFont="1" applyFill="1" applyBorder="1" applyAlignment="1">
      <alignment horizontal="right" indent="1"/>
    </xf>
    <xf numFmtId="0" fontId="11" fillId="2" borderId="10" xfId="0" applyFont="1" applyFill="1" applyBorder="1" applyAlignment="1">
      <alignment horizontal="right" indent="1"/>
    </xf>
    <xf numFmtId="9" fontId="1" fillId="2" borderId="4" xfId="1" applyFont="1" applyFill="1" applyBorder="1" applyAlignment="1">
      <alignment horizontal="center"/>
    </xf>
    <xf numFmtId="9" fontId="1" fillId="2" borderId="14" xfId="1" applyFont="1" applyFill="1" applyBorder="1" applyAlignment="1">
      <alignment horizontal="center"/>
    </xf>
    <xf numFmtId="1" fontId="1" fillId="2" borderId="24" xfId="0" applyNumberFormat="1" applyFont="1" applyFill="1" applyBorder="1" applyAlignment="1">
      <alignment horizontal="center"/>
    </xf>
    <xf numFmtId="0" fontId="9" fillId="0" borderId="26" xfId="0" applyFont="1" applyBorder="1"/>
    <xf numFmtId="0" fontId="9" fillId="0" borderId="27" xfId="0" applyFont="1" applyBorder="1"/>
    <xf numFmtId="0" fontId="9" fillId="0" borderId="25" xfId="0" applyFont="1" applyBorder="1"/>
    <xf numFmtId="0" fontId="9" fillId="0" borderId="29" xfId="0" applyFont="1" applyBorder="1"/>
    <xf numFmtId="1" fontId="14" fillId="2" borderId="17" xfId="0" applyNumberFormat="1" applyFont="1" applyFill="1" applyBorder="1" applyAlignment="1">
      <alignment horizontal="center"/>
    </xf>
    <xf numFmtId="1" fontId="14" fillId="2" borderId="21" xfId="0" applyNumberFormat="1" applyFont="1" applyFill="1" applyBorder="1" applyAlignment="1">
      <alignment horizontal="center"/>
    </xf>
    <xf numFmtId="9" fontId="14" fillId="2" borderId="17" xfId="1" applyFont="1" applyFill="1" applyBorder="1" applyAlignment="1">
      <alignment horizontal="center"/>
    </xf>
    <xf numFmtId="1" fontId="14" fillId="2" borderId="3" xfId="0" applyNumberFormat="1" applyFont="1" applyFill="1" applyBorder="1" applyAlignment="1">
      <alignment horizontal="center"/>
    </xf>
    <xf numFmtId="1" fontId="14" fillId="2" borderId="24" xfId="0" applyNumberFormat="1" applyFont="1" applyFill="1" applyBorder="1" applyAlignment="1">
      <alignment horizontal="center"/>
    </xf>
    <xf numFmtId="9" fontId="14" fillId="2" borderId="3" xfId="1" applyFont="1" applyFill="1" applyBorder="1" applyAlignment="1">
      <alignment horizontal="center"/>
    </xf>
    <xf numFmtId="1" fontId="14" fillId="2" borderId="4" xfId="0" applyNumberFormat="1" applyFont="1" applyFill="1" applyBorder="1" applyAlignment="1">
      <alignment horizontal="center"/>
    </xf>
    <xf numFmtId="1" fontId="14" fillId="2" borderId="23" xfId="0" applyNumberFormat="1" applyFont="1" applyFill="1" applyBorder="1" applyAlignment="1">
      <alignment horizontal="center"/>
    </xf>
    <xf numFmtId="9" fontId="14" fillId="2" borderId="4" xfId="1" applyFont="1" applyFill="1" applyBorder="1" applyAlignment="1">
      <alignment horizontal="center"/>
    </xf>
    <xf numFmtId="1" fontId="14" fillId="2" borderId="2" xfId="0" applyNumberFormat="1" applyFont="1" applyFill="1" applyBorder="1" applyAlignment="1">
      <alignment horizontal="center"/>
    </xf>
    <xf numFmtId="9" fontId="14" fillId="2" borderId="10" xfId="1" applyFont="1" applyFill="1" applyBorder="1" applyAlignment="1">
      <alignment horizontal="center"/>
    </xf>
    <xf numFmtId="1" fontId="14" fillId="2" borderId="22" xfId="0" applyNumberFormat="1" applyFont="1" applyFill="1" applyBorder="1" applyAlignment="1">
      <alignment horizontal="center"/>
    </xf>
    <xf numFmtId="1" fontId="14" fillId="2" borderId="10" xfId="0" applyNumberFormat="1" applyFont="1" applyFill="1" applyBorder="1" applyAlignment="1">
      <alignment horizontal="center"/>
    </xf>
    <xf numFmtId="1" fontId="14" fillId="2" borderId="28" xfId="0" applyNumberFormat="1" applyFont="1" applyFill="1" applyBorder="1" applyAlignment="1">
      <alignment horizontal="center"/>
    </xf>
    <xf numFmtId="1" fontId="14" fillId="0" borderId="22" xfId="0" applyNumberFormat="1" applyFont="1" applyFill="1" applyBorder="1" applyAlignment="1">
      <alignment horizontal="center"/>
    </xf>
    <xf numFmtId="1" fontId="14" fillId="0" borderId="24" xfId="0" applyNumberFormat="1" applyFont="1" applyFill="1" applyBorder="1" applyAlignment="1">
      <alignment horizontal="center"/>
    </xf>
    <xf numFmtId="1" fontId="14" fillId="0" borderId="23" xfId="0" applyNumberFormat="1" applyFont="1" applyFill="1" applyBorder="1" applyAlignment="1">
      <alignment horizontal="center"/>
    </xf>
    <xf numFmtId="0" fontId="9" fillId="0" borderId="17" xfId="0" applyFont="1" applyBorder="1"/>
    <xf numFmtId="0" fontId="9" fillId="0" borderId="3" xfId="0" applyFont="1" applyBorder="1"/>
    <xf numFmtId="0" fontId="9" fillId="0" borderId="4" xfId="0" applyFont="1" applyBorder="1"/>
    <xf numFmtId="1" fontId="14" fillId="0" borderId="28" xfId="0" applyNumberFormat="1" applyFont="1" applyFill="1" applyBorder="1" applyAlignment="1">
      <alignment horizontal="center"/>
    </xf>
    <xf numFmtId="1" fontId="1" fillId="2" borderId="3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1" fontId="14" fillId="2" borderId="13" xfId="0" applyNumberFormat="1" applyFont="1" applyFill="1" applyBorder="1" applyAlignment="1">
      <alignment horizontal="center"/>
    </xf>
    <xf numFmtId="1" fontId="0" fillId="0" borderId="0" xfId="0" applyNumberFormat="1" applyFill="1"/>
    <xf numFmtId="0" fontId="9" fillId="0" borderId="25" xfId="0" applyFont="1" applyBorder="1" applyAlignment="1">
      <alignment horizontal="right" indent="1"/>
    </xf>
    <xf numFmtId="0" fontId="9" fillId="0" borderId="26" xfId="0" applyFont="1" applyBorder="1" applyAlignment="1">
      <alignment horizontal="right" indent="1"/>
    </xf>
    <xf numFmtId="0" fontId="9" fillId="0" borderId="27" xfId="0" applyFont="1" applyBorder="1" applyAlignment="1">
      <alignment horizontal="right" indent="1"/>
    </xf>
    <xf numFmtId="0" fontId="9" fillId="0" borderId="29" xfId="0" applyFont="1" applyBorder="1" applyAlignment="1">
      <alignment horizontal="right" indent="1"/>
    </xf>
    <xf numFmtId="0" fontId="17" fillId="0" borderId="0" xfId="0" applyFont="1"/>
    <xf numFmtId="1" fontId="14" fillId="2" borderId="17" xfId="0" applyNumberFormat="1" applyFont="1" applyFill="1" applyBorder="1" applyAlignment="1">
      <alignment horizontal="center" vertical="center"/>
    </xf>
    <xf numFmtId="1" fontId="1" fillId="2" borderId="17" xfId="0" applyNumberFormat="1" applyFont="1" applyFill="1" applyBorder="1" applyAlignment="1">
      <alignment horizontal="center" vertical="center"/>
    </xf>
    <xf numFmtId="1" fontId="1" fillId="2" borderId="9" xfId="0" applyNumberFormat="1" applyFont="1" applyFill="1" applyBorder="1" applyAlignment="1">
      <alignment horizontal="center" vertical="center"/>
    </xf>
    <xf numFmtId="0" fontId="4" fillId="0" borderId="11" xfId="0" applyFont="1" applyBorder="1" applyAlignment="1">
      <alignment horizontal="right" vertical="center" indent="1"/>
    </xf>
    <xf numFmtId="0" fontId="8" fillId="0" borderId="0" xfId="0" applyFont="1" applyAlignment="1">
      <alignment horizontal="center"/>
    </xf>
    <xf numFmtId="0" fontId="0" fillId="0" borderId="0" xfId="0" applyBorder="1"/>
    <xf numFmtId="0" fontId="18" fillId="0" borderId="0" xfId="0" applyFont="1" applyBorder="1" applyAlignment="1">
      <alignment horizontal="center" vertical="center" wrapText="1"/>
    </xf>
    <xf numFmtId="1" fontId="1" fillId="2" borderId="2" xfId="0" applyNumberFormat="1" applyFont="1" applyFill="1" applyBorder="1" applyAlignment="1">
      <alignment horizontal="center"/>
    </xf>
    <xf numFmtId="0" fontId="19" fillId="0" borderId="0" xfId="0" applyFont="1" applyBorder="1" applyAlignment="1">
      <alignment horizontal="right" vertical="center" wrapText="1" readingOrder="2"/>
    </xf>
    <xf numFmtId="1" fontId="1" fillId="2" borderId="3" xfId="0" applyNumberFormat="1" applyFont="1" applyFill="1" applyBorder="1" applyAlignment="1">
      <alignment horizontal="center" vertical="center"/>
    </xf>
    <xf numFmtId="0" fontId="20" fillId="0" borderId="0" xfId="0" applyFont="1" applyBorder="1" applyAlignment="1">
      <alignment horizontal="center" vertical="center" wrapText="1" readingOrder="2"/>
    </xf>
    <xf numFmtId="0" fontId="21" fillId="0" borderId="0" xfId="0" applyFont="1" applyBorder="1" applyAlignment="1">
      <alignment vertical="center" readingOrder="2"/>
    </xf>
    <xf numFmtId="0" fontId="22" fillId="0" borderId="0" xfId="0" applyFont="1" applyBorder="1" applyAlignment="1">
      <alignment horizontal="center" vertical="center" wrapText="1" readingOrder="2"/>
    </xf>
    <xf numFmtId="0" fontId="2" fillId="0" borderId="11" xfId="0" applyFont="1" applyBorder="1" applyAlignment="1">
      <alignment horizontal="center" vertical="center"/>
    </xf>
    <xf numFmtId="1" fontId="1" fillId="2" borderId="23" xfId="0" applyNumberFormat="1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4" fillId="0" borderId="7" xfId="0" applyFont="1" applyBorder="1" applyAlignment="1">
      <alignment horizontal="center" vertical="center"/>
    </xf>
    <xf numFmtId="0" fontId="0" fillId="0" borderId="0" xfId="0" applyBorder="1"/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10" fillId="0" borderId="19" xfId="0" applyFont="1" applyFill="1" applyBorder="1" applyAlignment="1">
      <alignment horizontal="center" vertical="center" wrapText="1"/>
    </xf>
    <xf numFmtId="0" fontId="10" fillId="0" borderId="2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0" fillId="0" borderId="9" xfId="0" applyBorder="1"/>
    <xf numFmtId="0" fontId="4" fillId="0" borderId="14" xfId="0" applyFont="1" applyBorder="1" applyAlignment="1">
      <alignment horizontal="center" vertical="center" wrapText="1"/>
    </xf>
    <xf numFmtId="0" fontId="17" fillId="0" borderId="0" xfId="0" applyFont="1" applyAlignment="1">
      <alignment horizontal="center"/>
    </xf>
    <xf numFmtId="0" fontId="9" fillId="0" borderId="32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1171574</xdr:colOff>
      <xdr:row>5</xdr:row>
      <xdr:rowOff>142875</xdr:rowOff>
    </xdr:to>
    <xdr:pic>
      <xdr:nvPicPr>
        <xdr:cNvPr id="2" name="Picture 1" descr="Moet Logo_Ar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77201" y="0"/>
          <a:ext cx="1171573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86725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86725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77200" y="0"/>
          <a:ext cx="96202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" name="Picture 4" descr="Moet Logo_Ar">
          <a:extLst>
            <a:ext uri="{FF2B5EF4-FFF2-40B4-BE49-F238E27FC236}">
              <a16:creationId xmlns="" xmlns:a16="http://schemas.microsoft.com/office/drawing/2014/main" id="{00000000-0008-0000-04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89705700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" name="Picture 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343875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" name="Picture 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" name="Picture 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" name="Picture 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" name="Picture 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" name="Picture 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" name="Picture 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" name="Picture 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" name="Picture 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" name="Picture 1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" name="Picture 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" name="Picture 1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" name="Picture 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" name="Picture 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" name="Picture 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" name="Picture 1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" name="Picture 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" name="Picture 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" name="Picture 2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" name="Picture 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" name="Picture 2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" name="Picture 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" name="Picture 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" name="Picture 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" name="Picture 2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" name="Picture 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" name="Picture 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" name="Picture 2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" name="Picture 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" name="Picture 3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" name="Picture 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" name="Picture 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" name="Picture 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" name="Picture 3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" name="Picture 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" name="Picture 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" name="Picture 3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" name="Picture 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" name="Picture 4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" name="Picture 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" name="Picture 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" name="Picture 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" name="Picture 4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" name="Picture 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" name="Picture 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" name="Picture 4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" name="Picture 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" name="Picture 4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" name="Picture 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" name="Picture 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" name="Picture 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" name="Picture 5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" name="Picture 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" name="Picture 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" name="Picture 5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" name="Picture 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" name="Picture 5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" name="Picture 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" name="Picture 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" name="Picture 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" name="Picture 6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" name="Picture 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" name="Picture 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" name="Picture 6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" name="Picture 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" name="Picture 6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" name="Picture 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" name="Picture 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" name="Picture 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" name="Picture 7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" name="Picture 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" name="Picture 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" name="Picture 7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" name="Picture 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" name="Picture 7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" name="Picture 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" name="Picture 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" name="Picture 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" name="Picture 8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" name="Picture 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" name="Picture 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" name="Picture 8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" name="Picture 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" name="Picture 8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" name="Picture 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" name="Picture 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" name="Picture 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" name="Picture 8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" name="Picture 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" name="Picture 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3" name="Picture 9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4" name="Picture 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5" name="Picture 9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6" name="Picture 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7" name="Picture 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8" name="Picture 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9" name="Picture 9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0" name="Picture 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1" name="Picture 1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2" name="Picture 10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3" name="Picture 1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4" name="Picture 10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5" name="Picture 1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6" name="Picture 1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7" name="Picture 1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8" name="Picture 10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9" name="Picture 1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0" name="Picture 1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1" name="Picture 11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2" name="Picture 1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3" name="Picture 11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4" name="Picture 1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5" name="Picture 1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6" name="Picture 1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7" name="Picture 11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8" name="Picture 1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9" name="Picture 1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0" name="Picture 11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1" name="Picture 1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2" name="Picture 12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3" name="Picture 1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4" name="Picture 1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5" name="Picture 1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6" name="Picture 12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7" name="Picture 1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8" name="Picture 1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9" name="Picture 12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0" name="Picture 1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1" name="Picture 13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2" name="Picture 1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3" name="Picture 1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4" name="Picture 1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5" name="Picture 13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6" name="Picture 1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7" name="Picture 1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8" name="Picture 13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9" name="Picture 1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0" name="Picture 13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1" name="Picture 1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2" name="Picture 1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3" name="Picture 1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4" name="Picture 14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5" name="Picture 1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6" name="Picture 1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7" name="Picture 14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8" name="Picture 1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9" name="Picture 14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0" name="Picture 1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1" name="Picture 1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2" name="Picture 1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3" name="Picture 15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4" name="Picture 1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5" name="Picture 1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6" name="Picture 15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7" name="Picture 1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8" name="Picture 15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9" name="Picture 1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0" name="Picture 1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1" name="Picture 1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2" name="Picture 16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3" name="Picture 1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4" name="Picture 1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5" name="Picture 16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6" name="Picture 1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7" name="Picture 16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8" name="Picture 1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9" name="Picture 1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0" name="Picture 1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1" name="Picture 17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2" name="Picture 1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3" name="Picture 1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4" name="Picture 17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5" name="Picture 1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6" name="Picture 17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7" name="Picture 1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8" name="Picture 1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9" name="Picture 1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0" name="Picture 17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1" name="Picture 1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2" name="Picture 1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3" name="Picture 18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4" name="Picture 1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5" name="Picture 18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6" name="Picture 1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7" name="Picture 1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8" name="Picture 1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9" name="Picture 18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0" name="Picture 1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1" name="Picture 1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2" name="Picture 19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3" name="Picture 1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4" name="Picture 19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5" name="Picture 1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6" name="Picture 1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7" name="Picture 1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8" name="Picture 19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9" name="Picture 1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0" name="Picture 1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1" name="Picture 2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2" name="Picture 20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3" name="Picture 2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4" name="Picture 2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5" name="Picture 2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6" name="Picture 20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7" name="Picture 2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8" name="Picture 2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9" name="Picture 2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0" name="Picture 20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1" name="Picture 2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2" name="Picture 2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3" name="Picture 2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4" name="Picture 21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5" name="Picture 2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6" name="Picture 2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7" name="Picture 2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8" name="Picture 21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9" name="Picture 2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0" name="Picture 2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1" name="Picture 22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2" name="Picture 2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3" name="Picture 22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4" name="Picture 2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5" name="Picture 2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6" name="Picture 2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7" name="Picture 22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8" name="Picture 2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9" name="Picture 2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0" name="Picture 22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1" name="Picture 2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2" name="Picture 23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3" name="Picture 2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4" name="Picture 2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5" name="Picture 2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6" name="Picture 23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7" name="Picture 2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8" name="Picture 2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9" name="Picture 23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0" name="Picture 2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1" name="Picture 24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2" name="Picture 2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3" name="Picture 2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4" name="Picture 2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5" name="Picture 24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6" name="Picture 2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7" name="Picture 2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8" name="Picture 24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9" name="Picture 2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0" name="Picture 24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1" name="Picture 2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2" name="Picture 2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3" name="Picture 2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4" name="Picture 25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5" name="Picture 2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6" name="Picture 2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7" name="Picture 25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8" name="Picture 2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9" name="Picture 25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0" name="Picture 2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1" name="Picture 2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2" name="Picture 2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3" name="Picture 26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4" name="Picture 2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5" name="Picture 2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6" name="Picture 26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7" name="Picture 2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8" name="Picture 26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9" name="Picture 2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0" name="Picture 2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1" name="Picture 2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2" name="Picture 27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3" name="Picture 2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4" name="Picture 2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5" name="Picture 27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6" name="Picture 2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7" name="Picture 27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8" name="Picture 2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9" name="Picture 2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0" name="Picture 2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1" name="Picture 28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2" name="Picture 2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3" name="Picture 2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4" name="Picture 28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5" name="Picture 2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6" name="Picture 28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7" name="Picture 2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8" name="Picture 2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9" name="Picture 28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0" name="Picture 2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1" name="Picture 29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2" name="Picture 2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3" name="Picture 2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4" name="Picture 2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5" name="Picture 29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6" name="Picture 2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7" name="Picture 2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8" name="Picture 29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9" name="Picture 2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0" name="Picture 29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1" name="Picture 3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2" name="Picture 3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3" name="Picture 3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4" name="Picture 30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5" name="Picture 3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6" name="Picture 3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7" name="Picture 30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8" name="Picture 3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9" name="Picture 30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0" name="Picture 3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1" name="Picture 3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2" name="Picture 3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3" name="Picture 31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4" name="Picture 3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5" name="Picture 3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6" name="Picture 31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7" name="Picture 3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8" name="Picture 31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9" name="Picture 3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0" name="Picture 3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1" name="Picture 3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2" name="Picture 32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3" name="Picture 3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4" name="Picture 3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5" name="Picture 32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6" name="Picture 3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7" name="Picture 32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8" name="Picture 3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9" name="Picture 3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0" name="Picture 3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1" name="Picture 33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2" name="Picture 3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3" name="Picture 3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4" name="Picture 33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5" name="Picture 3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6" name="Picture 33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7" name="Picture 3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8" name="Picture 3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9" name="Picture 3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0" name="Picture 33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1" name="Picture 3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2" name="Picture 3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3" name="Picture 34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4" name="Picture 3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5" name="Picture 34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6" name="Picture 3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7" name="Picture 3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8" name="Picture 3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9" name="Picture 34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0" name="Picture 3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1" name="Picture 3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2" name="Picture 35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3" name="Picture 3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4" name="Picture 35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5" name="Picture 3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6" name="Picture 3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7" name="Picture 3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8" name="Picture 35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9" name="Picture 3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0" name="Picture 3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1" name="Picture 36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2" name="Picture 3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3" name="Picture 36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4" name="Picture 3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5" name="Picture 3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6" name="Picture 3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7" name="Picture 36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8" name="Picture 3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9" name="Picture 3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0" name="Picture 36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1" name="Picture 3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2" name="Picture 37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3" name="Picture 3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4" name="Picture 3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5" name="Picture 3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6" name="Picture 37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7" name="Picture 3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8" name="Picture 3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9" name="Picture 37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0" name="Picture 3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1" name="Picture 38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2" name="Picture 3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3" name="Picture 3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4" name="Picture 3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5" name="Picture 38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6" name="Picture 3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7" name="Picture 3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8" name="Picture 38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9" name="Picture 3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0" name="Picture 38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1" name="Picture 3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2" name="Picture 3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3" name="Picture 3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4" name="Picture 39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5" name="Picture 3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6" name="Picture 3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7" name="Picture 39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8" name="Picture 3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9" name="Picture 39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0" name="Picture 3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1" name="Picture 4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2" name="Picture 4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3" name="Picture 40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4" name="Picture 4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5" name="Picture 4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6" name="Picture 40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7" name="Picture 4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8" name="Picture 40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9" name="Picture 4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0" name="Picture 4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1" name="Picture 4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2" name="Picture 41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3" name="Picture 4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4" name="Picture 4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5" name="Picture 41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6" name="Picture 4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7" name="Picture 41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8" name="Picture 4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9" name="Picture 4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0" name="Picture 4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1" name="Picture 42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2" name="Picture 4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3" name="Picture 4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4" name="Picture 42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5" name="Picture 4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6" name="Picture 42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7" name="Picture 4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8" name="Picture 4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9" name="Picture 4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0" name="Picture 42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1" name="Picture 4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2" name="Picture 4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3" name="Picture 43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4" name="Picture 4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5" name="Picture 43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6" name="Picture 4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7" name="Picture 4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8" name="Picture 4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9" name="Picture 43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0" name="Picture 4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1" name="Picture 4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2" name="Picture 44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3" name="Picture 4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4" name="Picture 44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5" name="Picture 4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6" name="Picture 4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7" name="Picture 4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8" name="Picture 44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9" name="Picture 4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0" name="Picture 4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1" name="Picture 45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2" name="Picture 4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3" name="Picture 45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4" name="Picture 4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5" name="Picture 4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6" name="Picture 4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7" name="Picture 45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8" name="Picture 4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9" name="Picture 4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0" name="Picture 45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1" name="Picture 4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2" name="Picture 46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3" name="Picture 4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4" name="Picture 4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5" name="Picture 4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6" name="Picture 46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7" name="Picture 4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8" name="Picture 4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9" name="Picture 46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0" name="Picture 4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1" name="Picture 47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2" name="Picture 4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3" name="Picture 4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4" name="Picture 47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5" name="Picture 4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6" name="Picture 47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7" name="Picture 4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8" name="Picture 4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9" name="Picture 4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0" name="Picture 47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1" name="Picture 4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2" name="Picture 4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3" name="Picture 48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4" name="Picture 4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5" name="Picture 48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6" name="Picture 4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7" name="Picture 4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8" name="Picture 4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9" name="Picture 48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0" name="Picture 4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1" name="Picture 4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2" name="Picture 49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3" name="Picture 4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4" name="Picture 49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5" name="Picture 4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6" name="Picture 4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7" name="Picture 4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8" name="Picture 49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9" name="Picture 4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0" name="Picture 4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1" name="Picture 50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2" name="Picture 5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3" name="Picture 50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4" name="Picture 5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5" name="Picture 5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6" name="Picture 5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7" name="Picture 50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8" name="Picture 5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9" name="Picture 5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0" name="Picture 50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1" name="Picture 5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2" name="Picture 51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3" name="Picture 5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4" name="Picture 5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5" name="Picture 5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6" name="Picture 51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7" name="Picture 5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8" name="Picture 5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9" name="Picture 51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0" name="Picture 5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1" name="Picture 52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2" name="Picture 5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3" name="Picture 5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4" name="Picture 5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5" name="Picture 52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6" name="Picture 5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7" name="Picture 5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8" name="Picture 52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9" name="Picture 5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0" name="Picture 52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1" name="Picture 5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2" name="Picture 5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3" name="Picture 5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4" name="Picture 53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5" name="Picture 5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6" name="Picture 5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7" name="Picture 53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8" name="Picture 5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9" name="Picture 53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0" name="Picture 5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1" name="Picture 5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2" name="Picture 5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3" name="Picture 54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4" name="Picture 5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5" name="Picture 5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6" name="Picture 54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7" name="Picture 5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8" name="Picture 54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9" name="Picture 5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0" name="Picture 5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1" name="Picture 5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2" name="Picture 55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3" name="Picture 5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4" name="Picture 5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5" name="Picture 55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6" name="Picture 5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7" name="Picture 55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8" name="Picture 5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9" name="Picture 5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0" name="Picture 5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1" name="Picture 56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2" name="Picture 5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3" name="Picture 5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4" name="Picture 56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5" name="Picture 5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6" name="Picture 56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7" name="Picture 5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8" name="Picture 5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9" name="Picture 5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0" name="Picture 56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1" name="Picture 5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2" name="Picture 5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3" name="Picture 57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4" name="Picture 5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5" name="Picture 57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6" name="Picture 5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7" name="Picture 5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8" name="Picture 5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9" name="Picture 57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0" name="Picture 5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1" name="Picture 5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2" name="Picture 58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3" name="Picture 5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4" name="Picture 58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5" name="Picture 5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6" name="Picture 5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7" name="Picture 5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8" name="Picture 58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9" name="Picture 5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0" name="Picture 5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1" name="Picture 59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2" name="Picture 5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3" name="Picture 59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4" name="Picture 5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5" name="Picture 5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6" name="Picture 5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7" name="Picture 59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8" name="Picture 5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9" name="Picture 5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0" name="Picture 59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1" name="Picture 6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2" name="Picture 60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3" name="Picture 6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4" name="Picture 6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5" name="Picture 6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6" name="Picture 60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7" name="Picture 6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8" name="Picture 6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9" name="Picture 60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0" name="Picture 6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1" name="Picture 61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2" name="Picture 6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3" name="Picture 6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4" name="Picture 6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5" name="Picture 61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6" name="Picture 6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7" name="Picture 6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8" name="Picture 61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9" name="Picture 6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0" name="Picture 61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1" name="Picture 6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2" name="Picture 6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3" name="Picture 6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4" name="Picture 62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5" name="Picture 6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6" name="Picture 6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7" name="Picture 62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8" name="Picture 6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9" name="Picture 62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0" name="Picture 6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1" name="Picture 6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2" name="Picture 6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3" name="Picture 63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4" name="Picture 6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5" name="Picture 6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6" name="Picture 63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7" name="Picture 6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8" name="Picture 63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9" name="Picture 6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0" name="Picture 6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1" name="Picture 6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2" name="Picture 64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3" name="Picture 6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4" name="Picture 6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5" name="Picture 64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6" name="Picture 6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7" name="Picture 64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8" name="Picture 6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9" name="Picture 6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0" name="Picture 6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1" name="Picture 65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2" name="Picture 6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3" name="Picture 6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4" name="Picture 65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5" name="Picture 6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6" name="Picture 65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7" name="Picture 6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8" name="Picture 6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9" name="Picture 6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0" name="Picture 65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1" name="Picture 6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2" name="Picture 6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3" name="Picture 66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4" name="Picture 6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5" name="Picture 66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6" name="Picture 6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7" name="Picture 6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8" name="Picture 6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9" name="Picture 66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0" name="Picture 6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1" name="Picture 6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2" name="Picture 67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3" name="Picture 6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4" name="Picture 67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5" name="Picture 6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6" name="Picture 6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7" name="Picture 6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8" name="Picture 67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9" name="Picture 6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0" name="Picture 6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1" name="Picture 68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2" name="Picture 6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3" name="Picture 68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4" name="Picture 6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5" name="Picture 6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6" name="Picture 68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7" name="Picture 6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8" name="Picture 68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9" name="Picture 6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0" name="Picture 6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1" name="Picture 6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2" name="Picture 69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3" name="Picture 6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4" name="Picture 6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5" name="Picture 69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6" name="Picture 6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7" name="Picture 69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8" name="Picture 6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9" name="Picture 6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0" name="Picture 6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1" name="Picture 70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2" name="Picture 7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3" name="Picture 7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4" name="Picture 70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5" name="Picture 7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6" name="Picture 70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7" name="Picture 7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8" name="Picture 7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9" name="Picture 7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0" name="Picture 70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1" name="Picture 7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2" name="Picture 7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3" name="Picture 71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4" name="Picture 7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5" name="Picture 71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6" name="Picture 7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7" name="Picture 7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8" name="Picture 7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9" name="Picture 71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0" name="Picture 7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1" name="Picture 7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2" name="Picture 72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3" name="Picture 7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4" name="Picture 72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5" name="Picture 7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6" name="Picture 7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7" name="Picture 7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8" name="Picture 72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9" name="Picture 7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0" name="Picture 7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1" name="Picture 73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2" name="Picture 7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3" name="Picture 73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4" name="Picture 7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5" name="Picture 7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6" name="Picture 7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7" name="Picture 73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8" name="Picture 7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9" name="Picture 7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0" name="Picture 73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1" name="Picture 7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2" name="Picture 74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3" name="Picture 7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4" name="Picture 7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5" name="Picture 7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6" name="Picture 74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7" name="Picture 7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8" name="Picture 7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9" name="Picture 74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0" name="Picture 7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1" name="Picture 75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2" name="Picture 7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3" name="Picture 7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4" name="Picture 7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5" name="Picture 75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6" name="Picture 7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7" name="Picture 7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8" name="Picture 75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9" name="Picture 7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0" name="Picture 75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1" name="Picture 7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2" name="Picture 7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3" name="Picture 7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4" name="Picture 76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5" name="Picture 7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6" name="Picture 7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7" name="Picture 76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8" name="Picture 7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9" name="Picture 76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0" name="Picture 7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1" name="Picture 7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2" name="Picture 7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3" name="Picture 77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4" name="Picture 7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5" name="Picture 7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6" name="Picture 77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7" name="Picture 7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8" name="Picture 77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9" name="Picture 7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0" name="Picture 7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1" name="Picture 7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2" name="Picture 78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3" name="Picture 7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4" name="Picture 7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5" name="Picture 78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6" name="Picture 7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7" name="Picture 78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8" name="Picture 7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9" name="Picture 7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0" name="Picture 7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1" name="Picture 79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2" name="Picture 7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3" name="Picture 7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4" name="Picture 79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5" name="Picture 7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6" name="Picture 79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7" name="Picture 7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8" name="Picture 7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9" name="Picture 7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0" name="Picture 79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1" name="Picture 8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2" name="Picture 8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3" name="Picture 80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4" name="Picture 8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5" name="Picture 80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6" name="Picture 8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7" name="Picture 8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8" name="Picture 8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9" name="Picture 80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0" name="Picture 8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1" name="Picture 8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2" name="Picture 81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3" name="Picture 8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4" name="Picture 81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5" name="Picture 8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6" name="Picture 8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7" name="Picture 8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8" name="Picture 81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9" name="Picture 8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0" name="Picture 8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1" name="Picture 82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2" name="Picture 8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3" name="Picture 82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4" name="Picture 8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5" name="Picture 8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6" name="Picture 8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7" name="Picture 82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8" name="Picture 8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9" name="Picture 8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0" name="Picture 82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1" name="Picture 8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2" name="Picture 83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3" name="Picture 8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4" name="Picture 8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5" name="Picture 8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6" name="Picture 83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7" name="Picture 8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8" name="Picture 8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9" name="Picture 83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0" name="Picture 8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1" name="Picture 84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2" name="Picture 8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3" name="Picture 8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4" name="Picture 8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5" name="Picture 84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6" name="Picture 8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7" name="Picture 8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8" name="Picture 84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9" name="Picture 8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0" name="Picture 84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1" name="Picture 8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2" name="Picture 8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3" name="Picture 8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4" name="Picture 85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5" name="Picture 8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6" name="Picture 8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7" name="Picture 85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8" name="Picture 8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9" name="Picture 85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0" name="Picture 8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1" name="Picture 8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2" name="Picture 8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3" name="Picture 86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4" name="Picture 8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5" name="Picture 8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6" name="Picture 86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7" name="Picture 8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8" name="Picture 86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9" name="Picture 8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0" name="Picture 8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1" name="Picture 8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2" name="Picture 87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3" name="Picture 8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4" name="Picture 8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5" name="Picture 87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6" name="Picture 8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7" name="Picture 87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8" name="Picture 8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9" name="Picture 8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0" name="Picture 8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1" name="Picture 88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2" name="Picture 8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3" name="Picture 8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4" name="Picture 88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5" name="Picture 8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6" name="Picture 88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7" name="Picture 8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8" name="Picture 8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9" name="Picture 8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0" name="Picture 88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1" name="Picture 8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2" name="Picture 8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3" name="Picture 89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4" name="Picture 8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5" name="Picture 89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6" name="Picture 8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7" name="Picture 8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8" name="Picture 8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9" name="Picture 89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0" name="Picture 8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1" name="Picture 9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2" name="Picture 90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3" name="Picture 9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4" name="Picture 90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5" name="Picture 9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6" name="Picture 9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7" name="Picture 90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8" name="Picture 9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9" name="Picture 90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0" name="Picture 9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1" name="Picture 9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2" name="Picture 9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3" name="Picture 91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4" name="Picture 9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5" name="Picture 9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6" name="Picture 91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7" name="Picture 9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8" name="Picture 91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9" name="Picture 9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0" name="Picture 9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1" name="Picture 9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2" name="Picture 92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3" name="Picture 9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4" name="Picture 9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5" name="Picture 92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6" name="Picture 9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7" name="Picture 92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8" name="Picture 9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9" name="Picture 9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30" name="Picture 9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31" name="Picture 93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32" name="Picture 9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33" name="Picture 9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34" name="Picture 93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35" name="Picture 9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36" name="Picture 93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37" name="Picture 9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38" name="Picture 9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39" name="Picture 9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40" name="Picture 93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41" name="Picture 9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42" name="Picture 9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43" name="Picture 94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44" name="Picture 9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45" name="Picture 94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46" name="Picture 9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47" name="Picture 9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48" name="Picture 9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49" name="Picture 94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50" name="Picture 9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51" name="Picture 9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52" name="Picture 95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53" name="Picture 9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54" name="Picture 95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55" name="Picture 9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56" name="Picture 9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57" name="Picture 9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58" name="Picture 95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59" name="Picture 9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60" name="Picture 9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61" name="Picture 96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62" name="Picture 9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63" name="Picture 96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64" name="Picture 9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65" name="Picture 9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66" name="Picture 9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67" name="Picture 96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68" name="Picture 9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69" name="Picture 9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70" name="Picture 96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71" name="Picture 9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72" name="Picture 97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73" name="Picture 9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74" name="Picture 9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75" name="Picture 9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76" name="Picture 97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77" name="Picture 9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78" name="Picture 9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79" name="Picture 97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80" name="Picture 9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81" name="Picture 98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82" name="Picture 9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83" name="Picture 9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84" name="Picture 9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85" name="Picture 98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86" name="Picture 9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87" name="Picture 9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88" name="Picture 98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89" name="Picture 9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90" name="Picture 98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91" name="Picture 9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92" name="Picture 9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93" name="Picture 9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94" name="Picture 99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95" name="Picture 9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96" name="Picture 9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97" name="Picture 99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98" name="Picture 9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99" name="Picture 99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00" name="Picture 9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01" name="Picture 10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02" name="Picture 10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03" name="Picture 100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04" name="Picture 10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05" name="Picture 10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06" name="Picture 100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07" name="Picture 10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08" name="Picture 100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09" name="Picture 10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10" name="Picture 10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11" name="Picture 10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12" name="Picture 101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13" name="Picture 10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14" name="Picture 10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15" name="Picture 101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16" name="Picture 10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17" name="Picture 101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18" name="Picture 10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19" name="Picture 10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20" name="Picture 10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21" name="Picture 102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22" name="Picture 10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23" name="Picture 10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24" name="Picture 102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25" name="Picture 10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26" name="Picture 102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27" name="Picture 10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28" name="Picture 10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29" name="Picture 10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30" name="Picture 102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31" name="Picture 10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32" name="Picture 10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33" name="Picture 103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34" name="Picture 10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35" name="Picture 103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36" name="Picture 10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37" name="Picture 10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38" name="Picture 10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39" name="Picture 103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40" name="Picture 10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41" name="Picture 10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42" name="Picture 104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43" name="Picture 10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44" name="Picture 104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45" name="Picture 10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46" name="Picture 10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47" name="Picture 10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48" name="Picture 104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49" name="Picture 10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50" name="Picture 10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51" name="Picture 105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52" name="Picture 10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53" name="Picture 105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54" name="Picture 10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55" name="Picture 10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56" name="Picture 10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57" name="Picture 105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58" name="Picture 10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59" name="Picture 10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60" name="Picture 105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61" name="Picture 10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62" name="Picture 106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63" name="Picture 10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64" name="Picture 10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65" name="Picture 10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66" name="Picture 106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67" name="Picture 10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68" name="Picture 10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69" name="Picture 106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70" name="Picture 10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71" name="Picture 107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72" name="Picture 10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73" name="Picture 10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74" name="Picture 10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75" name="Picture 107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76" name="Picture 10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77" name="Picture 10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78" name="Picture 107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79" name="Picture 10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80" name="Picture 107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81" name="Picture 10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82" name="Picture 10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83" name="Picture 10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84" name="Picture 108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85" name="Picture 10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86" name="Picture 10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87" name="Picture 108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88" name="Picture 10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89" name="Picture 108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90" name="Picture 10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91" name="Picture 10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92" name="Picture 10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93" name="Picture 109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94" name="Picture 10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95" name="Picture 10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96" name="Picture 109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97" name="Picture 10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98" name="Picture 109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99" name="Picture 10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00" name="Picture 10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01" name="Picture 11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02" name="Picture 110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03" name="Picture 11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04" name="Picture 11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05" name="Picture 110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06" name="Picture 11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07" name="Picture 110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08" name="Picture 11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09" name="Picture 11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10" name="Picture 110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11" name="Picture 11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12" name="Picture 111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13" name="Picture 11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14" name="Picture 11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15" name="Picture 11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16" name="Picture 111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17" name="Picture 11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18" name="Picture 11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19" name="Picture 111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20" name="Picture 11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21" name="Picture 112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22" name="Picture 11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23" name="Picture 11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24" name="Picture 11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25" name="Picture 112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26" name="Picture 11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27" name="Picture 11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28" name="Picture 112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29" name="Picture 11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30" name="Picture 112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31" name="Picture 11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32" name="Picture 11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33" name="Picture 11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34" name="Picture 113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35" name="Picture 11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36" name="Picture 11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37" name="Picture 113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38" name="Picture 11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39" name="Picture 113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40" name="Picture 11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41" name="Picture 11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42" name="Picture 11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43" name="Picture 114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44" name="Picture 11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45" name="Picture 11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46" name="Picture 114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47" name="Picture 11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48" name="Picture 114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49" name="Picture 11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50" name="Picture 11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51" name="Picture 11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52" name="Picture 115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53" name="Picture 11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54" name="Picture 11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55" name="Picture 115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56" name="Picture 11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57" name="Picture 115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58" name="Picture 11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59" name="Picture 11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60" name="Picture 11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61" name="Picture 116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62" name="Picture 11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63" name="Picture 11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64" name="Picture 116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65" name="Picture 11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66" name="Picture 116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67" name="Picture 11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68" name="Picture 11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69" name="Picture 11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70" name="Picture 116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71" name="Picture 11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72" name="Picture 11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73" name="Picture 117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74" name="Picture 11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75" name="Picture 117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76" name="Picture 11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77" name="Picture 11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78" name="Picture 11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79" name="Picture 117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80" name="Picture 11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81" name="Picture 11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82" name="Picture 118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83" name="Picture 11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84" name="Picture 118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85" name="Picture 11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86" name="Picture 11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87" name="Picture 11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88" name="Picture 118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89" name="Picture 11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90" name="Picture 11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91" name="Picture 119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92" name="Picture 11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93" name="Picture 119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94" name="Picture 11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95" name="Picture 11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96" name="Picture 11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97" name="Picture 119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98" name="Picture 11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99" name="Picture 11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00" name="Picture 119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01" name="Picture 12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02" name="Picture 120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03" name="Picture 12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04" name="Picture 12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05" name="Picture 12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06" name="Picture 120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07" name="Picture 12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08" name="Picture 12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09" name="Picture 120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10" name="Picture 12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11" name="Picture 121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12" name="Picture 12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13" name="Picture 12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14" name="Picture 12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15" name="Picture 121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16" name="Picture 12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17" name="Picture 12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18" name="Picture 121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19" name="Picture 12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20" name="Picture 121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21" name="Picture 12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22" name="Picture 12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23" name="Picture 12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24" name="Picture 122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25" name="Picture 12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26" name="Picture 12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27" name="Picture 122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28" name="Picture 12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29" name="Picture 122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30" name="Picture 12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31" name="Picture 12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32" name="Picture 12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33" name="Picture 123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34" name="Picture 12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35" name="Picture 12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36" name="Picture 123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37" name="Picture 12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38" name="Picture 123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39" name="Picture 12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40" name="Picture 12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41" name="Picture 12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42" name="Picture 124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43" name="Picture 12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44" name="Picture 12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45" name="Picture 124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46" name="Picture 12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47" name="Picture 124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48" name="Picture 12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49" name="Picture 12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50" name="Picture 12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51" name="Picture 125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52" name="Picture 12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53" name="Picture 12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54" name="Picture 125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55" name="Picture 12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56" name="Picture 125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57" name="Picture 12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58" name="Picture 12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59" name="Picture 12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60" name="Picture 125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61" name="Picture 12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62" name="Picture 12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63" name="Picture 126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64" name="Picture 12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65" name="Picture 126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66" name="Picture 12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67" name="Picture 12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68" name="Picture 12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69" name="Picture 126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70" name="Picture 12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71" name="Picture 12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72" name="Picture 127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73" name="Picture 12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74" name="Picture 127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75" name="Picture 12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76" name="Picture 12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77" name="Picture 12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78" name="Picture 127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79" name="Picture 12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80" name="Picture 12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81" name="Picture 128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82" name="Picture 12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83" name="Picture 128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84" name="Picture 12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85" name="Picture 12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86" name="Picture 12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87" name="Picture 128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88" name="Picture 12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89" name="Picture 12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90" name="Picture 128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91" name="Picture 12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92" name="Picture 129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93" name="Picture 12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94" name="Picture 12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95" name="Picture 12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96" name="Picture 129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97" name="Picture 12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98" name="Picture 12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99" name="Picture 129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00" name="Picture 12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01" name="Picture 130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02" name="Picture 13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03" name="Picture 13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04" name="Picture 13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05" name="Picture 130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06" name="Picture 13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07" name="Picture 13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08" name="Picture 130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09" name="Picture 13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10" name="Picture 130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11" name="Picture 13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12" name="Picture 13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13" name="Picture 13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14" name="Picture 131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15" name="Picture 13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16" name="Picture 13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17" name="Picture 131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18" name="Picture 13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19" name="Picture 131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20" name="Picture 13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21" name="Picture 13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7:I82"/>
  <sheetViews>
    <sheetView rightToLeft="1" topLeftCell="A65" zoomScaleNormal="100" workbookViewId="0">
      <selection activeCell="F15" sqref="F15"/>
    </sheetView>
  </sheetViews>
  <sheetFormatPr defaultRowHeight="15"/>
  <cols>
    <col min="1" max="1" width="24.28515625" style="9" bestFit="1" customWidth="1"/>
    <col min="2" max="2" width="5.140625" style="9" bestFit="1" customWidth="1"/>
    <col min="3" max="3" width="21.42578125" customWidth="1"/>
    <col min="4" max="4" width="16.140625" bestFit="1" customWidth="1"/>
    <col min="5" max="5" width="15.5703125" customWidth="1"/>
    <col min="6" max="6" width="14.5703125" customWidth="1"/>
    <col min="7" max="7" width="13.28515625" customWidth="1"/>
    <col min="8" max="8" width="14.42578125" customWidth="1"/>
    <col min="9" max="9" width="12.7109375" customWidth="1"/>
    <col min="10" max="10" width="10.28515625" customWidth="1"/>
  </cols>
  <sheetData>
    <row r="7" spans="1:9">
      <c r="A7" s="4" t="s">
        <v>1</v>
      </c>
      <c r="B7" s="3"/>
      <c r="C7" s="3"/>
      <c r="D7" s="3"/>
      <c r="E7" s="3"/>
    </row>
    <row r="8" spans="1:9">
      <c r="A8" s="4" t="s">
        <v>2</v>
      </c>
      <c r="B8" s="4"/>
      <c r="C8" s="4"/>
      <c r="D8" s="4"/>
      <c r="E8" s="4"/>
    </row>
    <row r="9" spans="1:9" ht="19.5">
      <c r="A9" s="211" t="s">
        <v>202</v>
      </c>
      <c r="B9" s="211"/>
      <c r="C9" s="211"/>
      <c r="D9" s="211"/>
      <c r="E9" s="211"/>
      <c r="F9" s="211"/>
      <c r="G9" s="211"/>
      <c r="H9" s="211"/>
      <c r="I9" s="211"/>
    </row>
    <row r="10" spans="1:9" ht="18">
      <c r="A10" s="2" t="s">
        <v>221</v>
      </c>
      <c r="B10" s="2"/>
      <c r="C10" s="2"/>
      <c r="D10" s="2"/>
      <c r="E10" s="2"/>
    </row>
    <row r="11" spans="1:9" s="125" customFormat="1" ht="18.75" thickBot="1">
      <c r="A11" s="2"/>
      <c r="B11" s="2"/>
      <c r="C11" s="2"/>
      <c r="D11" s="2"/>
      <c r="E11" s="2"/>
    </row>
    <row r="12" spans="1:9" ht="24.75" customHeight="1">
      <c r="A12" s="212" t="s">
        <v>3</v>
      </c>
      <c r="B12" s="218"/>
      <c r="C12" s="216" t="s">
        <v>0</v>
      </c>
      <c r="D12" s="214" t="s">
        <v>23</v>
      </c>
      <c r="E12" s="214" t="s">
        <v>223</v>
      </c>
      <c r="F12" s="214" t="s">
        <v>222</v>
      </c>
      <c r="G12" s="214" t="s">
        <v>197</v>
      </c>
      <c r="H12" s="214" t="s">
        <v>218</v>
      </c>
      <c r="I12" s="214" t="s">
        <v>187</v>
      </c>
    </row>
    <row r="13" spans="1:9" ht="38.25" customHeight="1" thickBot="1">
      <c r="A13" s="213"/>
      <c r="B13" s="219"/>
      <c r="C13" s="217"/>
      <c r="D13" s="215"/>
      <c r="E13" s="215"/>
      <c r="F13" s="215"/>
      <c r="G13" s="215"/>
      <c r="H13" s="215"/>
      <c r="I13" s="215"/>
    </row>
    <row r="14" spans="1:9" ht="17.25" customHeight="1" thickBot="1">
      <c r="A14" s="33" t="s">
        <v>24</v>
      </c>
      <c r="B14" s="10" t="s">
        <v>22</v>
      </c>
      <c r="C14" s="5"/>
      <c r="D14" s="6"/>
      <c r="E14" s="7"/>
      <c r="F14" s="7"/>
      <c r="G14" s="7"/>
      <c r="H14" s="7"/>
      <c r="I14" s="8"/>
    </row>
    <row r="15" spans="1:9" ht="16.5" customHeight="1">
      <c r="A15" s="33"/>
      <c r="B15" s="91" t="s">
        <v>4</v>
      </c>
      <c r="C15" s="19" t="s">
        <v>84</v>
      </c>
      <c r="D15" s="20" t="s">
        <v>161</v>
      </c>
      <c r="E15" s="166">
        <v>81018.133333333331</v>
      </c>
      <c r="F15" s="175">
        <v>70998.666666666672</v>
      </c>
      <c r="G15" s="45">
        <f t="shared" ref="G15:G30" si="0">(F15-E15)/E15</f>
        <v>-0.12366943367410745</v>
      </c>
      <c r="H15" s="175">
        <v>64198.8</v>
      </c>
      <c r="I15" s="45">
        <f t="shared" ref="I15:I30" si="1">(F15-H15)/H15</f>
        <v>0.10591890606470321</v>
      </c>
    </row>
    <row r="16" spans="1:9" ht="16.5">
      <c r="A16" s="37"/>
      <c r="B16" s="92" t="s">
        <v>5</v>
      </c>
      <c r="C16" s="149" t="s">
        <v>85</v>
      </c>
      <c r="D16" s="145" t="s">
        <v>161</v>
      </c>
      <c r="E16" s="169">
        <v>53317.256249999999</v>
      </c>
      <c r="F16" s="169">
        <v>93555.333333333328</v>
      </c>
      <c r="G16" s="48">
        <f>(F16-E16)/E16</f>
        <v>0.75469144351053008</v>
      </c>
      <c r="H16" s="169">
        <v>100887.55555555556</v>
      </c>
      <c r="I16" s="44">
        <f t="shared" si="1"/>
        <v>-7.2677171945003782E-2</v>
      </c>
    </row>
    <row r="17" spans="1:9" ht="16.5">
      <c r="A17" s="37"/>
      <c r="B17" s="92" t="s">
        <v>6</v>
      </c>
      <c r="C17" s="15" t="s">
        <v>86</v>
      </c>
      <c r="D17" s="11" t="s">
        <v>161</v>
      </c>
      <c r="E17" s="169">
        <v>48403.541666666672</v>
      </c>
      <c r="F17" s="169">
        <v>92857.142857142855</v>
      </c>
      <c r="G17" s="48">
        <f t="shared" si="0"/>
        <v>0.91839563097692434</v>
      </c>
      <c r="H17" s="169">
        <v>59498.8</v>
      </c>
      <c r="I17" s="44">
        <f t="shared" si="1"/>
        <v>0.56065572510946193</v>
      </c>
    </row>
    <row r="18" spans="1:9" ht="16.5">
      <c r="A18" s="37"/>
      <c r="B18" s="92" t="s">
        <v>7</v>
      </c>
      <c r="C18" s="15" t="s">
        <v>87</v>
      </c>
      <c r="D18" s="11" t="s">
        <v>161</v>
      </c>
      <c r="E18" s="169">
        <v>65382.7</v>
      </c>
      <c r="F18" s="169">
        <v>50554.222222222219</v>
      </c>
      <c r="G18" s="48">
        <f t="shared" si="0"/>
        <v>-0.22679512742327526</v>
      </c>
      <c r="H18" s="169">
        <v>42398.8</v>
      </c>
      <c r="I18" s="44">
        <f t="shared" si="1"/>
        <v>0.19235030760828645</v>
      </c>
    </row>
    <row r="19" spans="1:9" ht="16.5">
      <c r="A19" s="37"/>
      <c r="B19" s="92" t="s">
        <v>8</v>
      </c>
      <c r="C19" s="149" t="s">
        <v>89</v>
      </c>
      <c r="D19" s="145" t="s">
        <v>161</v>
      </c>
      <c r="E19" s="169">
        <v>101130.37738095238</v>
      </c>
      <c r="F19" s="169">
        <v>156873.5</v>
      </c>
      <c r="G19" s="48">
        <f t="shared" si="0"/>
        <v>0.55120057951594936</v>
      </c>
      <c r="H19" s="169">
        <v>134998.5</v>
      </c>
      <c r="I19" s="44">
        <f t="shared" si="1"/>
        <v>0.16203883746856446</v>
      </c>
    </row>
    <row r="20" spans="1:9" ht="16.5">
      <c r="A20" s="37"/>
      <c r="B20" s="92" t="s">
        <v>9</v>
      </c>
      <c r="C20" s="149" t="s">
        <v>88</v>
      </c>
      <c r="D20" s="11" t="s">
        <v>161</v>
      </c>
      <c r="E20" s="169">
        <v>56353.51666666667</v>
      </c>
      <c r="F20" s="169">
        <v>115443.11111111111</v>
      </c>
      <c r="G20" s="48">
        <f t="shared" si="0"/>
        <v>1.0485520325902957</v>
      </c>
      <c r="H20" s="169">
        <v>102298.8</v>
      </c>
      <c r="I20" s="44">
        <f t="shared" si="1"/>
        <v>0.12848939685618116</v>
      </c>
    </row>
    <row r="21" spans="1:9" ht="16.5">
      <c r="A21" s="37"/>
      <c r="B21" s="92" t="s">
        <v>10</v>
      </c>
      <c r="C21" s="15" t="s">
        <v>90</v>
      </c>
      <c r="D21" s="145" t="s">
        <v>161</v>
      </c>
      <c r="E21" s="169">
        <v>101478.92499999999</v>
      </c>
      <c r="F21" s="169">
        <v>94999.777777777781</v>
      </c>
      <c r="G21" s="48">
        <f t="shared" si="0"/>
        <v>-6.3847219727861795E-2</v>
      </c>
      <c r="H21" s="169">
        <v>85198.8</v>
      </c>
      <c r="I21" s="44">
        <f t="shared" si="1"/>
        <v>0.11503657067679096</v>
      </c>
    </row>
    <row r="22" spans="1:9" ht="16.5">
      <c r="A22" s="37"/>
      <c r="B22" s="92" t="s">
        <v>11</v>
      </c>
      <c r="C22" s="15" t="s">
        <v>91</v>
      </c>
      <c r="D22" s="13" t="s">
        <v>81</v>
      </c>
      <c r="E22" s="169">
        <v>25637.368750000001</v>
      </c>
      <c r="F22" s="169">
        <v>38554.222222222219</v>
      </c>
      <c r="G22" s="48">
        <f t="shared" si="0"/>
        <v>0.50382914089895503</v>
      </c>
      <c r="H22" s="169">
        <v>35998.666666666664</v>
      </c>
      <c r="I22" s="44">
        <f t="shared" si="1"/>
        <v>7.0990283590750256E-2</v>
      </c>
    </row>
    <row r="23" spans="1:9" ht="16.5">
      <c r="A23" s="37"/>
      <c r="B23" s="92" t="s">
        <v>12</v>
      </c>
      <c r="C23" s="15" t="s">
        <v>92</v>
      </c>
      <c r="D23" s="13" t="s">
        <v>81</v>
      </c>
      <c r="E23" s="169">
        <v>27872.111111111113</v>
      </c>
      <c r="F23" s="169">
        <v>45443.111111111109</v>
      </c>
      <c r="G23" s="48">
        <f t="shared" si="0"/>
        <v>0.63041511028547037</v>
      </c>
      <c r="H23" s="169">
        <v>44554.222222222219</v>
      </c>
      <c r="I23" s="44">
        <f t="shared" si="1"/>
        <v>1.9950721717358164E-2</v>
      </c>
    </row>
    <row r="24" spans="1:9" ht="16.5">
      <c r="A24" s="37"/>
      <c r="B24" s="92" t="s">
        <v>13</v>
      </c>
      <c r="C24" s="15" t="s">
        <v>93</v>
      </c>
      <c r="D24" s="147" t="s">
        <v>81</v>
      </c>
      <c r="E24" s="169">
        <v>27060.991666666665</v>
      </c>
      <c r="F24" s="169">
        <v>44109.777777777781</v>
      </c>
      <c r="G24" s="48">
        <f t="shared" si="0"/>
        <v>0.63001335357977895</v>
      </c>
      <c r="H24" s="169">
        <v>43554.222222222219</v>
      </c>
      <c r="I24" s="44">
        <f t="shared" si="1"/>
        <v>1.2755492515077141E-2</v>
      </c>
    </row>
    <row r="25" spans="1:9" ht="16.5">
      <c r="A25" s="37"/>
      <c r="B25" s="92" t="s">
        <v>14</v>
      </c>
      <c r="C25" s="15" t="s">
        <v>94</v>
      </c>
      <c r="D25" s="147" t="s">
        <v>81</v>
      </c>
      <c r="E25" s="169">
        <v>32793.616666666669</v>
      </c>
      <c r="F25" s="169">
        <v>42665.333333333336</v>
      </c>
      <c r="G25" s="48">
        <f>(F25-E25)/E25</f>
        <v>0.30102555527828839</v>
      </c>
      <c r="H25" s="169">
        <v>43398.8</v>
      </c>
      <c r="I25" s="44">
        <f t="shared" si="1"/>
        <v>-1.6900620908104996E-2</v>
      </c>
    </row>
    <row r="26" spans="1:9" ht="16.5">
      <c r="A26" s="37"/>
      <c r="B26" s="92" t="s">
        <v>15</v>
      </c>
      <c r="C26" s="15" t="s">
        <v>95</v>
      </c>
      <c r="D26" s="13" t="s">
        <v>82</v>
      </c>
      <c r="E26" s="169">
        <v>55715.863194444442</v>
      </c>
      <c r="F26" s="169">
        <v>84443.111111111109</v>
      </c>
      <c r="G26" s="48">
        <f>(F26-E26)/E26</f>
        <v>0.51560267165583695</v>
      </c>
      <c r="H26" s="169">
        <v>83498.8</v>
      </c>
      <c r="I26" s="44">
        <f t="shared" si="1"/>
        <v>1.1309277631667839E-2</v>
      </c>
    </row>
    <row r="27" spans="1:9" ht="16.5">
      <c r="A27" s="37"/>
      <c r="B27" s="92" t="s">
        <v>16</v>
      </c>
      <c r="C27" s="15" t="s">
        <v>96</v>
      </c>
      <c r="D27" s="13" t="s">
        <v>81</v>
      </c>
      <c r="E27" s="169">
        <v>27053.336111111108</v>
      </c>
      <c r="F27" s="169">
        <v>42665.333333333336</v>
      </c>
      <c r="G27" s="48">
        <f t="shared" si="0"/>
        <v>0.57708214462356844</v>
      </c>
      <c r="H27" s="169">
        <v>42665.333333333336</v>
      </c>
      <c r="I27" s="44">
        <f t="shared" si="1"/>
        <v>0</v>
      </c>
    </row>
    <row r="28" spans="1:9" ht="16.5">
      <c r="A28" s="37"/>
      <c r="B28" s="92" t="s">
        <v>17</v>
      </c>
      <c r="C28" s="15" t="s">
        <v>97</v>
      </c>
      <c r="D28" s="11" t="s">
        <v>161</v>
      </c>
      <c r="E28" s="169">
        <v>49806.708333333328</v>
      </c>
      <c r="F28" s="169">
        <v>75499.75</v>
      </c>
      <c r="G28" s="48">
        <f t="shared" si="0"/>
        <v>0.51585504295355145</v>
      </c>
      <c r="H28" s="169">
        <v>63888.666666666664</v>
      </c>
      <c r="I28" s="44">
        <f t="shared" si="1"/>
        <v>0.18173932778896626</v>
      </c>
    </row>
    <row r="29" spans="1:9" ht="16.5">
      <c r="A29" s="37"/>
      <c r="B29" s="92" t="s">
        <v>18</v>
      </c>
      <c r="C29" s="15" t="s">
        <v>98</v>
      </c>
      <c r="D29" s="13" t="s">
        <v>83</v>
      </c>
      <c r="E29" s="169">
        <v>81428.405952380941</v>
      </c>
      <c r="F29" s="169">
        <v>127866.16666666667</v>
      </c>
      <c r="G29" s="48">
        <f t="shared" si="0"/>
        <v>0.57028944839522433</v>
      </c>
      <c r="H29" s="169">
        <v>125671</v>
      </c>
      <c r="I29" s="44">
        <f t="shared" si="1"/>
        <v>1.7467567431361821E-2</v>
      </c>
    </row>
    <row r="30" spans="1:9" ht="17.25" thickBot="1">
      <c r="A30" s="38"/>
      <c r="B30" s="93" t="s">
        <v>19</v>
      </c>
      <c r="C30" s="16" t="s">
        <v>99</v>
      </c>
      <c r="D30" s="12" t="s">
        <v>161</v>
      </c>
      <c r="E30" s="172">
        <v>53042.775000000001</v>
      </c>
      <c r="F30" s="172">
        <v>82887.555555555562</v>
      </c>
      <c r="G30" s="51">
        <f t="shared" si="0"/>
        <v>0.56265496206704047</v>
      </c>
      <c r="H30" s="172">
        <v>77098.8</v>
      </c>
      <c r="I30" s="56">
        <f t="shared" si="1"/>
        <v>7.508230420649295E-2</v>
      </c>
    </row>
    <row r="31" spans="1:9" ht="17.25" customHeight="1" thickBot="1">
      <c r="A31" s="33" t="s">
        <v>20</v>
      </c>
      <c r="B31" s="10" t="s">
        <v>21</v>
      </c>
      <c r="C31" s="5"/>
      <c r="D31" s="6"/>
      <c r="E31" s="140"/>
      <c r="F31" s="189"/>
      <c r="G31" s="52"/>
      <c r="H31" s="189"/>
      <c r="I31" s="53"/>
    </row>
    <row r="32" spans="1:9" ht="16.5">
      <c r="A32" s="33"/>
      <c r="B32" s="39" t="s">
        <v>26</v>
      </c>
      <c r="C32" s="151" t="s">
        <v>100</v>
      </c>
      <c r="D32" s="20" t="s">
        <v>161</v>
      </c>
      <c r="E32" s="175">
        <v>92575.917725752515</v>
      </c>
      <c r="F32" s="175">
        <v>139998.66666666666</v>
      </c>
      <c r="G32" s="45">
        <f>(F32-E32)/E32</f>
        <v>0.5122579403576597</v>
      </c>
      <c r="H32" s="175">
        <v>159498.79999999999</v>
      </c>
      <c r="I32" s="44">
        <f>(F32-H32)/H32</f>
        <v>-0.12225880905269089</v>
      </c>
    </row>
    <row r="33" spans="1:9" ht="16.5">
      <c r="A33" s="37"/>
      <c r="B33" s="34" t="s">
        <v>27</v>
      </c>
      <c r="C33" s="15" t="s">
        <v>101</v>
      </c>
      <c r="D33" s="11" t="s">
        <v>161</v>
      </c>
      <c r="E33" s="169">
        <v>91297.116109253067</v>
      </c>
      <c r="F33" s="169">
        <v>133124.75</v>
      </c>
      <c r="G33" s="48">
        <f>(F33-E33)/E33</f>
        <v>0.45814846813663651</v>
      </c>
      <c r="H33" s="169">
        <v>157998.79999999999</v>
      </c>
      <c r="I33" s="44">
        <f>(F33-H33)/H33</f>
        <v>-0.15743189188778642</v>
      </c>
    </row>
    <row r="34" spans="1:9" ht="16.5">
      <c r="A34" s="37"/>
      <c r="B34" s="164" t="s">
        <v>28</v>
      </c>
      <c r="C34" s="149" t="s">
        <v>102</v>
      </c>
      <c r="D34" s="145" t="s">
        <v>161</v>
      </c>
      <c r="E34" s="169">
        <v>117296.55974976112</v>
      </c>
      <c r="F34" s="169">
        <v>102000</v>
      </c>
      <c r="G34" s="48">
        <f>(F34-E34)/E34</f>
        <v>-0.13040927868979779</v>
      </c>
      <c r="H34" s="169">
        <v>91427.142857142855</v>
      </c>
      <c r="I34" s="44">
        <f>(F34-H34)/H34</f>
        <v>0.11564243191299867</v>
      </c>
    </row>
    <row r="35" spans="1:9" ht="16.5">
      <c r="A35" s="37"/>
      <c r="B35" s="34" t="s">
        <v>29</v>
      </c>
      <c r="C35" s="15" t="s">
        <v>103</v>
      </c>
      <c r="D35" s="11" t="s">
        <v>161</v>
      </c>
      <c r="E35" s="169">
        <v>78151.574999999997</v>
      </c>
      <c r="F35" s="169">
        <v>116666.66666666667</v>
      </c>
      <c r="G35" s="48">
        <f>(F35-E35)/E35</f>
        <v>0.49282553379975613</v>
      </c>
      <c r="H35" s="169">
        <v>131666.66666666666</v>
      </c>
      <c r="I35" s="44">
        <f>(F35-H35)/H35</f>
        <v>-0.11392405063291129</v>
      </c>
    </row>
    <row r="36" spans="1:9" ht="17.25" thickBot="1">
      <c r="A36" s="38"/>
      <c r="B36" s="39" t="s">
        <v>30</v>
      </c>
      <c r="C36" s="15" t="s">
        <v>104</v>
      </c>
      <c r="D36" s="24" t="s">
        <v>161</v>
      </c>
      <c r="E36" s="172">
        <v>74317.397212932003</v>
      </c>
      <c r="F36" s="169">
        <v>131874.75</v>
      </c>
      <c r="G36" s="51">
        <f>(F36-E36)/E36</f>
        <v>0.77448020175082799</v>
      </c>
      <c r="H36" s="169">
        <v>132998.79999999999</v>
      </c>
      <c r="I36" s="56">
        <f>(F36-H36)/H36</f>
        <v>-8.4515800142556802E-3</v>
      </c>
    </row>
    <row r="37" spans="1:9" ht="17.25" customHeight="1" thickBot="1">
      <c r="A37" s="37" t="s">
        <v>25</v>
      </c>
      <c r="B37" s="10" t="s">
        <v>51</v>
      </c>
      <c r="C37" s="5"/>
      <c r="D37" s="6"/>
      <c r="E37" s="140"/>
      <c r="F37" s="189"/>
      <c r="G37" s="52"/>
      <c r="H37" s="189"/>
      <c r="I37" s="53"/>
    </row>
    <row r="38" spans="1:9" ht="16.5">
      <c r="A38" s="33"/>
      <c r="B38" s="34" t="s">
        <v>31</v>
      </c>
      <c r="C38" s="15" t="s">
        <v>105</v>
      </c>
      <c r="D38" s="20" t="s">
        <v>161</v>
      </c>
      <c r="E38" s="169">
        <v>1489639.2083333335</v>
      </c>
      <c r="F38" s="169">
        <v>1949480</v>
      </c>
      <c r="G38" s="45">
        <f t="shared" ref="G38:G43" si="2">(F38-E38)/E38</f>
        <v>0.30869272847695406</v>
      </c>
      <c r="H38" s="169">
        <v>1950526.5</v>
      </c>
      <c r="I38" s="44">
        <f t="shared" ref="I38:I43" si="3">(F38-H38)/H38</f>
        <v>-5.3652180577910629E-4</v>
      </c>
    </row>
    <row r="39" spans="1:9" ht="16.5">
      <c r="A39" s="37"/>
      <c r="B39" s="34" t="s">
        <v>32</v>
      </c>
      <c r="C39" s="15" t="s">
        <v>106</v>
      </c>
      <c r="D39" s="11" t="s">
        <v>161</v>
      </c>
      <c r="E39" s="169">
        <v>938522.62673572183</v>
      </c>
      <c r="F39" s="169">
        <v>969457.66666666663</v>
      </c>
      <c r="G39" s="48">
        <f t="shared" si="2"/>
        <v>3.2961421546692002E-2</v>
      </c>
      <c r="H39" s="169">
        <v>969457.66666666663</v>
      </c>
      <c r="I39" s="44">
        <f t="shared" si="3"/>
        <v>0</v>
      </c>
    </row>
    <row r="40" spans="1:9" ht="16.5">
      <c r="A40" s="37"/>
      <c r="B40" s="34" t="s">
        <v>33</v>
      </c>
      <c r="C40" s="15" t="s">
        <v>107</v>
      </c>
      <c r="D40" s="11" t="s">
        <v>161</v>
      </c>
      <c r="E40" s="177">
        <v>571226.18970502005</v>
      </c>
      <c r="F40" s="169">
        <v>612800.5</v>
      </c>
      <c r="G40" s="48">
        <f t="shared" si="2"/>
        <v>7.278081965473053E-2</v>
      </c>
      <c r="H40" s="169">
        <v>597850.5</v>
      </c>
      <c r="I40" s="44">
        <f t="shared" si="3"/>
        <v>2.5006251562890724E-2</v>
      </c>
    </row>
    <row r="41" spans="1:9" ht="16.5">
      <c r="A41" s="37"/>
      <c r="B41" s="34" t="s">
        <v>34</v>
      </c>
      <c r="C41" s="15" t="s">
        <v>154</v>
      </c>
      <c r="D41" s="11" t="s">
        <v>161</v>
      </c>
      <c r="E41" s="170">
        <v>270073.375</v>
      </c>
      <c r="F41" s="169">
        <v>288475.2</v>
      </c>
      <c r="G41" s="48">
        <f t="shared" si="2"/>
        <v>6.813639071233886E-2</v>
      </c>
      <c r="H41" s="169">
        <v>280761</v>
      </c>
      <c r="I41" s="44">
        <f t="shared" si="3"/>
        <v>2.747603833865819E-2</v>
      </c>
    </row>
    <row r="42" spans="1:9" ht="16.5">
      <c r="A42" s="37"/>
      <c r="B42" s="34" t="s">
        <v>35</v>
      </c>
      <c r="C42" s="15" t="s">
        <v>152</v>
      </c>
      <c r="D42" s="11" t="s">
        <v>161</v>
      </c>
      <c r="E42" s="170">
        <v>192356.75</v>
      </c>
      <c r="F42" s="169">
        <v>210795</v>
      </c>
      <c r="G42" s="48">
        <f t="shared" si="2"/>
        <v>9.5854447530434983E-2</v>
      </c>
      <c r="H42" s="169">
        <v>178503</v>
      </c>
      <c r="I42" s="44">
        <f t="shared" si="3"/>
        <v>0.18090452261306533</v>
      </c>
    </row>
    <row r="43" spans="1:9" ht="16.5" customHeight="1" thickBot="1">
      <c r="A43" s="38"/>
      <c r="B43" s="34" t="s">
        <v>36</v>
      </c>
      <c r="C43" s="15" t="s">
        <v>153</v>
      </c>
      <c r="D43" s="11" t="s">
        <v>161</v>
      </c>
      <c r="E43" s="173">
        <v>688804.5</v>
      </c>
      <c r="F43" s="169">
        <v>912249</v>
      </c>
      <c r="G43" s="51">
        <f t="shared" si="2"/>
        <v>0.32439465770040699</v>
      </c>
      <c r="H43" s="169">
        <v>912249</v>
      </c>
      <c r="I43" s="59">
        <f t="shared" si="3"/>
        <v>0</v>
      </c>
    </row>
    <row r="44" spans="1:9" ht="17.25" customHeight="1" thickBot="1">
      <c r="A44" s="37" t="s">
        <v>37</v>
      </c>
      <c r="B44" s="10" t="s">
        <v>52</v>
      </c>
      <c r="C44" s="5"/>
      <c r="D44" s="6"/>
      <c r="E44" s="140"/>
      <c r="F44" s="189"/>
      <c r="G44" s="6"/>
      <c r="H44" s="189"/>
      <c r="I44" s="53"/>
    </row>
    <row r="45" spans="1:9" ht="16.5">
      <c r="A45" s="33"/>
      <c r="B45" s="34" t="s">
        <v>45</v>
      </c>
      <c r="C45" s="15" t="s">
        <v>109</v>
      </c>
      <c r="D45" s="20" t="s">
        <v>108</v>
      </c>
      <c r="E45" s="167">
        <v>484247.50434581924</v>
      </c>
      <c r="F45" s="169">
        <v>481432.71428571426</v>
      </c>
      <c r="G45" s="45">
        <f t="shared" ref="G45:G50" si="4">(F45-E45)/E45</f>
        <v>-5.8127094819157401E-3</v>
      </c>
      <c r="H45" s="169">
        <v>486510.375</v>
      </c>
      <c r="I45" s="44">
        <f t="shared" ref="I45:I50" si="5">(F45-H45)/H45</f>
        <v>-1.0436901195140472E-2</v>
      </c>
    </row>
    <row r="46" spans="1:9" ht="16.5">
      <c r="A46" s="37"/>
      <c r="B46" s="34" t="s">
        <v>46</v>
      </c>
      <c r="C46" s="15" t="s">
        <v>111</v>
      </c>
      <c r="D46" s="13" t="s">
        <v>110</v>
      </c>
      <c r="E46" s="170">
        <v>311887.87203916843</v>
      </c>
      <c r="F46" s="169">
        <v>313053</v>
      </c>
      <c r="G46" s="48">
        <f t="shared" si="4"/>
        <v>3.735727052205623E-3</v>
      </c>
      <c r="H46" s="169">
        <v>312953.33333333331</v>
      </c>
      <c r="I46" s="84">
        <f t="shared" si="5"/>
        <v>3.1847133757967983E-4</v>
      </c>
    </row>
    <row r="47" spans="1:9" ht="16.5">
      <c r="A47" s="37"/>
      <c r="B47" s="34" t="s">
        <v>47</v>
      </c>
      <c r="C47" s="15" t="s">
        <v>113</v>
      </c>
      <c r="D47" s="11" t="s">
        <v>114</v>
      </c>
      <c r="E47" s="170">
        <v>978773.21867206553</v>
      </c>
      <c r="F47" s="169">
        <v>990175.875</v>
      </c>
      <c r="G47" s="48">
        <f t="shared" si="4"/>
        <v>1.1649947209839718E-2</v>
      </c>
      <c r="H47" s="169">
        <v>990175.875</v>
      </c>
      <c r="I47" s="84">
        <f t="shared" si="5"/>
        <v>0</v>
      </c>
    </row>
    <row r="48" spans="1:9" ht="16.5">
      <c r="A48" s="37"/>
      <c r="B48" s="34" t="s">
        <v>48</v>
      </c>
      <c r="C48" s="127" t="s">
        <v>157</v>
      </c>
      <c r="D48" s="11" t="s">
        <v>114</v>
      </c>
      <c r="E48" s="170">
        <v>1317663.2272916667</v>
      </c>
      <c r="F48" s="169">
        <v>1287835.7142857143</v>
      </c>
      <c r="G48" s="48">
        <f t="shared" si="4"/>
        <v>-2.2636674066756807E-2</v>
      </c>
      <c r="H48" s="169">
        <v>1297473.125</v>
      </c>
      <c r="I48" s="84">
        <f t="shared" si="5"/>
        <v>-7.4278307030719278E-3</v>
      </c>
    </row>
    <row r="49" spans="1:9" ht="16.5">
      <c r="A49" s="37"/>
      <c r="B49" s="34" t="s">
        <v>49</v>
      </c>
      <c r="C49" s="15" t="s">
        <v>158</v>
      </c>
      <c r="D49" s="13" t="s">
        <v>199</v>
      </c>
      <c r="E49" s="170">
        <v>140789.68848248039</v>
      </c>
      <c r="F49" s="169">
        <v>137689.5</v>
      </c>
      <c r="G49" s="48">
        <f t="shared" si="4"/>
        <v>-2.2019996747603909E-2</v>
      </c>
      <c r="H49" s="169">
        <v>142847.25</v>
      </c>
      <c r="I49" s="44">
        <f t="shared" si="5"/>
        <v>-3.6106750392464679E-2</v>
      </c>
    </row>
    <row r="50" spans="1:9" ht="16.5" customHeight="1" thickBot="1">
      <c r="A50" s="38"/>
      <c r="B50" s="34" t="s">
        <v>50</v>
      </c>
      <c r="C50" s="15" t="s">
        <v>159</v>
      </c>
      <c r="D50" s="12" t="s">
        <v>112</v>
      </c>
      <c r="E50" s="173">
        <v>1782963.5</v>
      </c>
      <c r="F50" s="169">
        <v>1759465.5</v>
      </c>
      <c r="G50" s="56">
        <f t="shared" si="4"/>
        <v>-1.317918173871759E-2</v>
      </c>
      <c r="H50" s="169">
        <v>1759465.5</v>
      </c>
      <c r="I50" s="59">
        <f t="shared" si="5"/>
        <v>0</v>
      </c>
    </row>
    <row r="51" spans="1:9" ht="17.25" customHeight="1" thickBot="1">
      <c r="A51" s="37" t="s">
        <v>44</v>
      </c>
      <c r="B51" s="10" t="s">
        <v>57</v>
      </c>
      <c r="C51" s="5"/>
      <c r="D51" s="6"/>
      <c r="E51" s="140"/>
      <c r="F51" s="189"/>
      <c r="G51" s="52"/>
      <c r="H51" s="189"/>
      <c r="I51" s="53"/>
    </row>
    <row r="52" spans="1:9" ht="16.5">
      <c r="A52" s="33"/>
      <c r="B52" s="40" t="s">
        <v>38</v>
      </c>
      <c r="C52" s="19" t="s">
        <v>115</v>
      </c>
      <c r="D52" s="20" t="s">
        <v>114</v>
      </c>
      <c r="E52" s="167">
        <v>147161.53852420856</v>
      </c>
      <c r="F52" s="166">
        <v>157872</v>
      </c>
      <c r="G52" s="168">
        <f t="shared" ref="G52:G60" si="6">(F52-E52)/E52</f>
        <v>7.2780303761431062E-2</v>
      </c>
      <c r="H52" s="166">
        <v>157647.75</v>
      </c>
      <c r="I52" s="116">
        <f t="shared" ref="I52:I60" si="7">(F52-H52)/H52</f>
        <v>1.4224751066856331E-3</v>
      </c>
    </row>
    <row r="53" spans="1:9" ht="16.5">
      <c r="A53" s="37"/>
      <c r="B53" s="34" t="s">
        <v>39</v>
      </c>
      <c r="C53" s="15" t="s">
        <v>116</v>
      </c>
      <c r="D53" s="11" t="s">
        <v>114</v>
      </c>
      <c r="E53" s="170">
        <v>182488.21409898295</v>
      </c>
      <c r="F53" s="169">
        <v>187772</v>
      </c>
      <c r="G53" s="171">
        <f t="shared" si="6"/>
        <v>2.8954121377674759E-2</v>
      </c>
      <c r="H53" s="169">
        <v>188215.33333333334</v>
      </c>
      <c r="I53" s="84">
        <f t="shared" si="7"/>
        <v>-2.3554581100371365E-3</v>
      </c>
    </row>
    <row r="54" spans="1:9" ht="16.5">
      <c r="A54" s="37"/>
      <c r="B54" s="34" t="s">
        <v>40</v>
      </c>
      <c r="C54" s="15" t="s">
        <v>117</v>
      </c>
      <c r="D54" s="11" t="s">
        <v>114</v>
      </c>
      <c r="E54" s="170">
        <v>125174.1299347193</v>
      </c>
      <c r="F54" s="169">
        <v>140649.60000000001</v>
      </c>
      <c r="G54" s="171">
        <f t="shared" si="6"/>
        <v>0.12363153691063371</v>
      </c>
      <c r="H54" s="169">
        <v>140290.79999999999</v>
      </c>
      <c r="I54" s="84">
        <f t="shared" si="7"/>
        <v>2.5575447570333728E-3</v>
      </c>
    </row>
    <row r="55" spans="1:9" ht="16.5">
      <c r="A55" s="37"/>
      <c r="B55" s="34" t="s">
        <v>41</v>
      </c>
      <c r="C55" s="15" t="s">
        <v>118</v>
      </c>
      <c r="D55" s="11" t="s">
        <v>114</v>
      </c>
      <c r="E55" s="170">
        <v>181958.41116695627</v>
      </c>
      <c r="F55" s="169">
        <v>198237</v>
      </c>
      <c r="G55" s="171">
        <f t="shared" si="6"/>
        <v>8.9463239037118655E-2</v>
      </c>
      <c r="H55" s="169">
        <v>186934.8</v>
      </c>
      <c r="I55" s="84">
        <f t="shared" si="7"/>
        <v>6.0460652591170894E-2</v>
      </c>
    </row>
    <row r="56" spans="1:9" ht="16.5">
      <c r="A56" s="37"/>
      <c r="B56" s="95" t="s">
        <v>42</v>
      </c>
      <c r="C56" s="96" t="s">
        <v>198</v>
      </c>
      <c r="D56" s="97" t="s">
        <v>114</v>
      </c>
      <c r="E56" s="170">
        <v>95942.247302720221</v>
      </c>
      <c r="F56" s="169">
        <v>110971.71428571429</v>
      </c>
      <c r="G56" s="176">
        <f t="shared" si="6"/>
        <v>0.15665118762095062</v>
      </c>
      <c r="H56" s="169">
        <v>109434</v>
      </c>
      <c r="I56" s="85">
        <f t="shared" si="7"/>
        <v>1.4051522248243598E-2</v>
      </c>
    </row>
    <row r="57" spans="1:9" ht="17.25" thickBot="1">
      <c r="A57" s="38"/>
      <c r="B57" s="36" t="s">
        <v>43</v>
      </c>
      <c r="C57" s="16" t="s">
        <v>119</v>
      </c>
      <c r="D57" s="12" t="s">
        <v>114</v>
      </c>
      <c r="E57" s="173">
        <v>121805.18002793296</v>
      </c>
      <c r="F57" s="172">
        <v>148005</v>
      </c>
      <c r="G57" s="174">
        <f t="shared" si="6"/>
        <v>0.21509610647148805</v>
      </c>
      <c r="H57" s="172">
        <v>148005</v>
      </c>
      <c r="I57" s="117">
        <f t="shared" si="7"/>
        <v>0</v>
      </c>
    </row>
    <row r="58" spans="1:9" ht="16.5">
      <c r="A58" s="37"/>
      <c r="B58" s="39" t="s">
        <v>54</v>
      </c>
      <c r="C58" s="14" t="s">
        <v>121</v>
      </c>
      <c r="D58" s="11" t="s">
        <v>120</v>
      </c>
      <c r="E58" s="167">
        <v>208763.40625</v>
      </c>
      <c r="F58" s="175">
        <v>182270.4</v>
      </c>
      <c r="G58" s="44">
        <f t="shared" si="6"/>
        <v>-0.12690445478875687</v>
      </c>
      <c r="H58" s="175">
        <v>181493</v>
      </c>
      <c r="I58" s="44">
        <f t="shared" si="7"/>
        <v>4.2833607907742681E-3</v>
      </c>
    </row>
    <row r="59" spans="1:9" ht="16.5">
      <c r="A59" s="37"/>
      <c r="B59" s="34" t="s">
        <v>55</v>
      </c>
      <c r="C59" s="15" t="s">
        <v>122</v>
      </c>
      <c r="D59" s="13" t="s">
        <v>120</v>
      </c>
      <c r="E59" s="170">
        <v>193150.02777777778</v>
      </c>
      <c r="F59" s="169">
        <v>184910.14285714287</v>
      </c>
      <c r="G59" s="48">
        <f t="shared" si="6"/>
        <v>-4.266054225016748E-2</v>
      </c>
      <c r="H59" s="169">
        <v>182315.25</v>
      </c>
      <c r="I59" s="44">
        <f t="shared" si="7"/>
        <v>1.423299947285194E-2</v>
      </c>
    </row>
    <row r="60" spans="1:9" ht="16.5" customHeight="1" thickBot="1">
      <c r="A60" s="38"/>
      <c r="B60" s="34" t="s">
        <v>56</v>
      </c>
      <c r="C60" s="15" t="s">
        <v>123</v>
      </c>
      <c r="D60" s="12" t="s">
        <v>120</v>
      </c>
      <c r="E60" s="173">
        <v>1102712.8333333333</v>
      </c>
      <c r="F60" s="169">
        <v>908661</v>
      </c>
      <c r="G60" s="51">
        <f t="shared" si="6"/>
        <v>-0.17597676155336295</v>
      </c>
      <c r="H60" s="169">
        <v>908661</v>
      </c>
      <c r="I60" s="51">
        <f t="shared" si="7"/>
        <v>0</v>
      </c>
    </row>
    <row r="61" spans="1:9" ht="17.25" customHeight="1" thickBot="1">
      <c r="A61" s="37" t="s">
        <v>53</v>
      </c>
      <c r="B61" s="10" t="s">
        <v>58</v>
      </c>
      <c r="C61" s="5"/>
      <c r="D61" s="6"/>
      <c r="E61" s="140"/>
      <c r="F61" s="189"/>
      <c r="G61" s="52"/>
      <c r="H61" s="189"/>
      <c r="I61" s="53"/>
    </row>
    <row r="62" spans="1:9" ht="16.5">
      <c r="A62" s="33"/>
      <c r="B62" s="34" t="s">
        <v>59</v>
      </c>
      <c r="C62" s="15" t="s">
        <v>128</v>
      </c>
      <c r="D62" s="20" t="s">
        <v>124</v>
      </c>
      <c r="E62" s="167">
        <v>391375.61234980804</v>
      </c>
      <c r="F62" s="169">
        <v>448275.75</v>
      </c>
      <c r="G62" s="45">
        <f t="shared" ref="G62:G67" si="8">(F62-E62)/E62</f>
        <v>0.14538498530494823</v>
      </c>
      <c r="H62" s="169">
        <v>448051.5</v>
      </c>
      <c r="I62" s="44">
        <f t="shared" ref="I62:I67" si="9">(F62-H62)/H62</f>
        <v>5.005005005005005E-4</v>
      </c>
    </row>
    <row r="63" spans="1:9" ht="16.5">
      <c r="A63" s="37"/>
      <c r="B63" s="34" t="s">
        <v>60</v>
      </c>
      <c r="C63" s="15" t="s">
        <v>129</v>
      </c>
      <c r="D63" s="13" t="s">
        <v>206</v>
      </c>
      <c r="E63" s="170">
        <v>2422765.8950186218</v>
      </c>
      <c r="F63" s="169">
        <v>2948140</v>
      </c>
      <c r="G63" s="48">
        <f t="shared" si="8"/>
        <v>0.21684889409314559</v>
      </c>
      <c r="H63" s="169">
        <v>2948140</v>
      </c>
      <c r="I63" s="44">
        <f t="shared" si="9"/>
        <v>0</v>
      </c>
    </row>
    <row r="64" spans="1:9" ht="16.5">
      <c r="A64" s="37"/>
      <c r="B64" s="34" t="s">
        <v>61</v>
      </c>
      <c r="C64" s="15" t="s">
        <v>130</v>
      </c>
      <c r="D64" s="13" t="s">
        <v>207</v>
      </c>
      <c r="E64" s="170">
        <v>970645.78057107388</v>
      </c>
      <c r="F64" s="169">
        <v>836388.42857142852</v>
      </c>
      <c r="G64" s="48">
        <f t="shared" si="8"/>
        <v>-0.13831755588599562</v>
      </c>
      <c r="H64" s="169">
        <v>830958.375</v>
      </c>
      <c r="I64" s="84">
        <f t="shared" si="9"/>
        <v>6.5346878192647393E-3</v>
      </c>
    </row>
    <row r="65" spans="1:9" ht="16.5">
      <c r="A65" s="37"/>
      <c r="B65" s="34" t="s">
        <v>62</v>
      </c>
      <c r="C65" s="15" t="s">
        <v>131</v>
      </c>
      <c r="D65" s="13" t="s">
        <v>125</v>
      </c>
      <c r="E65" s="170">
        <v>582553.7770238095</v>
      </c>
      <c r="F65" s="169">
        <v>600840.5</v>
      </c>
      <c r="G65" s="48">
        <f t="shared" si="8"/>
        <v>3.1390617823499424E-2</v>
      </c>
      <c r="H65" s="169">
        <v>600840.5</v>
      </c>
      <c r="I65" s="84">
        <f t="shared" si="9"/>
        <v>0</v>
      </c>
    </row>
    <row r="66" spans="1:9" ht="16.5">
      <c r="A66" s="37"/>
      <c r="B66" s="34" t="s">
        <v>63</v>
      </c>
      <c r="C66" s="15" t="s">
        <v>132</v>
      </c>
      <c r="D66" s="13" t="s">
        <v>126</v>
      </c>
      <c r="E66" s="170">
        <v>289507.5571073867</v>
      </c>
      <c r="F66" s="169">
        <v>287808.85714285716</v>
      </c>
      <c r="G66" s="48">
        <f t="shared" si="8"/>
        <v>-5.8675496470699962E-3</v>
      </c>
      <c r="H66" s="169">
        <v>288273.375</v>
      </c>
      <c r="I66" s="84">
        <f t="shared" si="9"/>
        <v>-1.6113796743901184E-3</v>
      </c>
    </row>
    <row r="67" spans="1:9" ht="16.5" customHeight="1" thickBot="1">
      <c r="A67" s="38"/>
      <c r="B67" s="34" t="s">
        <v>64</v>
      </c>
      <c r="C67" s="15" t="s">
        <v>133</v>
      </c>
      <c r="D67" s="12" t="s">
        <v>127</v>
      </c>
      <c r="E67" s="173">
        <v>222337.68680323299</v>
      </c>
      <c r="F67" s="169">
        <v>216433.28571428571</v>
      </c>
      <c r="G67" s="51">
        <f t="shared" si="8"/>
        <v>-2.6556006648448361E-2</v>
      </c>
      <c r="H67" s="169">
        <v>221671.125</v>
      </c>
      <c r="I67" s="85">
        <f t="shared" si="9"/>
        <v>-2.3628874918708017E-2</v>
      </c>
    </row>
    <row r="68" spans="1:9" ht="17.25" customHeight="1" thickBot="1">
      <c r="A68" s="37" t="s">
        <v>65</v>
      </c>
      <c r="B68" s="10" t="s">
        <v>66</v>
      </c>
      <c r="C68" s="5"/>
      <c r="D68" s="6"/>
      <c r="E68" s="140"/>
      <c r="F68" s="189"/>
      <c r="G68" s="60"/>
      <c r="H68" s="189"/>
      <c r="I68" s="53"/>
    </row>
    <row r="69" spans="1:9" ht="16.5">
      <c r="A69" s="33"/>
      <c r="B69" s="34" t="s">
        <v>68</v>
      </c>
      <c r="C69" s="18" t="s">
        <v>138</v>
      </c>
      <c r="D69" s="20" t="s">
        <v>134</v>
      </c>
      <c r="E69" s="167">
        <v>297025.11427913036</v>
      </c>
      <c r="F69" s="175">
        <v>310233.85714285716</v>
      </c>
      <c r="G69" s="45">
        <f>(F69-E69)/E69</f>
        <v>4.4470121308711426E-2</v>
      </c>
      <c r="H69" s="175">
        <v>310810.5</v>
      </c>
      <c r="I69" s="44">
        <f>(F69-H69)/H69</f>
        <v>-1.8552875695732303E-3</v>
      </c>
    </row>
    <row r="70" spans="1:9" ht="16.5">
      <c r="A70" s="37"/>
      <c r="B70" s="34" t="s">
        <v>67</v>
      </c>
      <c r="C70" s="149" t="s">
        <v>139</v>
      </c>
      <c r="D70" s="13" t="s">
        <v>135</v>
      </c>
      <c r="E70" s="170">
        <v>202023.78212290502</v>
      </c>
      <c r="F70" s="169">
        <v>205541.14285714287</v>
      </c>
      <c r="G70" s="48">
        <f>(F70-E70)/E70</f>
        <v>1.7410627091903465E-2</v>
      </c>
      <c r="H70" s="169">
        <v>205541.14285714287</v>
      </c>
      <c r="I70" s="44">
        <f>(F70-H70)/H70</f>
        <v>0</v>
      </c>
    </row>
    <row r="71" spans="1:9" ht="16.5">
      <c r="A71" s="37"/>
      <c r="B71" s="34" t="s">
        <v>69</v>
      </c>
      <c r="C71" s="15" t="s">
        <v>140</v>
      </c>
      <c r="D71" s="13" t="s">
        <v>136</v>
      </c>
      <c r="E71" s="170">
        <v>79870.115343354322</v>
      </c>
      <c r="F71" s="169">
        <v>97623.5</v>
      </c>
      <c r="G71" s="48">
        <f>(F71-E71)/E71</f>
        <v>0.22227818978757574</v>
      </c>
      <c r="H71" s="169">
        <v>97773</v>
      </c>
      <c r="I71" s="44">
        <f>(F71-H71)/H71</f>
        <v>-1.5290519877675841E-3</v>
      </c>
    </row>
    <row r="72" spans="1:9" ht="16.5">
      <c r="A72" s="37"/>
      <c r="B72" s="34" t="s">
        <v>70</v>
      </c>
      <c r="C72" s="15" t="s">
        <v>141</v>
      </c>
      <c r="D72" s="13" t="s">
        <v>137</v>
      </c>
      <c r="E72" s="170">
        <v>139840.83798882682</v>
      </c>
      <c r="F72" s="169">
        <v>148005</v>
      </c>
      <c r="G72" s="48">
        <f>(F72-E72)/E72</f>
        <v>5.8381815559668523E-2</v>
      </c>
      <c r="H72" s="169">
        <v>148005</v>
      </c>
      <c r="I72" s="44">
        <f>(F72-H72)/H72</f>
        <v>0</v>
      </c>
    </row>
    <row r="73" spans="1:9" ht="16.5" customHeight="1" thickBot="1">
      <c r="A73" s="38"/>
      <c r="B73" s="34" t="s">
        <v>71</v>
      </c>
      <c r="C73" s="15" t="s">
        <v>160</v>
      </c>
      <c r="D73" s="12" t="s">
        <v>134</v>
      </c>
      <c r="E73" s="173">
        <v>105036.36669562726</v>
      </c>
      <c r="F73" s="178">
        <v>129616.5</v>
      </c>
      <c r="G73" s="48">
        <f>(F73-E73)/E73</f>
        <v>0.23401545652850561</v>
      </c>
      <c r="H73" s="178">
        <v>128570</v>
      </c>
      <c r="I73" s="59">
        <f>(F73-H73)/H73</f>
        <v>8.1395348837209301E-3</v>
      </c>
    </row>
    <row r="74" spans="1:9" ht="17.25" customHeight="1" thickBot="1">
      <c r="A74" s="37" t="s">
        <v>72</v>
      </c>
      <c r="B74" s="10" t="s">
        <v>73</v>
      </c>
      <c r="C74" s="5"/>
      <c r="D74" s="6"/>
      <c r="E74" s="140"/>
      <c r="F74" s="144"/>
      <c r="G74" s="52"/>
      <c r="H74" s="144"/>
      <c r="I74" s="53"/>
    </row>
    <row r="75" spans="1:9" ht="16.5">
      <c r="A75" s="33"/>
      <c r="B75" s="34" t="s">
        <v>74</v>
      </c>
      <c r="C75" s="15" t="s">
        <v>144</v>
      </c>
      <c r="D75" s="20" t="s">
        <v>142</v>
      </c>
      <c r="E75" s="167">
        <v>71611.89285714287</v>
      </c>
      <c r="F75" s="166">
        <v>69581.571428571435</v>
      </c>
      <c r="G75" s="44">
        <f t="shared" ref="G75:G81" si="10">(F75-E75)/E75</f>
        <v>-2.8351735271425968E-2</v>
      </c>
      <c r="H75" s="166">
        <v>69453.428571428565</v>
      </c>
      <c r="I75" s="45">
        <f t="shared" ref="I75:I81" si="11">(F75-H75)/H75</f>
        <v>1.8450184501846816E-3</v>
      </c>
    </row>
    <row r="76" spans="1:9" ht="16.5">
      <c r="A76" s="37"/>
      <c r="B76" s="34" t="s">
        <v>76</v>
      </c>
      <c r="C76" s="15" t="s">
        <v>143</v>
      </c>
      <c r="D76" s="11" t="s">
        <v>161</v>
      </c>
      <c r="E76" s="170">
        <v>102505.39031250001</v>
      </c>
      <c r="F76" s="169">
        <v>96619.71428571429</v>
      </c>
      <c r="G76" s="48">
        <f t="shared" si="10"/>
        <v>-5.7418209996981877E-2</v>
      </c>
      <c r="H76" s="169">
        <v>91494</v>
      </c>
      <c r="I76" s="44">
        <f t="shared" si="11"/>
        <v>5.6022408963585478E-2</v>
      </c>
    </row>
    <row r="77" spans="1:9" ht="16.5">
      <c r="A77" s="37"/>
      <c r="B77" s="34" t="s">
        <v>75</v>
      </c>
      <c r="C77" s="149" t="s">
        <v>148</v>
      </c>
      <c r="D77" s="13" t="s">
        <v>145</v>
      </c>
      <c r="E77" s="170">
        <v>43395.892857142855</v>
      </c>
      <c r="F77" s="169">
        <v>50488.285714285717</v>
      </c>
      <c r="G77" s="48">
        <f t="shared" si="10"/>
        <v>0.16343465683470718</v>
      </c>
      <c r="H77" s="169">
        <v>50488.285714285717</v>
      </c>
      <c r="I77" s="44">
        <f t="shared" si="11"/>
        <v>0</v>
      </c>
    </row>
    <row r="78" spans="1:9" ht="16.5">
      <c r="A78" s="37"/>
      <c r="B78" s="34" t="s">
        <v>77</v>
      </c>
      <c r="C78" s="15" t="s">
        <v>146</v>
      </c>
      <c r="D78" s="13" t="s">
        <v>162</v>
      </c>
      <c r="E78" s="170">
        <v>94297.025297897082</v>
      </c>
      <c r="F78" s="169">
        <v>93063.75</v>
      </c>
      <c r="G78" s="48">
        <f t="shared" si="10"/>
        <v>-1.3078623572705483E-2</v>
      </c>
      <c r="H78" s="169">
        <v>97374.333333333328</v>
      </c>
      <c r="I78" s="44">
        <f t="shared" si="11"/>
        <v>-4.4268167860798312E-2</v>
      </c>
    </row>
    <row r="79" spans="1:9" ht="16.5">
      <c r="A79" s="37"/>
      <c r="B79" s="34" t="s">
        <v>78</v>
      </c>
      <c r="C79" s="15" t="s">
        <v>149</v>
      </c>
      <c r="D79" s="25" t="s">
        <v>147</v>
      </c>
      <c r="E79" s="179">
        <v>131449.21643403039</v>
      </c>
      <c r="F79" s="169">
        <v>145314</v>
      </c>
      <c r="G79" s="48">
        <f t="shared" si="10"/>
        <v>0.10547635004677147</v>
      </c>
      <c r="H79" s="169">
        <v>142892.1</v>
      </c>
      <c r="I79" s="44">
        <f t="shared" si="11"/>
        <v>1.694915254237284E-2</v>
      </c>
    </row>
    <row r="80" spans="1:9" ht="16.5">
      <c r="A80" s="37"/>
      <c r="B80" s="34" t="s">
        <v>79</v>
      </c>
      <c r="C80" s="15" t="s">
        <v>155</v>
      </c>
      <c r="D80" s="25" t="s">
        <v>156</v>
      </c>
      <c r="E80" s="179">
        <v>578403.75</v>
      </c>
      <c r="F80" s="169">
        <v>530127</v>
      </c>
      <c r="G80" s="48">
        <f t="shared" si="10"/>
        <v>-8.3465485830615721E-2</v>
      </c>
      <c r="H80" s="169">
        <v>562419</v>
      </c>
      <c r="I80" s="44">
        <f t="shared" si="11"/>
        <v>-5.7416267942583733E-2</v>
      </c>
    </row>
    <row r="81" spans="1:9" ht="16.5" customHeight="1" thickBot="1">
      <c r="A81" s="35"/>
      <c r="B81" s="36" t="s">
        <v>80</v>
      </c>
      <c r="C81" s="16" t="s">
        <v>151</v>
      </c>
      <c r="D81" s="12" t="s">
        <v>150</v>
      </c>
      <c r="E81" s="173">
        <v>161191.95139353402</v>
      </c>
      <c r="F81" s="172">
        <v>247908.375</v>
      </c>
      <c r="G81" s="51">
        <f t="shared" si="10"/>
        <v>0.53796993495510526</v>
      </c>
      <c r="H81" s="172">
        <v>247771.33333333334</v>
      </c>
      <c r="I81" s="56">
        <f t="shared" si="11"/>
        <v>5.5309734513270422E-4</v>
      </c>
    </row>
    <row r="82" spans="1:9">
      <c r="F82" s="90"/>
      <c r="I82" s="1"/>
    </row>
  </sheetData>
  <mergeCells count="10">
    <mergeCell ref="A9:I9"/>
    <mergeCell ref="A12:A13"/>
    <mergeCell ref="D12:D13"/>
    <mergeCell ref="C12:C13"/>
    <mergeCell ref="H12:H13"/>
    <mergeCell ref="I12:I13"/>
    <mergeCell ref="F12:F13"/>
    <mergeCell ref="G12:G13"/>
    <mergeCell ref="E12:E13"/>
    <mergeCell ref="B12:B13"/>
  </mergeCells>
  <printOptions horizontalCentered="1"/>
  <pageMargins left="0.19685039370078741" right="0.19685039370078741" top="0.47244094488188981" bottom="0.74803149606299213" header="0.31496062992125984" footer="0.31496062992125984"/>
  <pageSetup paperSize="9" orientation="landscape" r:id="rId1"/>
  <headerFooter>
    <oddFooter>&amp;C&amp;P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7:I40"/>
  <sheetViews>
    <sheetView rightToLeft="1" topLeftCell="A12" zoomScaleNormal="100" workbookViewId="0">
      <selection activeCell="F15" sqref="F15:F39"/>
    </sheetView>
  </sheetViews>
  <sheetFormatPr defaultRowHeight="15"/>
  <cols>
    <col min="1" max="1" width="24.28515625" style="9" bestFit="1" customWidth="1"/>
    <col min="2" max="2" width="5.140625" style="9" bestFit="1" customWidth="1"/>
    <col min="3" max="3" width="20.85546875" bestFit="1" customWidth="1"/>
    <col min="4" max="4" width="15.5703125" customWidth="1"/>
    <col min="5" max="5" width="13.28515625" customWidth="1"/>
    <col min="6" max="6" width="15.28515625" customWidth="1"/>
    <col min="7" max="7" width="11.5703125" customWidth="1"/>
    <col min="8" max="8" width="15.28515625" customWidth="1"/>
    <col min="9" max="9" width="13.5703125" customWidth="1"/>
    <col min="10" max="10" width="10.28515625" customWidth="1"/>
  </cols>
  <sheetData>
    <row r="7" spans="1:9">
      <c r="A7" s="4" t="s">
        <v>1</v>
      </c>
      <c r="B7" s="3"/>
      <c r="C7" s="3"/>
      <c r="D7" s="3"/>
    </row>
    <row r="8" spans="1:9">
      <c r="A8" s="4" t="s">
        <v>2</v>
      </c>
      <c r="B8" s="4"/>
      <c r="C8" s="4"/>
      <c r="D8" s="4"/>
    </row>
    <row r="9" spans="1:9" ht="19.5">
      <c r="A9" s="211" t="s">
        <v>203</v>
      </c>
      <c r="B9" s="211"/>
      <c r="C9" s="211"/>
      <c r="D9" s="211"/>
      <c r="E9" s="211"/>
      <c r="F9" s="211"/>
      <c r="G9" s="211"/>
      <c r="H9" s="211"/>
      <c r="I9" s="211"/>
    </row>
    <row r="10" spans="1:9" ht="18">
      <c r="A10" s="2" t="s">
        <v>221</v>
      </c>
      <c r="B10" s="2"/>
      <c r="C10" s="2"/>
      <c r="D10" s="2"/>
    </row>
    <row r="11" spans="1:9" s="125" customFormat="1" ht="18.75" thickBot="1">
      <c r="A11" s="2"/>
      <c r="B11" s="2"/>
      <c r="C11" s="2"/>
      <c r="D11" s="2"/>
    </row>
    <row r="12" spans="1:9" ht="30.75" customHeight="1">
      <c r="A12" s="212" t="s">
        <v>3</v>
      </c>
      <c r="B12" s="218"/>
      <c r="C12" s="220" t="s">
        <v>0</v>
      </c>
      <c r="D12" s="214" t="s">
        <v>23</v>
      </c>
      <c r="E12" s="214" t="s">
        <v>223</v>
      </c>
      <c r="F12" s="222" t="s">
        <v>224</v>
      </c>
      <c r="G12" s="214" t="s">
        <v>197</v>
      </c>
      <c r="H12" s="222" t="s">
        <v>219</v>
      </c>
      <c r="I12" s="214" t="s">
        <v>187</v>
      </c>
    </row>
    <row r="13" spans="1:9" ht="30.75" customHeight="1" thickBot="1">
      <c r="A13" s="213"/>
      <c r="B13" s="219"/>
      <c r="C13" s="221"/>
      <c r="D13" s="215"/>
      <c r="E13" s="215"/>
      <c r="F13" s="223"/>
      <c r="G13" s="215"/>
      <c r="H13" s="223"/>
      <c r="I13" s="215"/>
    </row>
    <row r="14" spans="1:9" ht="17.25" customHeight="1" thickBot="1">
      <c r="A14" s="33" t="s">
        <v>24</v>
      </c>
      <c r="B14" s="10" t="s">
        <v>22</v>
      </c>
      <c r="C14" s="5"/>
      <c r="D14" s="6"/>
      <c r="E14" s="7"/>
      <c r="F14" s="7"/>
      <c r="G14" s="7"/>
      <c r="H14" s="7"/>
      <c r="I14" s="107"/>
    </row>
    <row r="15" spans="1:9" ht="16.5" customHeight="1">
      <c r="A15" s="33"/>
      <c r="B15" s="40" t="s">
        <v>4</v>
      </c>
      <c r="C15" s="19" t="s">
        <v>84</v>
      </c>
      <c r="D15" s="11" t="s">
        <v>161</v>
      </c>
      <c r="E15" s="166">
        <v>81018.133333333331</v>
      </c>
      <c r="F15" s="175">
        <v>68125</v>
      </c>
      <c r="G15" s="44">
        <f>(F15-E15)/E15</f>
        <v>-0.15913885944874889</v>
      </c>
      <c r="H15" s="175">
        <v>58833.2</v>
      </c>
      <c r="I15" s="118">
        <f>(F15-H15)/H15</f>
        <v>0.1579346355459163</v>
      </c>
    </row>
    <row r="16" spans="1:9" ht="16.5">
      <c r="A16" s="37"/>
      <c r="B16" s="34" t="s">
        <v>5</v>
      </c>
      <c r="C16" s="15" t="s">
        <v>85</v>
      </c>
      <c r="D16" s="11" t="s">
        <v>161</v>
      </c>
      <c r="E16" s="169">
        <v>53317.256249999999</v>
      </c>
      <c r="F16" s="169">
        <v>86250</v>
      </c>
      <c r="G16" s="48">
        <f t="shared" ref="G16:G39" si="0">(F16-E16)/E16</f>
        <v>0.6176751405882781</v>
      </c>
      <c r="H16" s="169">
        <v>64333.2</v>
      </c>
      <c r="I16" s="48">
        <f>(F16-H16)/H16</f>
        <v>0.34067635373337568</v>
      </c>
    </row>
    <row r="17" spans="1:9" ht="16.5">
      <c r="A17" s="37"/>
      <c r="B17" s="34" t="s">
        <v>6</v>
      </c>
      <c r="C17" s="15" t="s">
        <v>86</v>
      </c>
      <c r="D17" s="11" t="s">
        <v>161</v>
      </c>
      <c r="E17" s="169">
        <v>48403.541666666672</v>
      </c>
      <c r="F17" s="169">
        <v>69375</v>
      </c>
      <c r="G17" s="48">
        <f t="shared" si="0"/>
        <v>0.43326288968179827</v>
      </c>
      <c r="H17" s="169">
        <v>44166.6</v>
      </c>
      <c r="I17" s="48">
        <f t="shared" ref="I17:I29" si="1">(F17-H17)/H17</f>
        <v>0.57075708793522717</v>
      </c>
    </row>
    <row r="18" spans="1:9" ht="16.5">
      <c r="A18" s="37"/>
      <c r="B18" s="34" t="s">
        <v>7</v>
      </c>
      <c r="C18" s="15" t="s">
        <v>87</v>
      </c>
      <c r="D18" s="11" t="s">
        <v>161</v>
      </c>
      <c r="E18" s="169">
        <v>65382.7</v>
      </c>
      <c r="F18" s="169">
        <v>42500</v>
      </c>
      <c r="G18" s="48">
        <f t="shared" si="0"/>
        <v>-0.34998095826571857</v>
      </c>
      <c r="H18" s="169">
        <v>32833.199999999997</v>
      </c>
      <c r="I18" s="48">
        <f t="shared" si="1"/>
        <v>0.2944215001888334</v>
      </c>
    </row>
    <row r="19" spans="1:9" ht="16.5">
      <c r="A19" s="37"/>
      <c r="B19" s="34" t="s">
        <v>8</v>
      </c>
      <c r="C19" s="15" t="s">
        <v>89</v>
      </c>
      <c r="D19" s="11" t="s">
        <v>161</v>
      </c>
      <c r="E19" s="169">
        <v>101130.37738095238</v>
      </c>
      <c r="F19" s="169">
        <v>123125</v>
      </c>
      <c r="G19" s="48">
        <f t="shared" si="0"/>
        <v>0.2174877933679128</v>
      </c>
      <c r="H19" s="169">
        <v>99833.2</v>
      </c>
      <c r="I19" s="48">
        <f t="shared" si="1"/>
        <v>0.23330715633676977</v>
      </c>
    </row>
    <row r="20" spans="1:9" ht="16.5">
      <c r="A20" s="37"/>
      <c r="B20" s="34" t="s">
        <v>9</v>
      </c>
      <c r="C20" s="15" t="s">
        <v>88</v>
      </c>
      <c r="D20" s="11" t="s">
        <v>161</v>
      </c>
      <c r="E20" s="169">
        <v>56353.51666666667</v>
      </c>
      <c r="F20" s="169">
        <v>77500</v>
      </c>
      <c r="G20" s="48">
        <f t="shared" si="0"/>
        <v>0.37524691597182186</v>
      </c>
      <c r="H20" s="169">
        <v>73166.600000000006</v>
      </c>
      <c r="I20" s="48">
        <f t="shared" si="1"/>
        <v>5.9226477655104838E-2</v>
      </c>
    </row>
    <row r="21" spans="1:9" ht="16.5">
      <c r="A21" s="37"/>
      <c r="B21" s="34" t="s">
        <v>10</v>
      </c>
      <c r="C21" s="15" t="s">
        <v>90</v>
      </c>
      <c r="D21" s="11" t="s">
        <v>161</v>
      </c>
      <c r="E21" s="169">
        <v>101478.92499999999</v>
      </c>
      <c r="F21" s="169">
        <v>59375</v>
      </c>
      <c r="G21" s="48">
        <f t="shared" si="0"/>
        <v>-0.41490314368229653</v>
      </c>
      <c r="H21" s="169">
        <v>66333.2</v>
      </c>
      <c r="I21" s="48">
        <f t="shared" si="1"/>
        <v>-0.10489769828683068</v>
      </c>
    </row>
    <row r="22" spans="1:9" ht="16.5">
      <c r="A22" s="37"/>
      <c r="B22" s="34" t="s">
        <v>11</v>
      </c>
      <c r="C22" s="15" t="s">
        <v>91</v>
      </c>
      <c r="D22" s="13" t="s">
        <v>81</v>
      </c>
      <c r="E22" s="169">
        <v>25637.368750000001</v>
      </c>
      <c r="F22" s="169">
        <v>20625</v>
      </c>
      <c r="G22" s="48">
        <f t="shared" si="0"/>
        <v>-0.19551026467956081</v>
      </c>
      <c r="H22" s="169">
        <v>23000</v>
      </c>
      <c r="I22" s="48">
        <f t="shared" si="1"/>
        <v>-0.10326086956521739</v>
      </c>
    </row>
    <row r="23" spans="1:9" ht="16.5">
      <c r="A23" s="37"/>
      <c r="B23" s="34" t="s">
        <v>12</v>
      </c>
      <c r="C23" s="15" t="s">
        <v>92</v>
      </c>
      <c r="D23" s="13" t="s">
        <v>81</v>
      </c>
      <c r="E23" s="169">
        <v>27872.111111111113</v>
      </c>
      <c r="F23" s="169">
        <v>23125</v>
      </c>
      <c r="G23" s="48">
        <f t="shared" si="0"/>
        <v>-0.17031760142555885</v>
      </c>
      <c r="H23" s="169">
        <v>25500</v>
      </c>
      <c r="I23" s="48">
        <f t="shared" si="1"/>
        <v>-9.3137254901960786E-2</v>
      </c>
    </row>
    <row r="24" spans="1:9" ht="16.5">
      <c r="A24" s="37"/>
      <c r="B24" s="34" t="s">
        <v>13</v>
      </c>
      <c r="C24" s="15" t="s">
        <v>93</v>
      </c>
      <c r="D24" s="13" t="s">
        <v>81</v>
      </c>
      <c r="E24" s="169">
        <v>27060.991666666665</v>
      </c>
      <c r="F24" s="169">
        <v>27500</v>
      </c>
      <c r="G24" s="48">
        <f t="shared" si="0"/>
        <v>1.6222921123548444E-2</v>
      </c>
      <c r="H24" s="169">
        <v>28500</v>
      </c>
      <c r="I24" s="48">
        <f t="shared" si="1"/>
        <v>-3.5087719298245612E-2</v>
      </c>
    </row>
    <row r="25" spans="1:9" ht="16.5">
      <c r="A25" s="37"/>
      <c r="B25" s="34" t="s">
        <v>14</v>
      </c>
      <c r="C25" s="15" t="s">
        <v>94</v>
      </c>
      <c r="D25" s="13" t="s">
        <v>81</v>
      </c>
      <c r="E25" s="169">
        <v>32793.616666666669</v>
      </c>
      <c r="F25" s="169">
        <v>27500</v>
      </c>
      <c r="G25" s="48">
        <f t="shared" si="0"/>
        <v>-0.16142216701726</v>
      </c>
      <c r="H25" s="169">
        <v>26500</v>
      </c>
      <c r="I25" s="48">
        <f t="shared" si="1"/>
        <v>3.7735849056603772E-2</v>
      </c>
    </row>
    <row r="26" spans="1:9" ht="16.5">
      <c r="A26" s="37"/>
      <c r="B26" s="34" t="s">
        <v>15</v>
      </c>
      <c r="C26" s="15" t="s">
        <v>95</v>
      </c>
      <c r="D26" s="13" t="s">
        <v>82</v>
      </c>
      <c r="E26" s="169">
        <v>55715.863194444442</v>
      </c>
      <c r="F26" s="169">
        <v>60625</v>
      </c>
      <c r="G26" s="48">
        <f t="shared" si="0"/>
        <v>8.8110217164239488E-2</v>
      </c>
      <c r="H26" s="169">
        <v>60000</v>
      </c>
      <c r="I26" s="48">
        <f t="shared" si="1"/>
        <v>1.0416666666666666E-2</v>
      </c>
    </row>
    <row r="27" spans="1:9" ht="16.5">
      <c r="A27" s="37"/>
      <c r="B27" s="34" t="s">
        <v>16</v>
      </c>
      <c r="C27" s="15" t="s">
        <v>96</v>
      </c>
      <c r="D27" s="13" t="s">
        <v>81</v>
      </c>
      <c r="E27" s="169">
        <v>27053.336111111108</v>
      </c>
      <c r="F27" s="169">
        <v>25625</v>
      </c>
      <c r="G27" s="48">
        <f t="shared" si="0"/>
        <v>-5.2797041564292484E-2</v>
      </c>
      <c r="H27" s="169">
        <v>28833.200000000001</v>
      </c>
      <c r="I27" s="48">
        <f t="shared" si="1"/>
        <v>-0.11126756655522109</v>
      </c>
    </row>
    <row r="28" spans="1:9" ht="16.5">
      <c r="A28" s="37"/>
      <c r="B28" s="34" t="s">
        <v>17</v>
      </c>
      <c r="C28" s="15" t="s">
        <v>97</v>
      </c>
      <c r="D28" s="11" t="s">
        <v>161</v>
      </c>
      <c r="E28" s="169">
        <v>49806.708333333328</v>
      </c>
      <c r="F28" s="169">
        <v>65000</v>
      </c>
      <c r="G28" s="48">
        <f t="shared" si="0"/>
        <v>0.30504508679804693</v>
      </c>
      <c r="H28" s="169">
        <v>50333.2</v>
      </c>
      <c r="I28" s="48">
        <f t="shared" si="1"/>
        <v>0.2913941493884753</v>
      </c>
    </row>
    <row r="29" spans="1:9" ht="16.5">
      <c r="A29" s="37"/>
      <c r="B29" s="34" t="s">
        <v>18</v>
      </c>
      <c r="C29" s="15" t="s">
        <v>98</v>
      </c>
      <c r="D29" s="13" t="s">
        <v>83</v>
      </c>
      <c r="E29" s="169">
        <v>81428.405952380941</v>
      </c>
      <c r="F29" s="169">
        <v>66250</v>
      </c>
      <c r="G29" s="48">
        <f t="shared" si="0"/>
        <v>-0.18640185540727916</v>
      </c>
      <c r="H29" s="169">
        <v>67000</v>
      </c>
      <c r="I29" s="48">
        <f t="shared" si="1"/>
        <v>-1.1194029850746268E-2</v>
      </c>
    </row>
    <row r="30" spans="1:9" ht="17.25" thickBot="1">
      <c r="A30" s="38"/>
      <c r="B30" s="36" t="s">
        <v>19</v>
      </c>
      <c r="C30" s="16" t="s">
        <v>99</v>
      </c>
      <c r="D30" s="12" t="s">
        <v>161</v>
      </c>
      <c r="E30" s="172">
        <v>53042.775000000001</v>
      </c>
      <c r="F30" s="172">
        <v>63250</v>
      </c>
      <c r="G30" s="51">
        <f t="shared" si="0"/>
        <v>0.19243384230934371</v>
      </c>
      <c r="H30" s="172">
        <v>64433.2</v>
      </c>
      <c r="I30" s="51">
        <f>(F30-H30)/H30</f>
        <v>-1.8363204062501897E-2</v>
      </c>
    </row>
    <row r="31" spans="1:9" ht="17.25" customHeight="1" thickBot="1">
      <c r="A31" s="37" t="s">
        <v>20</v>
      </c>
      <c r="B31" s="10" t="s">
        <v>21</v>
      </c>
      <c r="C31" s="5"/>
      <c r="D31" s="6"/>
      <c r="E31" s="140"/>
      <c r="F31" s="189"/>
      <c r="G31" s="41"/>
      <c r="H31" s="189"/>
      <c r="I31" s="119"/>
    </row>
    <row r="32" spans="1:9" ht="16.5">
      <c r="A32" s="33"/>
      <c r="B32" s="39" t="s">
        <v>26</v>
      </c>
      <c r="C32" s="18" t="s">
        <v>100</v>
      </c>
      <c r="D32" s="20" t="s">
        <v>161</v>
      </c>
      <c r="E32" s="175">
        <v>92575.917725752515</v>
      </c>
      <c r="F32" s="175">
        <v>108750</v>
      </c>
      <c r="G32" s="44">
        <f t="shared" si="0"/>
        <v>0.17471155211403563</v>
      </c>
      <c r="H32" s="175">
        <v>85166.6</v>
      </c>
      <c r="I32" s="45">
        <f>(F32-H32)/H32</f>
        <v>0.27690902302076159</v>
      </c>
    </row>
    <row r="33" spans="1:9" ht="16.5">
      <c r="A33" s="37"/>
      <c r="B33" s="34" t="s">
        <v>27</v>
      </c>
      <c r="C33" s="15" t="s">
        <v>101</v>
      </c>
      <c r="D33" s="11" t="s">
        <v>161</v>
      </c>
      <c r="E33" s="169">
        <v>91297.116109253067</v>
      </c>
      <c r="F33" s="169">
        <v>106250</v>
      </c>
      <c r="G33" s="48">
        <f t="shared" si="0"/>
        <v>0.16378265303422262</v>
      </c>
      <c r="H33" s="169">
        <v>84833.2</v>
      </c>
      <c r="I33" s="48">
        <f>(F33-H33)/H33</f>
        <v>0.25245776417723254</v>
      </c>
    </row>
    <row r="34" spans="1:9" ht="16.5">
      <c r="A34" s="37"/>
      <c r="B34" s="39" t="s">
        <v>28</v>
      </c>
      <c r="C34" s="15" t="s">
        <v>102</v>
      </c>
      <c r="D34" s="11" t="s">
        <v>161</v>
      </c>
      <c r="E34" s="169">
        <v>117296.55974976112</v>
      </c>
      <c r="F34" s="169">
        <v>73750</v>
      </c>
      <c r="G34" s="48">
        <f>(F34-E34)/E34</f>
        <v>-0.37125180689580967</v>
      </c>
      <c r="H34" s="169">
        <v>77833.2</v>
      </c>
      <c r="I34" s="48">
        <f>(F34-H34)/H34</f>
        <v>-5.2460903573282314E-2</v>
      </c>
    </row>
    <row r="35" spans="1:9" ht="16.5">
      <c r="A35" s="37"/>
      <c r="B35" s="34" t="s">
        <v>29</v>
      </c>
      <c r="C35" s="15" t="s">
        <v>103</v>
      </c>
      <c r="D35" s="11" t="s">
        <v>161</v>
      </c>
      <c r="E35" s="169">
        <v>78151.574999999997</v>
      </c>
      <c r="F35" s="169">
        <v>65000</v>
      </c>
      <c r="G35" s="48">
        <f t="shared" si="0"/>
        <v>-0.16828291688299304</v>
      </c>
      <c r="H35" s="169">
        <v>69000</v>
      </c>
      <c r="I35" s="48">
        <f>(F35-H35)/H35</f>
        <v>-5.7971014492753624E-2</v>
      </c>
    </row>
    <row r="36" spans="1:9" ht="17.25" thickBot="1">
      <c r="A36" s="38"/>
      <c r="B36" s="39" t="s">
        <v>30</v>
      </c>
      <c r="C36" s="15" t="s">
        <v>104</v>
      </c>
      <c r="D36" s="24" t="s">
        <v>161</v>
      </c>
      <c r="E36" s="172">
        <v>74317.397212932003</v>
      </c>
      <c r="F36" s="169">
        <v>64375</v>
      </c>
      <c r="G36" s="55">
        <f t="shared" si="0"/>
        <v>-0.13378290394704406</v>
      </c>
      <c r="H36" s="169">
        <v>93333.2</v>
      </c>
      <c r="I36" s="48">
        <f>(F36-H36)/H36</f>
        <v>-0.31026687180981682</v>
      </c>
    </row>
    <row r="37" spans="1:9" ht="17.25" customHeight="1" thickBot="1">
      <c r="A37" s="37" t="s">
        <v>25</v>
      </c>
      <c r="B37" s="10" t="s">
        <v>51</v>
      </c>
      <c r="C37" s="5"/>
      <c r="D37" s="6"/>
      <c r="E37" s="140"/>
      <c r="F37" s="139"/>
      <c r="G37" s="6"/>
      <c r="H37" s="139"/>
      <c r="I37" s="53"/>
    </row>
    <row r="38" spans="1:9" ht="16.5">
      <c r="A38" s="33"/>
      <c r="B38" s="40" t="s">
        <v>31</v>
      </c>
      <c r="C38" s="19" t="s">
        <v>105</v>
      </c>
      <c r="D38" s="20" t="s">
        <v>161</v>
      </c>
      <c r="E38" s="169">
        <v>1489639.2083333335</v>
      </c>
      <c r="F38" s="196">
        <v>1754137.5</v>
      </c>
      <c r="G38" s="168">
        <f t="shared" si="0"/>
        <v>0.17755862640229342</v>
      </c>
      <c r="H38" s="196">
        <v>1843310</v>
      </c>
      <c r="I38" s="168">
        <f>(F38-H38)/H38</f>
        <v>-4.8376290477456313E-2</v>
      </c>
    </row>
    <row r="39" spans="1:9" ht="17.25" thickBot="1">
      <c r="A39" s="38"/>
      <c r="B39" s="36" t="s">
        <v>32</v>
      </c>
      <c r="C39" s="16" t="s">
        <v>106</v>
      </c>
      <c r="D39" s="24" t="s">
        <v>161</v>
      </c>
      <c r="E39" s="142">
        <v>938522.62673572183</v>
      </c>
      <c r="F39" s="142">
        <v>1046087.5</v>
      </c>
      <c r="G39" s="174">
        <f t="shared" si="0"/>
        <v>0.11461084709102844</v>
      </c>
      <c r="H39" s="142">
        <v>1076870</v>
      </c>
      <c r="I39" s="174">
        <f>(F39-H39)/H39</f>
        <v>-2.8585158839971397E-2</v>
      </c>
    </row>
    <row r="40" spans="1:9">
      <c r="F40" s="90"/>
    </row>
  </sheetData>
  <mergeCells count="10">
    <mergeCell ref="A9:I9"/>
    <mergeCell ref="I12:I13"/>
    <mergeCell ref="G12:G13"/>
    <mergeCell ref="A12:A13"/>
    <mergeCell ref="B12:B13"/>
    <mergeCell ref="C12:C13"/>
    <mergeCell ref="D12:D13"/>
    <mergeCell ref="H12:H13"/>
    <mergeCell ref="E12:E13"/>
    <mergeCell ref="F12:F13"/>
  </mergeCells>
  <printOptions horizontalCentered="1"/>
  <pageMargins left="0.19685039370078741" right="0.19685039370078741" top="0.47244094488188981" bottom="0.74803149606299213" header="0.31496062992125984" footer="0.31496062992125984"/>
  <pageSetup paperSize="9" orientation="landscape" r:id="rId1"/>
  <headerFooter>
    <oddFooter>&amp;C&amp;P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7:I40"/>
  <sheetViews>
    <sheetView rightToLeft="1" topLeftCell="A21" zoomScaleNormal="100" workbookViewId="0">
      <selection activeCell="H39" sqref="H39"/>
    </sheetView>
  </sheetViews>
  <sheetFormatPr defaultRowHeight="15"/>
  <cols>
    <col min="1" max="1" width="15.5703125" style="9" customWidth="1"/>
    <col min="2" max="2" width="5.140625" style="9" bestFit="1" customWidth="1"/>
    <col min="3" max="3" width="36.5703125" customWidth="1"/>
    <col min="4" max="4" width="14.5703125" customWidth="1"/>
    <col min="5" max="5" width="15.140625" customWidth="1"/>
    <col min="6" max="6" width="10" customWidth="1"/>
    <col min="7" max="7" width="11.7109375" customWidth="1"/>
    <col min="8" max="8" width="12.42578125" customWidth="1"/>
    <col min="9" max="9" width="10.85546875" customWidth="1"/>
    <col min="10" max="13" width="10.28515625" customWidth="1"/>
  </cols>
  <sheetData>
    <row r="7" spans="1:9">
      <c r="A7" s="4" t="s">
        <v>1</v>
      </c>
      <c r="B7" s="3"/>
      <c r="C7" s="3"/>
      <c r="D7" s="3"/>
    </row>
    <row r="8" spans="1:9">
      <c r="A8" s="4" t="s">
        <v>2</v>
      </c>
      <c r="B8" s="4"/>
      <c r="C8" s="4"/>
      <c r="D8" s="4"/>
    </row>
    <row r="9" spans="1:9" ht="19.5">
      <c r="A9" s="211" t="s">
        <v>204</v>
      </c>
      <c r="B9" s="211"/>
      <c r="C9" s="211"/>
      <c r="D9" s="211"/>
      <c r="E9" s="211"/>
      <c r="F9" s="211"/>
      <c r="G9" s="211"/>
      <c r="H9" s="211"/>
      <c r="I9" s="211"/>
    </row>
    <row r="10" spans="1:9" ht="18">
      <c r="A10" s="2" t="s">
        <v>221</v>
      </c>
      <c r="B10" s="2"/>
      <c r="C10" s="2"/>
      <c r="D10" s="2"/>
    </row>
    <row r="11" spans="1:9" s="125" customFormat="1" ht="18.75" thickBot="1">
      <c r="A11" s="2"/>
      <c r="B11" s="2"/>
      <c r="C11" s="2"/>
    </row>
    <row r="12" spans="1:9" ht="24.75" customHeight="1">
      <c r="A12" s="212" t="s">
        <v>3</v>
      </c>
      <c r="B12" s="218"/>
      <c r="C12" s="220" t="s">
        <v>0</v>
      </c>
      <c r="D12" s="214" t="s">
        <v>222</v>
      </c>
      <c r="E12" s="222" t="s">
        <v>224</v>
      </c>
      <c r="F12" s="229" t="s">
        <v>186</v>
      </c>
      <c r="G12" s="214" t="s">
        <v>223</v>
      </c>
      <c r="H12" s="231" t="s">
        <v>225</v>
      </c>
      <c r="I12" s="227" t="s">
        <v>196</v>
      </c>
    </row>
    <row r="13" spans="1:9" ht="39.75" customHeight="1" thickBot="1">
      <c r="A13" s="213"/>
      <c r="B13" s="219"/>
      <c r="C13" s="221"/>
      <c r="D13" s="215"/>
      <c r="E13" s="223"/>
      <c r="F13" s="230"/>
      <c r="G13" s="215"/>
      <c r="H13" s="232"/>
      <c r="I13" s="228"/>
    </row>
    <row r="14" spans="1:9" ht="17.25" customHeight="1" thickBot="1">
      <c r="A14" s="33" t="s">
        <v>24</v>
      </c>
      <c r="B14" s="10" t="s">
        <v>22</v>
      </c>
      <c r="C14" s="5"/>
      <c r="D14" s="62"/>
      <c r="E14" s="7"/>
      <c r="F14" s="63"/>
      <c r="G14" s="64"/>
      <c r="H14" s="64"/>
      <c r="I14" s="65"/>
    </row>
    <row r="15" spans="1:9" ht="16.5" customHeight="1">
      <c r="A15" s="128"/>
      <c r="B15" s="165" t="s">
        <v>4</v>
      </c>
      <c r="C15" s="152" t="s">
        <v>163</v>
      </c>
      <c r="D15" s="197">
        <v>70998.666666666672</v>
      </c>
      <c r="E15" s="197">
        <v>68125</v>
      </c>
      <c r="F15" s="67">
        <f t="shared" ref="F15:F30" si="0">D15-E15</f>
        <v>2873.6666666666715</v>
      </c>
      <c r="G15" s="166">
        <v>81018.133333333331</v>
      </c>
      <c r="H15" s="131">
        <f>AVERAGE(D15:E15)</f>
        <v>69561.833333333343</v>
      </c>
      <c r="I15" s="69">
        <f t="shared" ref="I15:I30" si="1">(H15-G15)/G15</f>
        <v>-0.14140414656142808</v>
      </c>
    </row>
    <row r="16" spans="1:9" ht="16.5" customHeight="1">
      <c r="A16" s="129"/>
      <c r="B16" s="162" t="s">
        <v>5</v>
      </c>
      <c r="C16" s="149" t="s">
        <v>164</v>
      </c>
      <c r="D16" s="141">
        <v>93555.333333333328</v>
      </c>
      <c r="E16" s="141">
        <v>86250</v>
      </c>
      <c r="F16" s="71">
        <f t="shared" si="0"/>
        <v>7305.3333333333285</v>
      </c>
      <c r="G16" s="169">
        <v>53317.256249999999</v>
      </c>
      <c r="H16" s="180">
        <f t="shared" ref="H16:H30" si="2">AVERAGE(D16:E16)</f>
        <v>89902.666666666657</v>
      </c>
      <c r="I16" s="72">
        <f t="shared" si="1"/>
        <v>0.68618329204940398</v>
      </c>
    </row>
    <row r="17" spans="1:9" ht="16.5">
      <c r="A17" s="129"/>
      <c r="B17" s="162" t="s">
        <v>6</v>
      </c>
      <c r="C17" s="149" t="s">
        <v>165</v>
      </c>
      <c r="D17" s="141">
        <v>92857.142857142855</v>
      </c>
      <c r="E17" s="141">
        <v>69375</v>
      </c>
      <c r="F17" s="71">
        <f t="shared" si="0"/>
        <v>23482.142857142855</v>
      </c>
      <c r="G17" s="169">
        <v>48403.541666666672</v>
      </c>
      <c r="H17" s="180">
        <f t="shared" si="2"/>
        <v>81116.07142857142</v>
      </c>
      <c r="I17" s="72">
        <f t="shared" si="1"/>
        <v>0.67582926032936108</v>
      </c>
    </row>
    <row r="18" spans="1:9" ht="16.5">
      <c r="A18" s="129"/>
      <c r="B18" s="162" t="s">
        <v>7</v>
      </c>
      <c r="C18" s="149" t="s">
        <v>166</v>
      </c>
      <c r="D18" s="141">
        <v>50554.222222222219</v>
      </c>
      <c r="E18" s="141">
        <v>42500</v>
      </c>
      <c r="F18" s="71">
        <f t="shared" si="0"/>
        <v>8054.222222222219</v>
      </c>
      <c r="G18" s="169">
        <v>65382.7</v>
      </c>
      <c r="H18" s="180">
        <f t="shared" si="2"/>
        <v>46527.111111111109</v>
      </c>
      <c r="I18" s="72">
        <f t="shared" si="1"/>
        <v>-0.28838804284449693</v>
      </c>
    </row>
    <row r="19" spans="1:9" ht="16.5">
      <c r="A19" s="129"/>
      <c r="B19" s="162" t="s">
        <v>8</v>
      </c>
      <c r="C19" s="149" t="s">
        <v>167</v>
      </c>
      <c r="D19" s="141">
        <v>156873.5</v>
      </c>
      <c r="E19" s="141">
        <v>123125</v>
      </c>
      <c r="F19" s="71">
        <f t="shared" si="0"/>
        <v>33748.5</v>
      </c>
      <c r="G19" s="169">
        <v>101130.37738095238</v>
      </c>
      <c r="H19" s="180">
        <f t="shared" si="2"/>
        <v>139999.25</v>
      </c>
      <c r="I19" s="72">
        <f t="shared" si="1"/>
        <v>0.38434418644193108</v>
      </c>
    </row>
    <row r="20" spans="1:9" ht="16.5">
      <c r="A20" s="129"/>
      <c r="B20" s="162" t="s">
        <v>9</v>
      </c>
      <c r="C20" s="149" t="s">
        <v>168</v>
      </c>
      <c r="D20" s="141">
        <v>115443.11111111111</v>
      </c>
      <c r="E20" s="141">
        <v>77500</v>
      </c>
      <c r="F20" s="71">
        <f t="shared" si="0"/>
        <v>37943.111111111109</v>
      </c>
      <c r="G20" s="169">
        <v>56353.51666666667</v>
      </c>
      <c r="H20" s="180">
        <f t="shared" si="2"/>
        <v>96471.555555555562</v>
      </c>
      <c r="I20" s="72">
        <f t="shared" si="1"/>
        <v>0.71189947428105893</v>
      </c>
    </row>
    <row r="21" spans="1:9" ht="16.5">
      <c r="A21" s="129"/>
      <c r="B21" s="162" t="s">
        <v>10</v>
      </c>
      <c r="C21" s="149" t="s">
        <v>169</v>
      </c>
      <c r="D21" s="141">
        <v>94999.777777777781</v>
      </c>
      <c r="E21" s="141">
        <v>59375</v>
      </c>
      <c r="F21" s="71">
        <f t="shared" si="0"/>
        <v>35624.777777777781</v>
      </c>
      <c r="G21" s="169">
        <v>101478.92499999999</v>
      </c>
      <c r="H21" s="180">
        <f t="shared" si="2"/>
        <v>77187.388888888891</v>
      </c>
      <c r="I21" s="72">
        <f t="shared" si="1"/>
        <v>-0.23937518170507915</v>
      </c>
    </row>
    <row r="22" spans="1:9" ht="16.5">
      <c r="A22" s="129"/>
      <c r="B22" s="162" t="s">
        <v>11</v>
      </c>
      <c r="C22" s="149" t="s">
        <v>170</v>
      </c>
      <c r="D22" s="141">
        <v>38554.222222222219</v>
      </c>
      <c r="E22" s="141">
        <v>20625</v>
      </c>
      <c r="F22" s="71">
        <f t="shared" si="0"/>
        <v>17929.222222222219</v>
      </c>
      <c r="G22" s="169">
        <v>25637.368750000001</v>
      </c>
      <c r="H22" s="180">
        <f t="shared" si="2"/>
        <v>29589.611111111109</v>
      </c>
      <c r="I22" s="72">
        <f t="shared" si="1"/>
        <v>0.15415943810969712</v>
      </c>
    </row>
    <row r="23" spans="1:9" ht="16.5">
      <c r="A23" s="129"/>
      <c r="B23" s="162" t="s">
        <v>12</v>
      </c>
      <c r="C23" s="149" t="s">
        <v>171</v>
      </c>
      <c r="D23" s="141">
        <v>45443.111111111109</v>
      </c>
      <c r="E23" s="141">
        <v>23125</v>
      </c>
      <c r="F23" s="71">
        <f t="shared" si="0"/>
        <v>22318.111111111109</v>
      </c>
      <c r="G23" s="169">
        <v>27872.111111111113</v>
      </c>
      <c r="H23" s="180">
        <f t="shared" si="2"/>
        <v>34284.055555555555</v>
      </c>
      <c r="I23" s="72">
        <f t="shared" si="1"/>
        <v>0.23004875442995576</v>
      </c>
    </row>
    <row r="24" spans="1:9" ht="16.5">
      <c r="A24" s="129"/>
      <c r="B24" s="162" t="s">
        <v>13</v>
      </c>
      <c r="C24" s="149" t="s">
        <v>172</v>
      </c>
      <c r="D24" s="141">
        <v>44109.777777777781</v>
      </c>
      <c r="E24" s="141">
        <v>27500</v>
      </c>
      <c r="F24" s="71">
        <f t="shared" si="0"/>
        <v>16609.777777777781</v>
      </c>
      <c r="G24" s="169">
        <v>27060.991666666665</v>
      </c>
      <c r="H24" s="180">
        <f t="shared" si="2"/>
        <v>35804.888888888891</v>
      </c>
      <c r="I24" s="72">
        <f t="shared" si="1"/>
        <v>0.32311813735166367</v>
      </c>
    </row>
    <row r="25" spans="1:9" ht="16.5">
      <c r="A25" s="129"/>
      <c r="B25" s="162" t="s">
        <v>14</v>
      </c>
      <c r="C25" s="149" t="s">
        <v>173</v>
      </c>
      <c r="D25" s="141">
        <v>42665.333333333336</v>
      </c>
      <c r="E25" s="141">
        <v>27500</v>
      </c>
      <c r="F25" s="71">
        <f t="shared" si="0"/>
        <v>15165.333333333336</v>
      </c>
      <c r="G25" s="169">
        <v>32793.616666666669</v>
      </c>
      <c r="H25" s="180">
        <f t="shared" si="2"/>
        <v>35082.666666666672</v>
      </c>
      <c r="I25" s="72">
        <f t="shared" si="1"/>
        <v>6.9801694130514305E-2</v>
      </c>
    </row>
    <row r="26" spans="1:9" ht="16.5">
      <c r="A26" s="129"/>
      <c r="B26" s="162" t="s">
        <v>15</v>
      </c>
      <c r="C26" s="149" t="s">
        <v>174</v>
      </c>
      <c r="D26" s="141">
        <v>84443.111111111109</v>
      </c>
      <c r="E26" s="141">
        <v>60625</v>
      </c>
      <c r="F26" s="71">
        <f t="shared" si="0"/>
        <v>23818.111111111109</v>
      </c>
      <c r="G26" s="169">
        <v>55715.863194444442</v>
      </c>
      <c r="H26" s="180">
        <f t="shared" si="2"/>
        <v>72534.055555555562</v>
      </c>
      <c r="I26" s="72">
        <f t="shared" si="1"/>
        <v>0.30185644441003834</v>
      </c>
    </row>
    <row r="27" spans="1:9" ht="16.5">
      <c r="A27" s="129"/>
      <c r="B27" s="162" t="s">
        <v>16</v>
      </c>
      <c r="C27" s="149" t="s">
        <v>175</v>
      </c>
      <c r="D27" s="141">
        <v>42665.333333333336</v>
      </c>
      <c r="E27" s="141">
        <v>25625</v>
      </c>
      <c r="F27" s="71">
        <f t="shared" si="0"/>
        <v>17040.333333333336</v>
      </c>
      <c r="G27" s="169">
        <v>27053.336111111108</v>
      </c>
      <c r="H27" s="180">
        <f t="shared" si="2"/>
        <v>34145.166666666672</v>
      </c>
      <c r="I27" s="72">
        <f t="shared" si="1"/>
        <v>0.26214255152963811</v>
      </c>
    </row>
    <row r="28" spans="1:9" ht="16.5">
      <c r="A28" s="129"/>
      <c r="B28" s="162" t="s">
        <v>17</v>
      </c>
      <c r="C28" s="149" t="s">
        <v>176</v>
      </c>
      <c r="D28" s="141">
        <v>75499.75</v>
      </c>
      <c r="E28" s="141">
        <v>65000</v>
      </c>
      <c r="F28" s="71">
        <f t="shared" si="0"/>
        <v>10499.75</v>
      </c>
      <c r="G28" s="169">
        <v>49806.708333333328</v>
      </c>
      <c r="H28" s="180">
        <f t="shared" si="2"/>
        <v>70249.875</v>
      </c>
      <c r="I28" s="72">
        <f t="shared" si="1"/>
        <v>0.41045006487579916</v>
      </c>
    </row>
    <row r="29" spans="1:9" ht="16.5">
      <c r="A29" s="129"/>
      <c r="B29" s="162" t="s">
        <v>18</v>
      </c>
      <c r="C29" s="149" t="s">
        <v>177</v>
      </c>
      <c r="D29" s="141">
        <v>127866.16666666667</v>
      </c>
      <c r="E29" s="141">
        <v>66250</v>
      </c>
      <c r="F29" s="71">
        <f t="shared" si="0"/>
        <v>61616.166666666672</v>
      </c>
      <c r="G29" s="169">
        <v>81428.405952380941</v>
      </c>
      <c r="H29" s="180">
        <f t="shared" si="2"/>
        <v>97058.083333333343</v>
      </c>
      <c r="I29" s="72">
        <f t="shared" si="1"/>
        <v>0.1919437964939727</v>
      </c>
    </row>
    <row r="30" spans="1:9" ht="17.25" thickBot="1">
      <c r="A30" s="38"/>
      <c r="B30" s="163" t="s">
        <v>19</v>
      </c>
      <c r="C30" s="150" t="s">
        <v>178</v>
      </c>
      <c r="D30" s="198">
        <v>82887.555555555562</v>
      </c>
      <c r="E30" s="143">
        <v>63250</v>
      </c>
      <c r="F30" s="74">
        <f t="shared" si="0"/>
        <v>19637.555555555562</v>
      </c>
      <c r="G30" s="172">
        <v>53042.775000000001</v>
      </c>
      <c r="H30" s="100">
        <f t="shared" si="2"/>
        <v>73068.777777777781</v>
      </c>
      <c r="I30" s="75">
        <f t="shared" si="1"/>
        <v>0.37754440218819207</v>
      </c>
    </row>
    <row r="31" spans="1:9" ht="17.25" customHeight="1" thickBot="1">
      <c r="A31" s="199" t="s">
        <v>20</v>
      </c>
      <c r="B31" s="10" t="s">
        <v>21</v>
      </c>
      <c r="C31" s="17"/>
      <c r="D31" s="76"/>
      <c r="E31" s="140"/>
      <c r="F31" s="76"/>
      <c r="G31" s="140"/>
      <c r="H31" s="76"/>
      <c r="I31" s="77"/>
    </row>
    <row r="32" spans="1:9" ht="16.5">
      <c r="A32" s="33"/>
      <c r="B32" s="39" t="s">
        <v>26</v>
      </c>
      <c r="C32" s="18" t="s">
        <v>179</v>
      </c>
      <c r="D32" s="43">
        <v>139998.66666666666</v>
      </c>
      <c r="E32" s="132">
        <v>108750</v>
      </c>
      <c r="F32" s="67">
        <f>D32-E32</f>
        <v>31248.666666666657</v>
      </c>
      <c r="G32" s="175">
        <v>92575.917725752515</v>
      </c>
      <c r="H32" s="68">
        <f>AVERAGE(D32:E32)</f>
        <v>124374.33333333333</v>
      </c>
      <c r="I32" s="78">
        <f>(H32-G32)/G32</f>
        <v>0.34348474623584763</v>
      </c>
    </row>
    <row r="33" spans="1:9" ht="16.5">
      <c r="A33" s="37"/>
      <c r="B33" s="34" t="s">
        <v>27</v>
      </c>
      <c r="C33" s="15" t="s">
        <v>180</v>
      </c>
      <c r="D33" s="47">
        <v>133124.75</v>
      </c>
      <c r="E33" s="132">
        <v>106250</v>
      </c>
      <c r="F33" s="79">
        <f>D33-E33</f>
        <v>26874.75</v>
      </c>
      <c r="G33" s="169">
        <v>91297.116109253067</v>
      </c>
      <c r="H33" s="68">
        <f>AVERAGE(D33:E33)</f>
        <v>119687.375</v>
      </c>
      <c r="I33" s="72">
        <f>(H33-G33)/G33</f>
        <v>0.31096556058542957</v>
      </c>
    </row>
    <row r="34" spans="1:9" ht="16.5">
      <c r="A34" s="37"/>
      <c r="B34" s="39" t="s">
        <v>28</v>
      </c>
      <c r="C34" s="15" t="s">
        <v>181</v>
      </c>
      <c r="D34" s="47">
        <v>102000</v>
      </c>
      <c r="E34" s="132">
        <v>73750</v>
      </c>
      <c r="F34" s="71">
        <f>D34-E34</f>
        <v>28250</v>
      </c>
      <c r="G34" s="169">
        <v>117296.55974976112</v>
      </c>
      <c r="H34" s="68">
        <f>AVERAGE(D34:E34)</f>
        <v>87875</v>
      </c>
      <c r="I34" s="72">
        <f>(H34-G34)/G34</f>
        <v>-0.25083054279280376</v>
      </c>
    </row>
    <row r="35" spans="1:9" ht="16.5">
      <c r="A35" s="37"/>
      <c r="B35" s="34" t="s">
        <v>29</v>
      </c>
      <c r="C35" s="15" t="s">
        <v>182</v>
      </c>
      <c r="D35" s="47">
        <v>116666.66666666667</v>
      </c>
      <c r="E35" s="132">
        <v>65000</v>
      </c>
      <c r="F35" s="79">
        <f>D35-E35</f>
        <v>51666.666666666672</v>
      </c>
      <c r="G35" s="169">
        <v>78151.574999999997</v>
      </c>
      <c r="H35" s="68">
        <f>AVERAGE(D35:E35)</f>
        <v>90833.333333333343</v>
      </c>
      <c r="I35" s="72">
        <f>(H35-G35)/G35</f>
        <v>0.16227130845838164</v>
      </c>
    </row>
    <row r="36" spans="1:9" ht="17.25" thickBot="1">
      <c r="A36" s="38"/>
      <c r="B36" s="39" t="s">
        <v>30</v>
      </c>
      <c r="C36" s="15" t="s">
        <v>183</v>
      </c>
      <c r="D36" s="50">
        <v>131874.75</v>
      </c>
      <c r="E36" s="132">
        <v>64375</v>
      </c>
      <c r="F36" s="71">
        <f>D36-E36</f>
        <v>67499.75</v>
      </c>
      <c r="G36" s="172">
        <v>74317.397212932003</v>
      </c>
      <c r="H36" s="68">
        <f>AVERAGE(D36:E36)</f>
        <v>98124.875</v>
      </c>
      <c r="I36" s="80">
        <f>(H36-G36)/G36</f>
        <v>0.32034864890189196</v>
      </c>
    </row>
    <row r="37" spans="1:9" ht="17.25" customHeight="1" thickBot="1">
      <c r="A37" s="37" t="s">
        <v>25</v>
      </c>
      <c r="B37" s="10" t="s">
        <v>51</v>
      </c>
      <c r="C37" s="17"/>
      <c r="D37" s="41"/>
      <c r="E37" s="126"/>
      <c r="F37" s="41"/>
      <c r="G37" s="140"/>
      <c r="H37" s="76"/>
      <c r="I37" s="77"/>
    </row>
    <row r="38" spans="1:9" ht="16.5">
      <c r="A38" s="33"/>
      <c r="B38" s="40" t="s">
        <v>31</v>
      </c>
      <c r="C38" s="19" t="s">
        <v>184</v>
      </c>
      <c r="D38" s="43">
        <v>1949480</v>
      </c>
      <c r="E38" s="133">
        <v>1754137.5</v>
      </c>
      <c r="F38" s="67">
        <f>D38-E38</f>
        <v>195342.5</v>
      </c>
      <c r="G38" s="169">
        <v>1489639.2083333335</v>
      </c>
      <c r="H38" s="67">
        <f>AVERAGE(D38:E38)</f>
        <v>1851808.75</v>
      </c>
      <c r="I38" s="78">
        <f>(H38-G38)/G38</f>
        <v>0.24312567743962374</v>
      </c>
    </row>
    <row r="39" spans="1:9" ht="17.25" thickBot="1">
      <c r="A39" s="38"/>
      <c r="B39" s="36" t="s">
        <v>32</v>
      </c>
      <c r="C39" s="16" t="s">
        <v>185</v>
      </c>
      <c r="D39" s="57">
        <v>969457.66666666663</v>
      </c>
      <c r="E39" s="134">
        <v>1046087.5</v>
      </c>
      <c r="F39" s="74">
        <f>D39-E39</f>
        <v>-76629.833333333372</v>
      </c>
      <c r="G39" s="169">
        <v>938522.62673572183</v>
      </c>
      <c r="H39" s="81">
        <f>AVERAGE(D39:E39)</f>
        <v>1007772.5833333333</v>
      </c>
      <c r="I39" s="75">
        <f>(H39-G39)/G39</f>
        <v>7.378613431886015E-2</v>
      </c>
    </row>
    <row r="40" spans="1:9" ht="15.75" customHeight="1" thickBot="1">
      <c r="A40" s="224"/>
      <c r="B40" s="225"/>
      <c r="C40" s="226"/>
      <c r="D40" s="83">
        <f>SUM(D15:D39)</f>
        <v>4802018.6150793657</v>
      </c>
      <c r="E40" s="83">
        <f>SUM(E15:E39)</f>
        <v>4124100</v>
      </c>
      <c r="F40" s="83">
        <f>SUM(F15:F39)</f>
        <v>677918.61507936509</v>
      </c>
      <c r="G40" s="83">
        <f>SUM(G15:G39)</f>
        <v>3769296.0279500876</v>
      </c>
      <c r="H40" s="83">
        <f>AVERAGE(D40:E40)</f>
        <v>4463059.3075396828</v>
      </c>
      <c r="I40" s="75">
        <f>(H40-G40)/G40</f>
        <v>0.18405645893694766</v>
      </c>
    </row>
  </sheetData>
  <mergeCells count="11">
    <mergeCell ref="A40:C40"/>
    <mergeCell ref="I12:I13"/>
    <mergeCell ref="A9:I9"/>
    <mergeCell ref="A12:A13"/>
    <mergeCell ref="B12:B13"/>
    <mergeCell ref="C12:C13"/>
    <mergeCell ref="E12:E13"/>
    <mergeCell ref="F12:F13"/>
    <mergeCell ref="H12:H13"/>
    <mergeCell ref="D12:D13"/>
    <mergeCell ref="G12:G13"/>
  </mergeCells>
  <printOptions horizontalCentered="1"/>
  <pageMargins left="0.15748031496062992" right="0.15748031496062992" top="0.47244094488188981" bottom="0.55118110236220474" header="0.31496062992125984" footer="0.31496062992125984"/>
  <pageSetup paperSize="9" orientation="landscape" r:id="rId1"/>
  <headerFooter>
    <oddFooter>&amp;C&amp;P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7:K84"/>
  <sheetViews>
    <sheetView rightToLeft="1" topLeftCell="A63" zoomScaleNormal="100" workbookViewId="0">
      <selection activeCell="B63" sqref="B63"/>
    </sheetView>
  </sheetViews>
  <sheetFormatPr defaultRowHeight="15"/>
  <cols>
    <col min="1" max="1" width="26" style="9" customWidth="1"/>
    <col min="2" max="2" width="5.140625" style="9" bestFit="1" customWidth="1"/>
    <col min="3" max="3" width="22.28515625" customWidth="1"/>
    <col min="4" max="4" width="16.140625" bestFit="1" customWidth="1"/>
    <col min="5" max="5" width="12.85546875" style="28" customWidth="1"/>
    <col min="6" max="6" width="15.28515625" style="28" customWidth="1"/>
    <col min="7" max="7" width="12.140625" customWidth="1"/>
    <col min="8" max="8" width="15" style="28" customWidth="1"/>
    <col min="9" max="9" width="12.7109375" customWidth="1"/>
    <col min="10" max="10" width="10.28515625" customWidth="1"/>
  </cols>
  <sheetData>
    <row r="7" spans="1:9">
      <c r="A7" s="4" t="s">
        <v>1</v>
      </c>
      <c r="B7" s="3"/>
      <c r="C7" s="3"/>
    </row>
    <row r="8" spans="1:9">
      <c r="A8" s="4" t="s">
        <v>2</v>
      </c>
      <c r="B8" s="4"/>
      <c r="C8" s="4"/>
    </row>
    <row r="9" spans="1:9" ht="19.5">
      <c r="A9" s="211" t="s">
        <v>201</v>
      </c>
      <c r="B9" s="211"/>
      <c r="C9" s="211"/>
      <c r="D9" s="211"/>
      <c r="E9" s="211"/>
      <c r="F9" s="211"/>
      <c r="G9" s="211"/>
      <c r="H9" s="211"/>
      <c r="I9" s="211"/>
    </row>
    <row r="10" spans="1:9" ht="18">
      <c r="A10" s="2" t="s">
        <v>221</v>
      </c>
      <c r="B10" s="2"/>
      <c r="C10" s="2"/>
    </row>
    <row r="11" spans="1:9" ht="18">
      <c r="A11" s="2"/>
      <c r="B11" s="2"/>
      <c r="C11" s="2"/>
    </row>
    <row r="12" spans="1:9" s="125" customFormat="1" ht="15.75" thickBot="1">
      <c r="A12" s="9"/>
      <c r="B12" s="9"/>
      <c r="E12" s="28"/>
    </row>
    <row r="13" spans="1:9" ht="24.75" customHeight="1">
      <c r="A13" s="212" t="s">
        <v>3</v>
      </c>
      <c r="B13" s="218"/>
      <c r="C13" s="220" t="s">
        <v>0</v>
      </c>
      <c r="D13" s="214" t="s">
        <v>23</v>
      </c>
      <c r="E13" s="214" t="s">
        <v>223</v>
      </c>
      <c r="F13" s="231" t="s">
        <v>226</v>
      </c>
      <c r="G13" s="214" t="s">
        <v>197</v>
      </c>
      <c r="H13" s="231" t="s">
        <v>220</v>
      </c>
      <c r="I13" s="214" t="s">
        <v>187</v>
      </c>
    </row>
    <row r="14" spans="1:9" ht="33.75" customHeight="1" thickBot="1">
      <c r="A14" s="213"/>
      <c r="B14" s="219"/>
      <c r="C14" s="221"/>
      <c r="D14" s="234"/>
      <c r="E14" s="215"/>
      <c r="F14" s="232"/>
      <c r="G14" s="233"/>
      <c r="H14" s="232"/>
      <c r="I14" s="233"/>
    </row>
    <row r="15" spans="1:9" ht="17.25" customHeight="1" thickBot="1">
      <c r="A15" s="33" t="s">
        <v>24</v>
      </c>
      <c r="B15" s="27" t="s">
        <v>22</v>
      </c>
      <c r="C15" s="5"/>
      <c r="D15" s="6"/>
      <c r="E15" s="7"/>
      <c r="F15" s="7"/>
      <c r="G15" s="8"/>
      <c r="H15" s="7"/>
      <c r="I15" s="8"/>
    </row>
    <row r="16" spans="1:9" ht="16.5">
      <c r="A16" s="33"/>
      <c r="B16" s="40" t="s">
        <v>4</v>
      </c>
      <c r="C16" s="14" t="s">
        <v>84</v>
      </c>
      <c r="D16" s="11" t="s">
        <v>161</v>
      </c>
      <c r="E16" s="166">
        <v>81018.133333333331</v>
      </c>
      <c r="F16" s="42">
        <v>69561.833333333343</v>
      </c>
      <c r="G16" s="21">
        <f t="shared" ref="G16:G31" si="0">(F16-E16)/E16</f>
        <v>-0.14140414656142808</v>
      </c>
      <c r="H16" s="166">
        <v>61516</v>
      </c>
      <c r="I16" s="21">
        <f t="shared" ref="I16:I31" si="1">(F16-H16)/H16</f>
        <v>0.13079253094046009</v>
      </c>
    </row>
    <row r="17" spans="1:9" ht="16.5">
      <c r="A17" s="37"/>
      <c r="B17" s="34" t="s">
        <v>5</v>
      </c>
      <c r="C17" s="15" t="s">
        <v>85</v>
      </c>
      <c r="D17" s="11" t="s">
        <v>161</v>
      </c>
      <c r="E17" s="169">
        <v>53317.256249999999</v>
      </c>
      <c r="F17" s="46">
        <v>89902.666666666657</v>
      </c>
      <c r="G17" s="21">
        <f t="shared" si="0"/>
        <v>0.68618329204940398</v>
      </c>
      <c r="H17" s="169">
        <v>82610.377777777787</v>
      </c>
      <c r="I17" s="21">
        <f t="shared" si="1"/>
        <v>8.8273278552304324E-2</v>
      </c>
    </row>
    <row r="18" spans="1:9" ht="16.5">
      <c r="A18" s="37"/>
      <c r="B18" s="34" t="s">
        <v>6</v>
      </c>
      <c r="C18" s="15" t="s">
        <v>86</v>
      </c>
      <c r="D18" s="11" t="s">
        <v>161</v>
      </c>
      <c r="E18" s="169">
        <v>48403.541666666672</v>
      </c>
      <c r="F18" s="46">
        <v>81116.07142857142</v>
      </c>
      <c r="G18" s="21">
        <f t="shared" si="0"/>
        <v>0.67582926032936108</v>
      </c>
      <c r="H18" s="169">
        <v>51832.7</v>
      </c>
      <c r="I18" s="21">
        <f t="shared" si="1"/>
        <v>0.56495940648608745</v>
      </c>
    </row>
    <row r="19" spans="1:9" ht="16.5">
      <c r="A19" s="37"/>
      <c r="B19" s="34" t="s">
        <v>7</v>
      </c>
      <c r="C19" s="15" t="s">
        <v>87</v>
      </c>
      <c r="D19" s="11" t="s">
        <v>161</v>
      </c>
      <c r="E19" s="169">
        <v>65382.7</v>
      </c>
      <c r="F19" s="46">
        <v>46527.111111111109</v>
      </c>
      <c r="G19" s="21">
        <f t="shared" si="0"/>
        <v>-0.28838804284449693</v>
      </c>
      <c r="H19" s="169">
        <v>37616</v>
      </c>
      <c r="I19" s="21">
        <f t="shared" si="1"/>
        <v>0.23689682877262627</v>
      </c>
    </row>
    <row r="20" spans="1:9" ht="17.25" customHeight="1">
      <c r="A20" s="37"/>
      <c r="B20" s="34" t="s">
        <v>8</v>
      </c>
      <c r="C20" s="15" t="s">
        <v>89</v>
      </c>
      <c r="D20" s="11" t="s">
        <v>161</v>
      </c>
      <c r="E20" s="169">
        <v>101130.37738095238</v>
      </c>
      <c r="F20" s="46">
        <v>139999.25</v>
      </c>
      <c r="G20" s="21">
        <f t="shared" si="0"/>
        <v>0.38434418644193108</v>
      </c>
      <c r="H20" s="169">
        <v>117415.85</v>
      </c>
      <c r="I20" s="21">
        <f t="shared" si="1"/>
        <v>0.19233689489110706</v>
      </c>
    </row>
    <row r="21" spans="1:9" ht="16.5">
      <c r="A21" s="37"/>
      <c r="B21" s="34" t="s">
        <v>9</v>
      </c>
      <c r="C21" s="15" t="s">
        <v>88</v>
      </c>
      <c r="D21" s="145" t="s">
        <v>161</v>
      </c>
      <c r="E21" s="169">
        <v>56353.51666666667</v>
      </c>
      <c r="F21" s="46">
        <v>96471.555555555562</v>
      </c>
      <c r="G21" s="21">
        <f t="shared" si="0"/>
        <v>0.71189947428105893</v>
      </c>
      <c r="H21" s="169">
        <v>87732.700000000012</v>
      </c>
      <c r="I21" s="21">
        <f t="shared" si="1"/>
        <v>9.9607735263539693E-2</v>
      </c>
    </row>
    <row r="22" spans="1:9" ht="16.5">
      <c r="A22" s="37"/>
      <c r="B22" s="34" t="s">
        <v>10</v>
      </c>
      <c r="C22" s="15" t="s">
        <v>90</v>
      </c>
      <c r="D22" s="11" t="s">
        <v>161</v>
      </c>
      <c r="E22" s="169">
        <v>101478.92499999999</v>
      </c>
      <c r="F22" s="46">
        <v>77187.388888888891</v>
      </c>
      <c r="G22" s="21">
        <f t="shared" si="0"/>
        <v>-0.23937518170507915</v>
      </c>
      <c r="H22" s="169">
        <v>75766</v>
      </c>
      <c r="I22" s="21">
        <f t="shared" si="1"/>
        <v>1.8760247193845399E-2</v>
      </c>
    </row>
    <row r="23" spans="1:9" ht="16.5">
      <c r="A23" s="37"/>
      <c r="B23" s="34" t="s">
        <v>11</v>
      </c>
      <c r="C23" s="15" t="s">
        <v>91</v>
      </c>
      <c r="D23" s="13" t="s">
        <v>81</v>
      </c>
      <c r="E23" s="169">
        <v>25637.368750000001</v>
      </c>
      <c r="F23" s="46">
        <v>29589.611111111109</v>
      </c>
      <c r="G23" s="21">
        <f t="shared" si="0"/>
        <v>0.15415943810969712</v>
      </c>
      <c r="H23" s="169">
        <v>29499.333333333332</v>
      </c>
      <c r="I23" s="21">
        <f t="shared" si="1"/>
        <v>3.060332813547562E-3</v>
      </c>
    </row>
    <row r="24" spans="1:9" ht="16.5">
      <c r="A24" s="37"/>
      <c r="B24" s="34" t="s">
        <v>12</v>
      </c>
      <c r="C24" s="15" t="s">
        <v>92</v>
      </c>
      <c r="D24" s="147" t="s">
        <v>81</v>
      </c>
      <c r="E24" s="169">
        <v>27872.111111111113</v>
      </c>
      <c r="F24" s="46">
        <v>34284.055555555555</v>
      </c>
      <c r="G24" s="21">
        <f t="shared" si="0"/>
        <v>0.23004875442995576</v>
      </c>
      <c r="H24" s="169">
        <v>35027.111111111109</v>
      </c>
      <c r="I24" s="21">
        <f t="shared" si="1"/>
        <v>-2.1213726510258699E-2</v>
      </c>
    </row>
    <row r="25" spans="1:9" ht="16.5">
      <c r="A25" s="37"/>
      <c r="B25" s="34" t="s">
        <v>13</v>
      </c>
      <c r="C25" s="127" t="s">
        <v>93</v>
      </c>
      <c r="D25" s="13" t="s">
        <v>81</v>
      </c>
      <c r="E25" s="169">
        <v>27060.991666666665</v>
      </c>
      <c r="F25" s="46">
        <v>35804.888888888891</v>
      </c>
      <c r="G25" s="21">
        <f t="shared" si="0"/>
        <v>0.32311813735166367</v>
      </c>
      <c r="H25" s="169">
        <v>36027.111111111109</v>
      </c>
      <c r="I25" s="21">
        <f t="shared" si="1"/>
        <v>-6.168194322793856E-3</v>
      </c>
    </row>
    <row r="26" spans="1:9" ht="16.5">
      <c r="A26" s="37"/>
      <c r="B26" s="34" t="s">
        <v>14</v>
      </c>
      <c r="C26" s="149" t="s">
        <v>94</v>
      </c>
      <c r="D26" s="13" t="s">
        <v>81</v>
      </c>
      <c r="E26" s="169">
        <v>32793.616666666669</v>
      </c>
      <c r="F26" s="46">
        <v>35082.666666666672</v>
      </c>
      <c r="G26" s="21">
        <f t="shared" si="0"/>
        <v>6.9801694130514305E-2</v>
      </c>
      <c r="H26" s="169">
        <v>34949.4</v>
      </c>
      <c r="I26" s="21">
        <f t="shared" si="1"/>
        <v>3.8131317466585995E-3</v>
      </c>
    </row>
    <row r="27" spans="1:9" ht="16.5">
      <c r="A27" s="37"/>
      <c r="B27" s="34" t="s">
        <v>15</v>
      </c>
      <c r="C27" s="15" t="s">
        <v>95</v>
      </c>
      <c r="D27" s="13" t="s">
        <v>82</v>
      </c>
      <c r="E27" s="169">
        <v>55715.863194444442</v>
      </c>
      <c r="F27" s="46">
        <v>72534.055555555562</v>
      </c>
      <c r="G27" s="21">
        <f t="shared" si="0"/>
        <v>0.30185644441003834</v>
      </c>
      <c r="H27" s="169">
        <v>71749.399999999994</v>
      </c>
      <c r="I27" s="21">
        <f t="shared" si="1"/>
        <v>1.0936057382438987E-2</v>
      </c>
    </row>
    <row r="28" spans="1:9" ht="16.5">
      <c r="A28" s="37"/>
      <c r="B28" s="34" t="s">
        <v>16</v>
      </c>
      <c r="C28" s="15" t="s">
        <v>96</v>
      </c>
      <c r="D28" s="147" t="s">
        <v>81</v>
      </c>
      <c r="E28" s="169">
        <v>27053.336111111108</v>
      </c>
      <c r="F28" s="46">
        <v>34145.166666666672</v>
      </c>
      <c r="G28" s="21">
        <f t="shared" si="0"/>
        <v>0.26214255152963811</v>
      </c>
      <c r="H28" s="169">
        <v>35749.26666666667</v>
      </c>
      <c r="I28" s="21">
        <f t="shared" si="1"/>
        <v>-4.4870850497632543E-2</v>
      </c>
    </row>
    <row r="29" spans="1:9" ht="16.5">
      <c r="A29" s="37"/>
      <c r="B29" s="34" t="s">
        <v>17</v>
      </c>
      <c r="C29" s="15" t="s">
        <v>97</v>
      </c>
      <c r="D29" s="13" t="s">
        <v>161</v>
      </c>
      <c r="E29" s="169">
        <v>49806.708333333328</v>
      </c>
      <c r="F29" s="46">
        <v>70249.875</v>
      </c>
      <c r="G29" s="21">
        <f t="shared" si="0"/>
        <v>0.41045006487579916</v>
      </c>
      <c r="H29" s="169">
        <v>57110.933333333334</v>
      </c>
      <c r="I29" s="21">
        <f t="shared" si="1"/>
        <v>0.23006000602336504</v>
      </c>
    </row>
    <row r="30" spans="1:9" ht="16.5">
      <c r="A30" s="37"/>
      <c r="B30" s="34" t="s">
        <v>18</v>
      </c>
      <c r="C30" s="15" t="s">
        <v>98</v>
      </c>
      <c r="D30" s="13" t="s">
        <v>83</v>
      </c>
      <c r="E30" s="169">
        <v>81428.405952380941</v>
      </c>
      <c r="F30" s="46">
        <v>97058.083333333343</v>
      </c>
      <c r="G30" s="21">
        <f t="shared" si="0"/>
        <v>0.1919437964939727</v>
      </c>
      <c r="H30" s="169">
        <v>96335.5</v>
      </c>
      <c r="I30" s="21">
        <f t="shared" si="1"/>
        <v>7.5006963511202313E-3</v>
      </c>
    </row>
    <row r="31" spans="1:9" ht="17.25" thickBot="1">
      <c r="A31" s="38"/>
      <c r="B31" s="36" t="s">
        <v>19</v>
      </c>
      <c r="C31" s="16" t="s">
        <v>99</v>
      </c>
      <c r="D31" s="12" t="s">
        <v>161</v>
      </c>
      <c r="E31" s="172">
        <v>53042.775000000001</v>
      </c>
      <c r="F31" s="49">
        <v>73068.777777777781</v>
      </c>
      <c r="G31" s="23">
        <f t="shared" si="0"/>
        <v>0.37754440218819207</v>
      </c>
      <c r="H31" s="172">
        <v>70766</v>
      </c>
      <c r="I31" s="23">
        <f t="shared" si="1"/>
        <v>3.2540736763103484E-2</v>
      </c>
    </row>
    <row r="32" spans="1:9" ht="17.25" customHeight="1" thickBot="1">
      <c r="A32" s="37" t="s">
        <v>20</v>
      </c>
      <c r="B32" s="27" t="s">
        <v>21</v>
      </c>
      <c r="C32" s="5"/>
      <c r="D32" s="6"/>
      <c r="E32" s="140"/>
      <c r="F32" s="41"/>
      <c r="G32" s="41"/>
      <c r="H32" s="140"/>
      <c r="I32" s="8"/>
    </row>
    <row r="33" spans="1:9" ht="16.5">
      <c r="A33" s="33"/>
      <c r="B33" s="39" t="s">
        <v>26</v>
      </c>
      <c r="C33" s="18" t="s">
        <v>100</v>
      </c>
      <c r="D33" s="20" t="s">
        <v>161</v>
      </c>
      <c r="E33" s="175">
        <v>92575.917725752515</v>
      </c>
      <c r="F33" s="54">
        <v>124374.33333333333</v>
      </c>
      <c r="G33" s="21">
        <f>(F33-E33)/E33</f>
        <v>0.34348474623584763</v>
      </c>
      <c r="H33" s="175">
        <v>122332.7</v>
      </c>
      <c r="I33" s="21">
        <f>(F33-H33)/H33</f>
        <v>1.6689187219225372E-2</v>
      </c>
    </row>
    <row r="34" spans="1:9" ht="16.5">
      <c r="A34" s="37"/>
      <c r="B34" s="34" t="s">
        <v>27</v>
      </c>
      <c r="C34" s="15" t="s">
        <v>101</v>
      </c>
      <c r="D34" s="11" t="s">
        <v>161</v>
      </c>
      <c r="E34" s="169">
        <v>91297.116109253067</v>
      </c>
      <c r="F34" s="46">
        <v>119687.375</v>
      </c>
      <c r="G34" s="21">
        <f>(F34-E34)/E34</f>
        <v>0.31096556058542957</v>
      </c>
      <c r="H34" s="169">
        <v>121416</v>
      </c>
      <c r="I34" s="21">
        <f>(F34-H34)/H34</f>
        <v>-1.4237209264017921E-2</v>
      </c>
    </row>
    <row r="35" spans="1:9" ht="16.5">
      <c r="A35" s="37"/>
      <c r="B35" s="39" t="s">
        <v>28</v>
      </c>
      <c r="C35" s="149" t="s">
        <v>102</v>
      </c>
      <c r="D35" s="11" t="s">
        <v>161</v>
      </c>
      <c r="E35" s="169">
        <v>117296.55974976112</v>
      </c>
      <c r="F35" s="46">
        <v>87875</v>
      </c>
      <c r="G35" s="21">
        <f>(F35-E35)/E35</f>
        <v>-0.25083054279280376</v>
      </c>
      <c r="H35" s="169">
        <v>84630.171428571426</v>
      </c>
      <c r="I35" s="21">
        <f>(F35-H35)/H35</f>
        <v>3.8341273763899161E-2</v>
      </c>
    </row>
    <row r="36" spans="1:9" ht="16.5">
      <c r="A36" s="37"/>
      <c r="B36" s="34" t="s">
        <v>29</v>
      </c>
      <c r="C36" s="15" t="s">
        <v>103</v>
      </c>
      <c r="D36" s="11" t="s">
        <v>161</v>
      </c>
      <c r="E36" s="169">
        <v>78151.574999999997</v>
      </c>
      <c r="F36" s="46">
        <v>90833.333333333343</v>
      </c>
      <c r="G36" s="21">
        <f>(F36-E36)/E36</f>
        <v>0.16227130845838164</v>
      </c>
      <c r="H36" s="169">
        <v>100333.33333333333</v>
      </c>
      <c r="I36" s="21">
        <f>(F36-H36)/H36</f>
        <v>-9.4684385382059658E-2</v>
      </c>
    </row>
    <row r="37" spans="1:9" ht="17.25" thickBot="1">
      <c r="A37" s="38"/>
      <c r="B37" s="39" t="s">
        <v>30</v>
      </c>
      <c r="C37" s="15" t="s">
        <v>104</v>
      </c>
      <c r="D37" s="24" t="s">
        <v>161</v>
      </c>
      <c r="E37" s="172">
        <v>74317.397212932003</v>
      </c>
      <c r="F37" s="49">
        <v>98124.875</v>
      </c>
      <c r="G37" s="23">
        <f>(F37-E37)/E37</f>
        <v>0.32034864890189196</v>
      </c>
      <c r="H37" s="172">
        <v>113166</v>
      </c>
      <c r="I37" s="23">
        <f>(F37-H37)/H37</f>
        <v>-0.13291204955552022</v>
      </c>
    </row>
    <row r="38" spans="1:9" ht="17.25" customHeight="1" thickBot="1">
      <c r="A38" s="37" t="s">
        <v>25</v>
      </c>
      <c r="B38" s="27" t="s">
        <v>51</v>
      </c>
      <c r="C38" s="5"/>
      <c r="D38" s="6"/>
      <c r="E38" s="140"/>
      <c r="F38" s="41"/>
      <c r="G38" s="41"/>
      <c r="H38" s="140"/>
      <c r="I38" s="123"/>
    </row>
    <row r="39" spans="1:9" ht="16.5">
      <c r="A39" s="33"/>
      <c r="B39" s="40" t="s">
        <v>31</v>
      </c>
      <c r="C39" s="15" t="s">
        <v>105</v>
      </c>
      <c r="D39" s="20" t="s">
        <v>161</v>
      </c>
      <c r="E39" s="169">
        <v>1489639.2083333335</v>
      </c>
      <c r="F39" s="46">
        <v>1851808.75</v>
      </c>
      <c r="G39" s="21">
        <f t="shared" ref="G39:G44" si="2">(F39-E39)/E39</f>
        <v>0.24312567743962374</v>
      </c>
      <c r="H39" s="169">
        <v>1896918.25</v>
      </c>
      <c r="I39" s="21">
        <f t="shared" ref="I39:I44" si="3">(F39-H39)/H39</f>
        <v>-2.3780413309851388E-2</v>
      </c>
    </row>
    <row r="40" spans="1:9" ht="16.5">
      <c r="A40" s="37"/>
      <c r="B40" s="34" t="s">
        <v>32</v>
      </c>
      <c r="C40" s="15" t="s">
        <v>106</v>
      </c>
      <c r="D40" s="11" t="s">
        <v>161</v>
      </c>
      <c r="E40" s="169">
        <v>938522.62673572183</v>
      </c>
      <c r="F40" s="46">
        <v>1007772.5833333333</v>
      </c>
      <c r="G40" s="21">
        <f t="shared" si="2"/>
        <v>7.378613431886015E-2</v>
      </c>
      <c r="H40" s="169">
        <v>1023163.8333333333</v>
      </c>
      <c r="I40" s="21">
        <f t="shared" si="3"/>
        <v>-1.5042801063303158E-2</v>
      </c>
    </row>
    <row r="41" spans="1:9" ht="16.5">
      <c r="A41" s="37"/>
      <c r="B41" s="39" t="s">
        <v>33</v>
      </c>
      <c r="C41" s="15" t="s">
        <v>107</v>
      </c>
      <c r="D41" s="11" t="s">
        <v>161</v>
      </c>
      <c r="E41" s="177">
        <v>571226.18970502005</v>
      </c>
      <c r="F41" s="57">
        <v>612800.5</v>
      </c>
      <c r="G41" s="21">
        <f t="shared" si="2"/>
        <v>7.278081965473053E-2</v>
      </c>
      <c r="H41" s="177">
        <v>597850.5</v>
      </c>
      <c r="I41" s="21">
        <f t="shared" si="3"/>
        <v>2.5006251562890724E-2</v>
      </c>
    </row>
    <row r="42" spans="1:9" ht="16.5">
      <c r="A42" s="37"/>
      <c r="B42" s="34" t="s">
        <v>34</v>
      </c>
      <c r="C42" s="15" t="s">
        <v>154</v>
      </c>
      <c r="D42" s="11" t="s">
        <v>161</v>
      </c>
      <c r="E42" s="170">
        <v>270073.375</v>
      </c>
      <c r="F42" s="47">
        <v>288475.2</v>
      </c>
      <c r="G42" s="21">
        <f t="shared" si="2"/>
        <v>6.813639071233886E-2</v>
      </c>
      <c r="H42" s="170">
        <v>280761</v>
      </c>
      <c r="I42" s="21">
        <f t="shared" si="3"/>
        <v>2.747603833865819E-2</v>
      </c>
    </row>
    <row r="43" spans="1:9" ht="16.5">
      <c r="A43" s="37"/>
      <c r="B43" s="34" t="s">
        <v>35</v>
      </c>
      <c r="C43" s="15" t="s">
        <v>152</v>
      </c>
      <c r="D43" s="11" t="s">
        <v>161</v>
      </c>
      <c r="E43" s="170">
        <v>192356.75</v>
      </c>
      <c r="F43" s="47">
        <v>210795</v>
      </c>
      <c r="G43" s="21">
        <f t="shared" si="2"/>
        <v>9.5854447530434983E-2</v>
      </c>
      <c r="H43" s="170">
        <v>178503</v>
      </c>
      <c r="I43" s="21">
        <f t="shared" si="3"/>
        <v>0.18090452261306533</v>
      </c>
    </row>
    <row r="44" spans="1:9" ht="16.5" customHeight="1" thickBot="1">
      <c r="A44" s="38"/>
      <c r="B44" s="34" t="s">
        <v>36</v>
      </c>
      <c r="C44" s="15" t="s">
        <v>153</v>
      </c>
      <c r="D44" s="11" t="s">
        <v>161</v>
      </c>
      <c r="E44" s="173">
        <v>688804.5</v>
      </c>
      <c r="F44" s="50">
        <v>912249</v>
      </c>
      <c r="G44" s="31">
        <f t="shared" si="2"/>
        <v>0.32439465770040699</v>
      </c>
      <c r="H44" s="173">
        <v>912249</v>
      </c>
      <c r="I44" s="31">
        <f t="shared" si="3"/>
        <v>0</v>
      </c>
    </row>
    <row r="45" spans="1:9" ht="17.25" customHeight="1" thickBot="1">
      <c r="A45" s="37" t="s">
        <v>37</v>
      </c>
      <c r="B45" s="27" t="s">
        <v>52</v>
      </c>
      <c r="C45" s="5"/>
      <c r="D45" s="6"/>
      <c r="E45" s="140"/>
      <c r="F45" s="121"/>
      <c r="G45" s="41"/>
      <c r="H45" s="136"/>
      <c r="I45" s="8"/>
    </row>
    <row r="46" spans="1:9" ht="16.5">
      <c r="A46" s="33"/>
      <c r="B46" s="34" t="s">
        <v>45</v>
      </c>
      <c r="C46" s="15" t="s">
        <v>109</v>
      </c>
      <c r="D46" s="20" t="s">
        <v>108</v>
      </c>
      <c r="E46" s="167">
        <v>484247.50434581924</v>
      </c>
      <c r="F46" s="43">
        <v>481432.71428571426</v>
      </c>
      <c r="G46" s="21">
        <f t="shared" ref="G46:G51" si="4">(F46-E46)/E46</f>
        <v>-5.8127094819157401E-3</v>
      </c>
      <c r="H46" s="167">
        <v>486510.375</v>
      </c>
      <c r="I46" s="21">
        <f t="shared" ref="I46:I51" si="5">(F46-H46)/H46</f>
        <v>-1.0436901195140472E-2</v>
      </c>
    </row>
    <row r="47" spans="1:9" ht="16.5">
      <c r="A47" s="37"/>
      <c r="B47" s="34" t="s">
        <v>46</v>
      </c>
      <c r="C47" s="15" t="s">
        <v>111</v>
      </c>
      <c r="D47" s="13" t="s">
        <v>110</v>
      </c>
      <c r="E47" s="170">
        <v>311887.87203916843</v>
      </c>
      <c r="F47" s="47">
        <v>313053</v>
      </c>
      <c r="G47" s="21">
        <f t="shared" si="4"/>
        <v>3.735727052205623E-3</v>
      </c>
      <c r="H47" s="170">
        <v>312953.33333333331</v>
      </c>
      <c r="I47" s="21">
        <f t="shared" si="5"/>
        <v>3.1847133757967983E-4</v>
      </c>
    </row>
    <row r="48" spans="1:9" ht="16.5">
      <c r="A48" s="37"/>
      <c r="B48" s="34" t="s">
        <v>47</v>
      </c>
      <c r="C48" s="15" t="s">
        <v>113</v>
      </c>
      <c r="D48" s="11" t="s">
        <v>114</v>
      </c>
      <c r="E48" s="170">
        <v>978773.21867206553</v>
      </c>
      <c r="F48" s="47">
        <v>990175.875</v>
      </c>
      <c r="G48" s="21">
        <f t="shared" si="4"/>
        <v>1.1649947209839718E-2</v>
      </c>
      <c r="H48" s="170">
        <v>990175.875</v>
      </c>
      <c r="I48" s="21">
        <f t="shared" si="5"/>
        <v>0</v>
      </c>
    </row>
    <row r="49" spans="1:11" ht="16.5">
      <c r="A49" s="37"/>
      <c r="B49" s="34" t="s">
        <v>48</v>
      </c>
      <c r="C49" s="15" t="s">
        <v>157</v>
      </c>
      <c r="D49" s="11" t="s">
        <v>114</v>
      </c>
      <c r="E49" s="170">
        <v>1317663.2272916667</v>
      </c>
      <c r="F49" s="47">
        <v>1287835.7142857143</v>
      </c>
      <c r="G49" s="21">
        <f t="shared" si="4"/>
        <v>-2.2636674066756807E-2</v>
      </c>
      <c r="H49" s="170">
        <v>1297473.125</v>
      </c>
      <c r="I49" s="21">
        <f t="shared" si="5"/>
        <v>-7.4278307030719278E-3</v>
      </c>
    </row>
    <row r="50" spans="1:11" ht="16.5">
      <c r="A50" s="37"/>
      <c r="B50" s="34" t="s">
        <v>49</v>
      </c>
      <c r="C50" s="15" t="s">
        <v>158</v>
      </c>
      <c r="D50" s="13" t="s">
        <v>199</v>
      </c>
      <c r="E50" s="170">
        <v>140789.68848248039</v>
      </c>
      <c r="F50" s="47">
        <v>137689.5</v>
      </c>
      <c r="G50" s="21">
        <f t="shared" si="4"/>
        <v>-2.2019996747603909E-2</v>
      </c>
      <c r="H50" s="170">
        <v>142847.25</v>
      </c>
      <c r="I50" s="21">
        <f t="shared" si="5"/>
        <v>-3.6106750392464679E-2</v>
      </c>
    </row>
    <row r="51" spans="1:11" ht="16.5" customHeight="1" thickBot="1">
      <c r="A51" s="38"/>
      <c r="B51" s="34" t="s">
        <v>50</v>
      </c>
      <c r="C51" s="127" t="s">
        <v>159</v>
      </c>
      <c r="D51" s="12" t="s">
        <v>112</v>
      </c>
      <c r="E51" s="173">
        <v>1782963.5</v>
      </c>
      <c r="F51" s="50">
        <v>1759465.5</v>
      </c>
      <c r="G51" s="31">
        <f t="shared" si="4"/>
        <v>-1.317918173871759E-2</v>
      </c>
      <c r="H51" s="173">
        <v>1759465.5</v>
      </c>
      <c r="I51" s="31">
        <f t="shared" si="5"/>
        <v>0</v>
      </c>
    </row>
    <row r="52" spans="1:11" ht="17.25" customHeight="1" thickBot="1">
      <c r="A52" s="37" t="s">
        <v>44</v>
      </c>
      <c r="B52" s="27" t="s">
        <v>57</v>
      </c>
      <c r="C52" s="5"/>
      <c r="D52" s="6"/>
      <c r="E52" s="140"/>
      <c r="F52" s="41"/>
      <c r="G52" s="41"/>
      <c r="H52" s="140"/>
      <c r="I52" s="8"/>
    </row>
    <row r="53" spans="1:11" ht="16.5">
      <c r="A53" s="33"/>
      <c r="B53" s="91" t="s">
        <v>38</v>
      </c>
      <c r="C53" s="19" t="s">
        <v>115</v>
      </c>
      <c r="D53" s="20" t="s">
        <v>114</v>
      </c>
      <c r="E53" s="167">
        <v>147161.53852420856</v>
      </c>
      <c r="F53" s="66">
        <v>157872</v>
      </c>
      <c r="G53" s="22">
        <f t="shared" ref="G53:G61" si="6">(F53-E53)/E53</f>
        <v>7.2780303761431062E-2</v>
      </c>
      <c r="H53" s="131">
        <v>157647.75</v>
      </c>
      <c r="I53" s="22">
        <f t="shared" ref="I53:I61" si="7">(F53-H53)/H53</f>
        <v>1.4224751066856331E-3</v>
      </c>
      <c r="K53" s="125"/>
    </row>
    <row r="54" spans="1:11" ht="16.5">
      <c r="A54" s="37"/>
      <c r="B54" s="92" t="s">
        <v>39</v>
      </c>
      <c r="C54" s="15" t="s">
        <v>116</v>
      </c>
      <c r="D54" s="11" t="s">
        <v>114</v>
      </c>
      <c r="E54" s="170">
        <v>182488.21409898295</v>
      </c>
      <c r="F54" s="70">
        <v>187772</v>
      </c>
      <c r="G54" s="21">
        <f t="shared" si="6"/>
        <v>2.8954121377674759E-2</v>
      </c>
      <c r="H54" s="181">
        <v>188215.33333333334</v>
      </c>
      <c r="I54" s="21">
        <f t="shared" si="7"/>
        <v>-2.3554581100371365E-3</v>
      </c>
      <c r="K54" s="125"/>
    </row>
    <row r="55" spans="1:11" ht="16.5">
      <c r="A55" s="37"/>
      <c r="B55" s="92" t="s">
        <v>40</v>
      </c>
      <c r="C55" s="15" t="s">
        <v>117</v>
      </c>
      <c r="D55" s="11" t="s">
        <v>114</v>
      </c>
      <c r="E55" s="170">
        <v>125174.1299347193</v>
      </c>
      <c r="F55" s="70">
        <v>140649.60000000001</v>
      </c>
      <c r="G55" s="21">
        <f t="shared" si="6"/>
        <v>0.12363153691063371</v>
      </c>
      <c r="H55" s="181">
        <v>140290.79999999999</v>
      </c>
      <c r="I55" s="21">
        <f t="shared" si="7"/>
        <v>2.5575447570333728E-3</v>
      </c>
      <c r="K55" s="125"/>
    </row>
    <row r="56" spans="1:11" ht="16.5">
      <c r="A56" s="37"/>
      <c r="B56" s="92" t="s">
        <v>41</v>
      </c>
      <c r="C56" s="15" t="s">
        <v>118</v>
      </c>
      <c r="D56" s="11" t="s">
        <v>114</v>
      </c>
      <c r="E56" s="170">
        <v>181958.41116695627</v>
      </c>
      <c r="F56" s="70">
        <v>198237</v>
      </c>
      <c r="G56" s="21">
        <f t="shared" si="6"/>
        <v>8.9463239037118655E-2</v>
      </c>
      <c r="H56" s="181">
        <v>186934.8</v>
      </c>
      <c r="I56" s="21">
        <f t="shared" si="7"/>
        <v>6.0460652591170894E-2</v>
      </c>
      <c r="K56" s="125"/>
    </row>
    <row r="57" spans="1:11" ht="16.5">
      <c r="A57" s="37"/>
      <c r="B57" s="92" t="s">
        <v>42</v>
      </c>
      <c r="C57" s="15" t="s">
        <v>198</v>
      </c>
      <c r="D57" s="11" t="s">
        <v>114</v>
      </c>
      <c r="E57" s="170">
        <v>95942.247302720221</v>
      </c>
      <c r="F57" s="98">
        <v>110971.71428571429</v>
      </c>
      <c r="G57" s="21">
        <f t="shared" si="6"/>
        <v>0.15665118762095062</v>
      </c>
      <c r="H57" s="186">
        <v>109434</v>
      </c>
      <c r="I57" s="21">
        <f t="shared" si="7"/>
        <v>1.4051522248243598E-2</v>
      </c>
      <c r="K57" s="125"/>
    </row>
    <row r="58" spans="1:11" ht="16.5" customHeight="1" thickBot="1">
      <c r="A58" s="38"/>
      <c r="B58" s="93" t="s">
        <v>43</v>
      </c>
      <c r="C58" s="16" t="s">
        <v>119</v>
      </c>
      <c r="D58" s="12" t="s">
        <v>114</v>
      </c>
      <c r="E58" s="173">
        <v>121805.18002793296</v>
      </c>
      <c r="F58" s="50">
        <v>148005</v>
      </c>
      <c r="G58" s="29">
        <f t="shared" si="6"/>
        <v>0.21509610647148805</v>
      </c>
      <c r="H58" s="173">
        <v>148005</v>
      </c>
      <c r="I58" s="29">
        <f t="shared" si="7"/>
        <v>0</v>
      </c>
      <c r="K58" s="125"/>
    </row>
    <row r="59" spans="1:11" ht="16.5">
      <c r="A59" s="37"/>
      <c r="B59" s="94" t="s">
        <v>54</v>
      </c>
      <c r="C59" s="14" t="s">
        <v>121</v>
      </c>
      <c r="D59" s="11" t="s">
        <v>120</v>
      </c>
      <c r="E59" s="167">
        <v>208763.40625</v>
      </c>
      <c r="F59" s="68">
        <v>182270.4</v>
      </c>
      <c r="G59" s="21">
        <f t="shared" si="6"/>
        <v>-0.12690445478875687</v>
      </c>
      <c r="H59" s="180">
        <v>181493</v>
      </c>
      <c r="I59" s="21">
        <f t="shared" si="7"/>
        <v>4.2833607907742681E-3</v>
      </c>
      <c r="K59" s="125"/>
    </row>
    <row r="60" spans="1:11" ht="16.5">
      <c r="A60" s="37"/>
      <c r="B60" s="92" t="s">
        <v>55</v>
      </c>
      <c r="C60" s="15" t="s">
        <v>122</v>
      </c>
      <c r="D60" s="13" t="s">
        <v>120</v>
      </c>
      <c r="E60" s="170">
        <v>193150.02777777778</v>
      </c>
      <c r="F60" s="70">
        <v>184910.14285714287</v>
      </c>
      <c r="G60" s="21">
        <f t="shared" si="6"/>
        <v>-4.266054225016748E-2</v>
      </c>
      <c r="H60" s="181">
        <v>182315.25</v>
      </c>
      <c r="I60" s="21">
        <f t="shared" si="7"/>
        <v>1.423299947285194E-2</v>
      </c>
      <c r="K60" s="125"/>
    </row>
    <row r="61" spans="1:11" ht="16.5" customHeight="1" thickBot="1">
      <c r="A61" s="38"/>
      <c r="B61" s="93" t="s">
        <v>56</v>
      </c>
      <c r="C61" s="16" t="s">
        <v>123</v>
      </c>
      <c r="D61" s="12" t="s">
        <v>120</v>
      </c>
      <c r="E61" s="173">
        <v>1102712.8333333333</v>
      </c>
      <c r="F61" s="73">
        <v>908661</v>
      </c>
      <c r="G61" s="29">
        <f t="shared" si="6"/>
        <v>-0.17597676155336295</v>
      </c>
      <c r="H61" s="182">
        <v>908661</v>
      </c>
      <c r="I61" s="29">
        <f t="shared" si="7"/>
        <v>0</v>
      </c>
      <c r="K61" s="125"/>
    </row>
    <row r="62" spans="1:11" ht="17.25" customHeight="1" thickBot="1">
      <c r="A62" s="37" t="s">
        <v>53</v>
      </c>
      <c r="B62" s="27" t="s">
        <v>58</v>
      </c>
      <c r="C62" s="5"/>
      <c r="D62" s="6"/>
      <c r="E62" s="140"/>
      <c r="F62" s="52"/>
      <c r="G62" s="41"/>
      <c r="H62" s="130"/>
      <c r="I62" s="8"/>
      <c r="K62" s="125"/>
    </row>
    <row r="63" spans="1:11" ht="16.5">
      <c r="A63" s="33"/>
      <c r="B63" s="34" t="s">
        <v>59</v>
      </c>
      <c r="C63" s="15" t="s">
        <v>128</v>
      </c>
      <c r="D63" s="20" t="s">
        <v>124</v>
      </c>
      <c r="E63" s="167">
        <v>391375.61234980804</v>
      </c>
      <c r="F63" s="54">
        <v>448275.75</v>
      </c>
      <c r="G63" s="21">
        <f t="shared" ref="G63:G68" si="8">(F63-E63)/E63</f>
        <v>0.14538498530494823</v>
      </c>
      <c r="H63" s="175">
        <v>448051.5</v>
      </c>
      <c r="I63" s="21">
        <f t="shared" ref="I63:I74" si="9">(F63-H63)/H63</f>
        <v>5.005005005005005E-4</v>
      </c>
      <c r="K63" s="125"/>
    </row>
    <row r="64" spans="1:11" ht="16.5">
      <c r="A64" s="37"/>
      <c r="B64" s="34" t="s">
        <v>60</v>
      </c>
      <c r="C64" s="15" t="s">
        <v>129</v>
      </c>
      <c r="D64" s="13" t="s">
        <v>206</v>
      </c>
      <c r="E64" s="170">
        <v>2422765.8950186218</v>
      </c>
      <c r="F64" s="46">
        <v>2948140</v>
      </c>
      <c r="G64" s="21">
        <f t="shared" si="8"/>
        <v>0.21684889409314559</v>
      </c>
      <c r="H64" s="169">
        <v>2948140</v>
      </c>
      <c r="I64" s="21">
        <f t="shared" si="9"/>
        <v>0</v>
      </c>
      <c r="K64" s="125"/>
    </row>
    <row r="65" spans="1:9" ht="16.5">
      <c r="A65" s="37"/>
      <c r="B65" s="34" t="s">
        <v>61</v>
      </c>
      <c r="C65" s="15" t="s">
        <v>130</v>
      </c>
      <c r="D65" s="13" t="s">
        <v>207</v>
      </c>
      <c r="E65" s="170">
        <v>970645.78057107388</v>
      </c>
      <c r="F65" s="46">
        <v>836388.42857142852</v>
      </c>
      <c r="G65" s="21">
        <f t="shared" si="8"/>
        <v>-0.13831755588599562</v>
      </c>
      <c r="H65" s="169">
        <v>830958.375</v>
      </c>
      <c r="I65" s="21">
        <f t="shared" si="9"/>
        <v>6.5346878192647393E-3</v>
      </c>
    </row>
    <row r="66" spans="1:9" ht="16.5">
      <c r="A66" s="37"/>
      <c r="B66" s="34" t="s">
        <v>62</v>
      </c>
      <c r="C66" s="15" t="s">
        <v>131</v>
      </c>
      <c r="D66" s="13" t="s">
        <v>125</v>
      </c>
      <c r="E66" s="170">
        <v>582553.7770238095</v>
      </c>
      <c r="F66" s="46">
        <v>600840.5</v>
      </c>
      <c r="G66" s="21">
        <f t="shared" si="8"/>
        <v>3.1390617823499424E-2</v>
      </c>
      <c r="H66" s="169">
        <v>600840.5</v>
      </c>
      <c r="I66" s="21">
        <f t="shared" si="9"/>
        <v>0</v>
      </c>
    </row>
    <row r="67" spans="1:9" ht="16.5">
      <c r="A67" s="37"/>
      <c r="B67" s="34" t="s">
        <v>63</v>
      </c>
      <c r="C67" s="15" t="s">
        <v>132</v>
      </c>
      <c r="D67" s="13" t="s">
        <v>126</v>
      </c>
      <c r="E67" s="170">
        <v>289507.5571073867</v>
      </c>
      <c r="F67" s="46">
        <v>287808.85714285716</v>
      </c>
      <c r="G67" s="21">
        <f t="shared" si="8"/>
        <v>-5.8675496470699962E-3</v>
      </c>
      <c r="H67" s="169">
        <v>288273.375</v>
      </c>
      <c r="I67" s="21">
        <f t="shared" si="9"/>
        <v>-1.6113796743901184E-3</v>
      </c>
    </row>
    <row r="68" spans="1:9" ht="16.5" customHeight="1" thickBot="1">
      <c r="A68" s="38"/>
      <c r="B68" s="34" t="s">
        <v>64</v>
      </c>
      <c r="C68" s="15" t="s">
        <v>133</v>
      </c>
      <c r="D68" s="12" t="s">
        <v>127</v>
      </c>
      <c r="E68" s="173">
        <v>222337.68680323299</v>
      </c>
      <c r="F68" s="58">
        <v>216433.28571428571</v>
      </c>
      <c r="G68" s="31">
        <f t="shared" si="8"/>
        <v>-2.6556006648448361E-2</v>
      </c>
      <c r="H68" s="178">
        <v>221671.125</v>
      </c>
      <c r="I68" s="31">
        <f t="shared" si="9"/>
        <v>-2.3628874918708017E-2</v>
      </c>
    </row>
    <row r="69" spans="1:9" ht="17.25" customHeight="1" thickBot="1">
      <c r="A69" s="37" t="s">
        <v>65</v>
      </c>
      <c r="B69" s="27" t="s">
        <v>66</v>
      </c>
      <c r="C69" s="5"/>
      <c r="D69" s="6"/>
      <c r="E69" s="140"/>
      <c r="F69" s="52"/>
      <c r="G69" s="52"/>
      <c r="H69" s="130"/>
      <c r="I69" s="8"/>
    </row>
    <row r="70" spans="1:9" ht="16.5">
      <c r="A70" s="33"/>
      <c r="B70" s="34" t="s">
        <v>68</v>
      </c>
      <c r="C70" s="18" t="s">
        <v>138</v>
      </c>
      <c r="D70" s="20" t="s">
        <v>134</v>
      </c>
      <c r="E70" s="167">
        <v>297025.11427913036</v>
      </c>
      <c r="F70" s="43">
        <v>310233.85714285716</v>
      </c>
      <c r="G70" s="21">
        <f>(F70-E70)/E70</f>
        <v>4.4470121308711426E-2</v>
      </c>
      <c r="H70" s="167">
        <v>310810.5</v>
      </c>
      <c r="I70" s="21">
        <f t="shared" si="9"/>
        <v>-1.8552875695732303E-3</v>
      </c>
    </row>
    <row r="71" spans="1:9" ht="16.5">
      <c r="A71" s="37"/>
      <c r="B71" s="34" t="s">
        <v>67</v>
      </c>
      <c r="C71" s="15" t="s">
        <v>139</v>
      </c>
      <c r="D71" s="13" t="s">
        <v>135</v>
      </c>
      <c r="E71" s="170">
        <v>202023.78212290502</v>
      </c>
      <c r="F71" s="47">
        <v>205541.14285714287</v>
      </c>
      <c r="G71" s="21">
        <f>(F71-E71)/E71</f>
        <v>1.7410627091903465E-2</v>
      </c>
      <c r="H71" s="170">
        <v>205541.14285714287</v>
      </c>
      <c r="I71" s="21">
        <f t="shared" si="9"/>
        <v>0</v>
      </c>
    </row>
    <row r="72" spans="1:9" ht="16.5">
      <c r="A72" s="37"/>
      <c r="B72" s="34" t="s">
        <v>69</v>
      </c>
      <c r="C72" s="15" t="s">
        <v>140</v>
      </c>
      <c r="D72" s="13" t="s">
        <v>136</v>
      </c>
      <c r="E72" s="170">
        <v>79870.115343354322</v>
      </c>
      <c r="F72" s="47">
        <v>97623.5</v>
      </c>
      <c r="G72" s="21">
        <f>(F72-E72)/E72</f>
        <v>0.22227818978757574</v>
      </c>
      <c r="H72" s="170">
        <v>97773</v>
      </c>
      <c r="I72" s="21">
        <f t="shared" si="9"/>
        <v>-1.5290519877675841E-3</v>
      </c>
    </row>
    <row r="73" spans="1:9" ht="16.5">
      <c r="A73" s="37"/>
      <c r="B73" s="34" t="s">
        <v>70</v>
      </c>
      <c r="C73" s="15" t="s">
        <v>141</v>
      </c>
      <c r="D73" s="13" t="s">
        <v>137</v>
      </c>
      <c r="E73" s="170">
        <v>139840.83798882682</v>
      </c>
      <c r="F73" s="47">
        <v>148005</v>
      </c>
      <c r="G73" s="21">
        <f>(F73-E73)/E73</f>
        <v>5.8381815559668523E-2</v>
      </c>
      <c r="H73" s="170">
        <v>148005</v>
      </c>
      <c r="I73" s="21">
        <f t="shared" si="9"/>
        <v>0</v>
      </c>
    </row>
    <row r="74" spans="1:9" ht="16.5" customHeight="1" thickBot="1">
      <c r="A74" s="38"/>
      <c r="B74" s="34" t="s">
        <v>71</v>
      </c>
      <c r="C74" s="15" t="s">
        <v>200</v>
      </c>
      <c r="D74" s="12" t="s">
        <v>134</v>
      </c>
      <c r="E74" s="173">
        <v>105036.36669562726</v>
      </c>
      <c r="F74" s="50">
        <v>129616.5</v>
      </c>
      <c r="G74" s="21">
        <f>(F74-E74)/E74</f>
        <v>0.23401545652850561</v>
      </c>
      <c r="H74" s="173">
        <v>128570</v>
      </c>
      <c r="I74" s="21">
        <f t="shared" si="9"/>
        <v>8.1395348837209301E-3</v>
      </c>
    </row>
    <row r="75" spans="1:9" ht="17.25" customHeight="1" thickBot="1">
      <c r="A75" s="37" t="s">
        <v>72</v>
      </c>
      <c r="B75" s="27" t="s">
        <v>73</v>
      </c>
      <c r="C75" s="5"/>
      <c r="D75" s="6"/>
      <c r="E75" s="140"/>
      <c r="F75" s="52"/>
      <c r="G75" s="52"/>
      <c r="H75" s="130"/>
      <c r="I75" s="8"/>
    </row>
    <row r="76" spans="1:9" ht="16.5">
      <c r="A76" s="33"/>
      <c r="B76" s="34" t="s">
        <v>74</v>
      </c>
      <c r="C76" s="15" t="s">
        <v>144</v>
      </c>
      <c r="D76" s="20" t="s">
        <v>142</v>
      </c>
      <c r="E76" s="167">
        <v>71611.89285714287</v>
      </c>
      <c r="F76" s="43">
        <v>69581.571428571435</v>
      </c>
      <c r="G76" s="22">
        <f t="shared" ref="G76:G82" si="10">(F76-E76)/E76</f>
        <v>-2.8351735271425968E-2</v>
      </c>
      <c r="H76" s="167">
        <v>69453.428571428565</v>
      </c>
      <c r="I76" s="22">
        <f t="shared" ref="I76:I82" si="11">(F76-H76)/H76</f>
        <v>1.8450184501846816E-3</v>
      </c>
    </row>
    <row r="77" spans="1:9" ht="16.5">
      <c r="A77" s="37"/>
      <c r="B77" s="34" t="s">
        <v>76</v>
      </c>
      <c r="C77" s="15" t="s">
        <v>143</v>
      </c>
      <c r="D77" s="11" t="s">
        <v>161</v>
      </c>
      <c r="E77" s="170">
        <v>102505.39031250001</v>
      </c>
      <c r="F77" s="32">
        <v>96619.71428571429</v>
      </c>
      <c r="G77" s="21">
        <f t="shared" si="10"/>
        <v>-5.7418209996981877E-2</v>
      </c>
      <c r="H77" s="161">
        <v>91494</v>
      </c>
      <c r="I77" s="21">
        <f t="shared" si="11"/>
        <v>5.6022408963585478E-2</v>
      </c>
    </row>
    <row r="78" spans="1:9" ht="16.5">
      <c r="A78" s="37"/>
      <c r="B78" s="34" t="s">
        <v>75</v>
      </c>
      <c r="C78" s="15" t="s">
        <v>148</v>
      </c>
      <c r="D78" s="13" t="s">
        <v>145</v>
      </c>
      <c r="E78" s="170">
        <v>43395.892857142855</v>
      </c>
      <c r="F78" s="47">
        <v>50488.285714285717</v>
      </c>
      <c r="G78" s="21">
        <f t="shared" si="10"/>
        <v>0.16343465683470718</v>
      </c>
      <c r="H78" s="170">
        <v>50488.285714285717</v>
      </c>
      <c r="I78" s="21">
        <f t="shared" si="11"/>
        <v>0</v>
      </c>
    </row>
    <row r="79" spans="1:9" ht="15.75" customHeight="1">
      <c r="A79" s="37"/>
      <c r="B79" s="34" t="s">
        <v>77</v>
      </c>
      <c r="C79" s="15" t="s">
        <v>146</v>
      </c>
      <c r="D79" s="13" t="s">
        <v>162</v>
      </c>
      <c r="E79" s="170">
        <v>94297.025297897082</v>
      </c>
      <c r="F79" s="47">
        <v>93063.75</v>
      </c>
      <c r="G79" s="21">
        <f t="shared" si="10"/>
        <v>-1.3078623572705483E-2</v>
      </c>
      <c r="H79" s="170">
        <v>97374.333333333328</v>
      </c>
      <c r="I79" s="21">
        <f t="shared" si="11"/>
        <v>-4.4268167860798312E-2</v>
      </c>
    </row>
    <row r="80" spans="1:9" ht="16.5">
      <c r="A80" s="37"/>
      <c r="B80" s="34" t="s">
        <v>78</v>
      </c>
      <c r="C80" s="15" t="s">
        <v>149</v>
      </c>
      <c r="D80" s="25" t="s">
        <v>147</v>
      </c>
      <c r="E80" s="179">
        <v>131449.21643403039</v>
      </c>
      <c r="F80" s="61">
        <v>145314</v>
      </c>
      <c r="G80" s="21">
        <f t="shared" si="10"/>
        <v>0.10547635004677147</v>
      </c>
      <c r="H80" s="179">
        <v>142892.1</v>
      </c>
      <c r="I80" s="21">
        <f t="shared" si="11"/>
        <v>1.694915254237284E-2</v>
      </c>
    </row>
    <row r="81" spans="1:9" ht="16.5">
      <c r="A81" s="37"/>
      <c r="B81" s="34" t="s">
        <v>79</v>
      </c>
      <c r="C81" s="15" t="s">
        <v>155</v>
      </c>
      <c r="D81" s="25" t="s">
        <v>156</v>
      </c>
      <c r="E81" s="179">
        <v>578403.75</v>
      </c>
      <c r="F81" s="61">
        <v>530127</v>
      </c>
      <c r="G81" s="21">
        <f t="shared" si="10"/>
        <v>-8.3465485830615721E-2</v>
      </c>
      <c r="H81" s="179">
        <v>562419</v>
      </c>
      <c r="I81" s="21">
        <f t="shared" si="11"/>
        <v>-5.7416267942583733E-2</v>
      </c>
    </row>
    <row r="82" spans="1:9" ht="16.5" customHeight="1" thickBot="1">
      <c r="A82" s="35"/>
      <c r="B82" s="36" t="s">
        <v>80</v>
      </c>
      <c r="C82" s="16" t="s">
        <v>151</v>
      </c>
      <c r="D82" s="12" t="s">
        <v>150</v>
      </c>
      <c r="E82" s="173">
        <v>161191.95139353402</v>
      </c>
      <c r="F82" s="50">
        <v>247908.375</v>
      </c>
      <c r="G82" s="23">
        <f t="shared" si="10"/>
        <v>0.53796993495510526</v>
      </c>
      <c r="H82" s="173">
        <v>247771.33333333334</v>
      </c>
      <c r="I82" s="23">
        <f t="shared" si="11"/>
        <v>5.5309734513270422E-4</v>
      </c>
    </row>
    <row r="83" spans="1:9">
      <c r="E83"/>
      <c r="F83"/>
      <c r="H83"/>
    </row>
    <row r="84" spans="1:9">
      <c r="H84" s="190"/>
    </row>
  </sheetData>
  <sortState ref="B70:I74">
    <sortCondition ref="I70:I74"/>
  </sortState>
  <mergeCells count="10">
    <mergeCell ref="A9:I9"/>
    <mergeCell ref="C13:C14"/>
    <mergeCell ref="A13:A14"/>
    <mergeCell ref="B13:B14"/>
    <mergeCell ref="H13:H14"/>
    <mergeCell ref="I13:I14"/>
    <mergeCell ref="E13:E14"/>
    <mergeCell ref="F13:F14"/>
    <mergeCell ref="D13:D14"/>
    <mergeCell ref="G13:G14"/>
  </mergeCells>
  <printOptions horizontalCentered="1"/>
  <pageMargins left="0.15748031496062992" right="0.15748031496062992" top="0.47244094488188981" bottom="0.74803149606299213" header="0.31496062992125984" footer="0.31496062992125984"/>
  <pageSetup paperSize="9" scale="98" orientation="landscape" r:id="rId1"/>
  <headerFooter>
    <oddFooter>&amp;C&amp;P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K94"/>
  <sheetViews>
    <sheetView rightToLeft="1" topLeftCell="A73" zoomScaleNormal="100" workbookViewId="0">
      <selection activeCell="B67" sqref="B67"/>
    </sheetView>
  </sheetViews>
  <sheetFormatPr defaultRowHeight="15"/>
  <cols>
    <col min="1" max="1" width="27.5703125" style="9" customWidth="1"/>
    <col min="2" max="2" width="5.140625" style="9" bestFit="1" customWidth="1"/>
    <col min="3" max="3" width="19.42578125" customWidth="1"/>
    <col min="4" max="4" width="16.140625" bestFit="1" customWidth="1"/>
    <col min="5" max="5" width="12.28515625" style="28" customWidth="1"/>
    <col min="6" max="6" width="14.5703125" style="28" customWidth="1"/>
    <col min="7" max="7" width="12.140625" style="28" customWidth="1"/>
    <col min="8" max="8" width="14.5703125" style="28" customWidth="1"/>
    <col min="9" max="9" width="11.28515625" customWidth="1"/>
    <col min="10" max="10" width="10.28515625" customWidth="1"/>
    <col min="11" max="11" width="9.28515625" bestFit="1" customWidth="1"/>
  </cols>
  <sheetData>
    <row r="1" spans="1:9">
      <c r="F1" s="125"/>
      <c r="G1" s="125"/>
      <c r="H1" s="125"/>
      <c r="I1" s="125"/>
    </row>
    <row r="7" spans="1:9">
      <c r="A7" s="4" t="s">
        <v>1</v>
      </c>
      <c r="B7" s="3"/>
      <c r="C7" s="3"/>
    </row>
    <row r="8" spans="1:9">
      <c r="A8" s="4" t="s">
        <v>2</v>
      </c>
      <c r="B8" s="4"/>
      <c r="C8" s="4"/>
    </row>
    <row r="9" spans="1:9" ht="19.5">
      <c r="A9" s="211" t="s">
        <v>201</v>
      </c>
      <c r="B9" s="211"/>
      <c r="C9" s="211"/>
      <c r="D9" s="211"/>
      <c r="E9" s="211"/>
      <c r="F9" s="211"/>
      <c r="G9" s="211"/>
      <c r="H9" s="211"/>
      <c r="I9" s="211"/>
    </row>
    <row r="10" spans="1:9" ht="18">
      <c r="A10" s="2" t="s">
        <v>221</v>
      </c>
      <c r="B10" s="2"/>
      <c r="C10" s="2"/>
      <c r="F10" s="125"/>
      <c r="G10" s="125"/>
      <c r="H10" s="125"/>
    </row>
    <row r="11" spans="1:9" ht="18.75" thickBot="1">
      <c r="A11" s="2"/>
      <c r="B11" s="2"/>
      <c r="C11" s="2"/>
      <c r="D11" s="235" t="s">
        <v>208</v>
      </c>
      <c r="E11" s="235"/>
      <c r="F11" s="195" t="s">
        <v>229</v>
      </c>
      <c r="H11" s="125"/>
    </row>
    <row r="12" spans="1:9" s="125" customFormat="1" ht="24.75" customHeight="1">
      <c r="A12" s="212" t="s">
        <v>3</v>
      </c>
      <c r="B12" s="218"/>
      <c r="C12" s="220" t="s">
        <v>0</v>
      </c>
      <c r="D12" s="214" t="s">
        <v>23</v>
      </c>
      <c r="E12" s="214" t="s">
        <v>223</v>
      </c>
      <c r="F12" s="231" t="s">
        <v>226</v>
      </c>
      <c r="G12" s="214" t="s">
        <v>197</v>
      </c>
      <c r="H12" s="231" t="s">
        <v>220</v>
      </c>
      <c r="I12" s="214" t="s">
        <v>187</v>
      </c>
    </row>
    <row r="13" spans="1:9" s="125" customFormat="1" ht="33.75" customHeight="1" thickBot="1">
      <c r="A13" s="213"/>
      <c r="B13" s="219"/>
      <c r="C13" s="221"/>
      <c r="D13" s="234"/>
      <c r="E13" s="215"/>
      <c r="F13" s="232"/>
      <c r="G13" s="233"/>
      <c r="H13" s="232"/>
      <c r="I13" s="233"/>
    </row>
    <row r="14" spans="1:9" ht="17.25" customHeight="1" thickBot="1">
      <c r="A14" s="33" t="s">
        <v>24</v>
      </c>
      <c r="B14" s="27" t="s">
        <v>22</v>
      </c>
      <c r="C14" s="124"/>
      <c r="D14" s="6"/>
      <c r="E14" s="30"/>
      <c r="F14" s="7"/>
      <c r="G14" s="7"/>
      <c r="H14" s="7"/>
      <c r="I14" s="8"/>
    </row>
    <row r="15" spans="1:9" ht="15.75" customHeight="1">
      <c r="A15" s="128"/>
      <c r="B15" s="165" t="s">
        <v>16</v>
      </c>
      <c r="C15" s="148" t="s">
        <v>96</v>
      </c>
      <c r="D15" s="145" t="s">
        <v>81</v>
      </c>
      <c r="E15" s="166">
        <v>27053.336111111108</v>
      </c>
      <c r="F15" s="166">
        <v>34145.166666666672</v>
      </c>
      <c r="G15" s="154">
        <f t="shared" ref="G15:G30" si="0">(F15-E15)/E15</f>
        <v>0.26214255152963811</v>
      </c>
      <c r="H15" s="166">
        <v>35749.26666666667</v>
      </c>
      <c r="I15" s="154">
        <f t="shared" ref="I15:I30" si="1">(F15-H15)/H15</f>
        <v>-4.4870850497632543E-2</v>
      </c>
    </row>
    <row r="16" spans="1:9" ht="16.5">
      <c r="A16" s="129"/>
      <c r="B16" s="162" t="s">
        <v>12</v>
      </c>
      <c r="C16" s="149" t="s">
        <v>92</v>
      </c>
      <c r="D16" s="145" t="s">
        <v>81</v>
      </c>
      <c r="E16" s="169">
        <v>27872.111111111113</v>
      </c>
      <c r="F16" s="169">
        <v>34284.055555555555</v>
      </c>
      <c r="G16" s="154">
        <f t="shared" si="0"/>
        <v>0.23004875442995576</v>
      </c>
      <c r="H16" s="169">
        <v>35027.111111111109</v>
      </c>
      <c r="I16" s="154">
        <f t="shared" si="1"/>
        <v>-2.1213726510258699E-2</v>
      </c>
    </row>
    <row r="17" spans="1:9" ht="16.5">
      <c r="A17" s="129"/>
      <c r="B17" s="162" t="s">
        <v>13</v>
      </c>
      <c r="C17" s="149" t="s">
        <v>93</v>
      </c>
      <c r="D17" s="145" t="s">
        <v>81</v>
      </c>
      <c r="E17" s="169">
        <v>27060.991666666665</v>
      </c>
      <c r="F17" s="169">
        <v>35804.888888888891</v>
      </c>
      <c r="G17" s="154">
        <f t="shared" si="0"/>
        <v>0.32311813735166367</v>
      </c>
      <c r="H17" s="169">
        <v>36027.111111111109</v>
      </c>
      <c r="I17" s="154">
        <f t="shared" si="1"/>
        <v>-6.168194322793856E-3</v>
      </c>
    </row>
    <row r="18" spans="1:9" ht="16.5">
      <c r="A18" s="129"/>
      <c r="B18" s="162" t="s">
        <v>11</v>
      </c>
      <c r="C18" s="149" t="s">
        <v>91</v>
      </c>
      <c r="D18" s="145" t="s">
        <v>81</v>
      </c>
      <c r="E18" s="169">
        <v>25637.368750000001</v>
      </c>
      <c r="F18" s="169">
        <v>29589.611111111109</v>
      </c>
      <c r="G18" s="154">
        <f t="shared" si="0"/>
        <v>0.15415943810969712</v>
      </c>
      <c r="H18" s="169">
        <v>29499.333333333332</v>
      </c>
      <c r="I18" s="154">
        <f t="shared" si="1"/>
        <v>3.060332813547562E-3</v>
      </c>
    </row>
    <row r="19" spans="1:9" ht="16.5">
      <c r="A19" s="129"/>
      <c r="B19" s="162" t="s">
        <v>14</v>
      </c>
      <c r="C19" s="149" t="s">
        <v>94</v>
      </c>
      <c r="D19" s="145" t="s">
        <v>81</v>
      </c>
      <c r="E19" s="169">
        <v>32793.616666666669</v>
      </c>
      <c r="F19" s="169">
        <v>35082.666666666672</v>
      </c>
      <c r="G19" s="154">
        <f t="shared" si="0"/>
        <v>6.9801694130514305E-2</v>
      </c>
      <c r="H19" s="169">
        <v>34949.4</v>
      </c>
      <c r="I19" s="154">
        <f t="shared" si="1"/>
        <v>3.8131317466585995E-3</v>
      </c>
    </row>
    <row r="20" spans="1:9" ht="16.5" customHeight="1">
      <c r="A20" s="129"/>
      <c r="B20" s="162" t="s">
        <v>18</v>
      </c>
      <c r="C20" s="149" t="s">
        <v>98</v>
      </c>
      <c r="D20" s="145" t="s">
        <v>83</v>
      </c>
      <c r="E20" s="169">
        <v>81428.405952380941</v>
      </c>
      <c r="F20" s="169">
        <v>97058.083333333343</v>
      </c>
      <c r="G20" s="154">
        <f t="shared" si="0"/>
        <v>0.1919437964939727</v>
      </c>
      <c r="H20" s="169">
        <v>96335.5</v>
      </c>
      <c r="I20" s="154">
        <f t="shared" si="1"/>
        <v>7.5006963511202313E-3</v>
      </c>
    </row>
    <row r="21" spans="1:9" ht="16.5">
      <c r="A21" s="129"/>
      <c r="B21" s="162" t="s">
        <v>15</v>
      </c>
      <c r="C21" s="149" t="s">
        <v>95</v>
      </c>
      <c r="D21" s="145" t="s">
        <v>82</v>
      </c>
      <c r="E21" s="169">
        <v>55715.863194444442</v>
      </c>
      <c r="F21" s="169">
        <v>72534.055555555562</v>
      </c>
      <c r="G21" s="154">
        <f t="shared" si="0"/>
        <v>0.30185644441003834</v>
      </c>
      <c r="H21" s="169">
        <v>71749.399999999994</v>
      </c>
      <c r="I21" s="154">
        <f t="shared" si="1"/>
        <v>1.0936057382438987E-2</v>
      </c>
    </row>
    <row r="22" spans="1:9" ht="16.5">
      <c r="A22" s="129"/>
      <c r="B22" s="162" t="s">
        <v>10</v>
      </c>
      <c r="C22" s="149" t="s">
        <v>90</v>
      </c>
      <c r="D22" s="147" t="s">
        <v>161</v>
      </c>
      <c r="E22" s="169">
        <v>101478.92499999999</v>
      </c>
      <c r="F22" s="169">
        <v>77187.388888888891</v>
      </c>
      <c r="G22" s="154">
        <f t="shared" si="0"/>
        <v>-0.23937518170507915</v>
      </c>
      <c r="H22" s="169">
        <v>75766</v>
      </c>
      <c r="I22" s="154">
        <f t="shared" si="1"/>
        <v>1.8760247193845399E-2</v>
      </c>
    </row>
    <row r="23" spans="1:9" ht="16.5">
      <c r="A23" s="129"/>
      <c r="B23" s="162" t="s">
        <v>19</v>
      </c>
      <c r="C23" s="149" t="s">
        <v>99</v>
      </c>
      <c r="D23" s="147" t="s">
        <v>161</v>
      </c>
      <c r="E23" s="169">
        <v>53042.775000000001</v>
      </c>
      <c r="F23" s="169">
        <v>73068.777777777781</v>
      </c>
      <c r="G23" s="154">
        <f t="shared" si="0"/>
        <v>0.37754440218819207</v>
      </c>
      <c r="H23" s="169">
        <v>70766</v>
      </c>
      <c r="I23" s="154">
        <f t="shared" si="1"/>
        <v>3.2540736763103484E-2</v>
      </c>
    </row>
    <row r="24" spans="1:9" ht="16.5">
      <c r="A24" s="129"/>
      <c r="B24" s="162" t="s">
        <v>5</v>
      </c>
      <c r="C24" s="149" t="s">
        <v>85</v>
      </c>
      <c r="D24" s="147" t="s">
        <v>161</v>
      </c>
      <c r="E24" s="169">
        <v>53317.256249999999</v>
      </c>
      <c r="F24" s="169">
        <v>89902.666666666657</v>
      </c>
      <c r="G24" s="154">
        <f t="shared" si="0"/>
        <v>0.68618329204940398</v>
      </c>
      <c r="H24" s="169">
        <v>82610.377777777787</v>
      </c>
      <c r="I24" s="154">
        <f t="shared" si="1"/>
        <v>8.8273278552304324E-2</v>
      </c>
    </row>
    <row r="25" spans="1:9" ht="16.5">
      <c r="A25" s="129"/>
      <c r="B25" s="162" t="s">
        <v>9</v>
      </c>
      <c r="C25" s="149" t="s">
        <v>88</v>
      </c>
      <c r="D25" s="147" t="s">
        <v>161</v>
      </c>
      <c r="E25" s="169">
        <v>56353.51666666667</v>
      </c>
      <c r="F25" s="169">
        <v>96471.555555555562</v>
      </c>
      <c r="G25" s="154">
        <f t="shared" si="0"/>
        <v>0.71189947428105893</v>
      </c>
      <c r="H25" s="169">
        <v>87732.700000000012</v>
      </c>
      <c r="I25" s="154">
        <f t="shared" si="1"/>
        <v>9.9607735263539693E-2</v>
      </c>
    </row>
    <row r="26" spans="1:9" ht="16.5">
      <c r="A26" s="129"/>
      <c r="B26" s="162" t="s">
        <v>4</v>
      </c>
      <c r="C26" s="149" t="s">
        <v>84</v>
      </c>
      <c r="D26" s="147" t="s">
        <v>161</v>
      </c>
      <c r="E26" s="169">
        <v>81018.133333333331</v>
      </c>
      <c r="F26" s="169">
        <v>69561.833333333343</v>
      </c>
      <c r="G26" s="154">
        <f t="shared" si="0"/>
        <v>-0.14140414656142808</v>
      </c>
      <c r="H26" s="169">
        <v>61516</v>
      </c>
      <c r="I26" s="154">
        <f t="shared" si="1"/>
        <v>0.13079253094046009</v>
      </c>
    </row>
    <row r="27" spans="1:9" ht="16.5">
      <c r="A27" s="129"/>
      <c r="B27" s="162" t="s">
        <v>8</v>
      </c>
      <c r="C27" s="149" t="s">
        <v>89</v>
      </c>
      <c r="D27" s="147" t="s">
        <v>161</v>
      </c>
      <c r="E27" s="169">
        <v>101130.37738095238</v>
      </c>
      <c r="F27" s="169">
        <v>139999.25</v>
      </c>
      <c r="G27" s="154">
        <f t="shared" si="0"/>
        <v>0.38434418644193108</v>
      </c>
      <c r="H27" s="169">
        <v>117415.85</v>
      </c>
      <c r="I27" s="154">
        <f t="shared" si="1"/>
        <v>0.19233689489110706</v>
      </c>
    </row>
    <row r="28" spans="1:9" ht="17.25" thickBot="1">
      <c r="A28" s="38"/>
      <c r="B28" s="162" t="s">
        <v>17</v>
      </c>
      <c r="C28" s="149" t="s">
        <v>97</v>
      </c>
      <c r="D28" s="147" t="s">
        <v>161</v>
      </c>
      <c r="E28" s="169">
        <v>49806.708333333328</v>
      </c>
      <c r="F28" s="169">
        <v>70249.875</v>
      </c>
      <c r="G28" s="154">
        <f t="shared" si="0"/>
        <v>0.41045006487579916</v>
      </c>
      <c r="H28" s="169">
        <v>57110.933333333334</v>
      </c>
      <c r="I28" s="154">
        <f t="shared" si="1"/>
        <v>0.23006000602336504</v>
      </c>
    </row>
    <row r="29" spans="1:9" ht="16.5">
      <c r="A29" s="129"/>
      <c r="B29" s="162" t="s">
        <v>7</v>
      </c>
      <c r="C29" s="149" t="s">
        <v>87</v>
      </c>
      <c r="D29" s="147" t="s">
        <v>161</v>
      </c>
      <c r="E29" s="169">
        <v>65382.7</v>
      </c>
      <c r="F29" s="169">
        <v>46527.111111111109</v>
      </c>
      <c r="G29" s="154">
        <f t="shared" si="0"/>
        <v>-0.28838804284449693</v>
      </c>
      <c r="H29" s="169">
        <v>37616</v>
      </c>
      <c r="I29" s="154">
        <f t="shared" si="1"/>
        <v>0.23689682877262627</v>
      </c>
    </row>
    <row r="30" spans="1:9" ht="17.25" thickBot="1">
      <c r="A30" s="38"/>
      <c r="B30" s="163" t="s">
        <v>6</v>
      </c>
      <c r="C30" s="150" t="s">
        <v>86</v>
      </c>
      <c r="D30" s="146" t="s">
        <v>161</v>
      </c>
      <c r="E30" s="172">
        <v>48403.541666666672</v>
      </c>
      <c r="F30" s="172">
        <v>81116.07142857142</v>
      </c>
      <c r="G30" s="156">
        <f t="shared" si="0"/>
        <v>0.67582926032936108</v>
      </c>
      <c r="H30" s="172">
        <v>51832.7</v>
      </c>
      <c r="I30" s="156">
        <f t="shared" si="1"/>
        <v>0.56495940648608745</v>
      </c>
    </row>
    <row r="31" spans="1:9" ht="15.75" customHeight="1" thickBot="1">
      <c r="A31" s="224" t="s">
        <v>188</v>
      </c>
      <c r="B31" s="225"/>
      <c r="C31" s="225"/>
      <c r="D31" s="226"/>
      <c r="E31" s="99">
        <f>SUM(E15:E30)</f>
        <v>887495.62708333321</v>
      </c>
      <c r="F31" s="100">
        <f>SUM(F15:F30)</f>
        <v>1082583.0575396826</v>
      </c>
      <c r="G31" s="101">
        <f t="shared" ref="G31" si="2">(F31-E31)/E31</f>
        <v>0.21981790614279981</v>
      </c>
      <c r="H31" s="100">
        <f>SUM(H15:H30)</f>
        <v>981703.68333333323</v>
      </c>
      <c r="I31" s="104">
        <f t="shared" ref="I31" si="3">(F31-H31)/H31</f>
        <v>0.10275949445744946</v>
      </c>
    </row>
    <row r="32" spans="1:9" ht="17.25" customHeight="1" thickBot="1">
      <c r="A32" s="37" t="s">
        <v>20</v>
      </c>
      <c r="B32" s="27" t="s">
        <v>21</v>
      </c>
      <c r="C32" s="5"/>
      <c r="D32" s="6"/>
      <c r="E32" s="52"/>
      <c r="F32" s="52"/>
      <c r="G32" s="7"/>
      <c r="H32" s="52"/>
      <c r="I32" s="8"/>
    </row>
    <row r="33" spans="1:9" ht="16.5">
      <c r="A33" s="33"/>
      <c r="B33" s="164" t="s">
        <v>30</v>
      </c>
      <c r="C33" s="151" t="s">
        <v>104</v>
      </c>
      <c r="D33" s="153" t="s">
        <v>161</v>
      </c>
      <c r="E33" s="175">
        <v>74317.397212932003</v>
      </c>
      <c r="F33" s="175">
        <v>98124.875</v>
      </c>
      <c r="G33" s="154">
        <f>(F33-E33)/E33</f>
        <v>0.32034864890189196</v>
      </c>
      <c r="H33" s="175">
        <v>113166</v>
      </c>
      <c r="I33" s="154">
        <f>(F33-H33)/H33</f>
        <v>-0.13291204955552022</v>
      </c>
    </row>
    <row r="34" spans="1:9" ht="16.5">
      <c r="A34" s="37"/>
      <c r="B34" s="162" t="s">
        <v>29</v>
      </c>
      <c r="C34" s="149" t="s">
        <v>103</v>
      </c>
      <c r="D34" s="145" t="s">
        <v>161</v>
      </c>
      <c r="E34" s="169">
        <v>78151.574999999997</v>
      </c>
      <c r="F34" s="169">
        <v>90833.333333333343</v>
      </c>
      <c r="G34" s="154">
        <f>(F34-E34)/E34</f>
        <v>0.16227130845838164</v>
      </c>
      <c r="H34" s="169">
        <v>100333.33333333333</v>
      </c>
      <c r="I34" s="154">
        <f>(F34-H34)/H34</f>
        <v>-9.4684385382059658E-2</v>
      </c>
    </row>
    <row r="35" spans="1:9" ht="16.5">
      <c r="A35" s="37"/>
      <c r="B35" s="164" t="s">
        <v>27</v>
      </c>
      <c r="C35" s="149" t="s">
        <v>101</v>
      </c>
      <c r="D35" s="145" t="s">
        <v>161</v>
      </c>
      <c r="E35" s="169">
        <v>91297.116109253067</v>
      </c>
      <c r="F35" s="169">
        <v>119687.375</v>
      </c>
      <c r="G35" s="154">
        <f>(F35-E35)/E35</f>
        <v>0.31096556058542957</v>
      </c>
      <c r="H35" s="169">
        <v>121416</v>
      </c>
      <c r="I35" s="154">
        <f>(F35-H35)/H35</f>
        <v>-1.4237209264017921E-2</v>
      </c>
    </row>
    <row r="36" spans="1:9" ht="16.5">
      <c r="A36" s="37"/>
      <c r="B36" s="162" t="s">
        <v>26</v>
      </c>
      <c r="C36" s="149" t="s">
        <v>100</v>
      </c>
      <c r="D36" s="145" t="s">
        <v>161</v>
      </c>
      <c r="E36" s="169">
        <v>92575.917725752515</v>
      </c>
      <c r="F36" s="169">
        <v>124374.33333333333</v>
      </c>
      <c r="G36" s="154">
        <f>(F36-E36)/E36</f>
        <v>0.34348474623584763</v>
      </c>
      <c r="H36" s="169">
        <v>122332.7</v>
      </c>
      <c r="I36" s="154">
        <f>(F36-H36)/H36</f>
        <v>1.6689187219225372E-2</v>
      </c>
    </row>
    <row r="37" spans="1:9" ht="17.25" thickBot="1">
      <c r="A37" s="38"/>
      <c r="B37" s="164" t="s">
        <v>28</v>
      </c>
      <c r="C37" s="149" t="s">
        <v>102</v>
      </c>
      <c r="D37" s="157" t="s">
        <v>161</v>
      </c>
      <c r="E37" s="172">
        <v>117296.55974976112</v>
      </c>
      <c r="F37" s="172">
        <v>87875</v>
      </c>
      <c r="G37" s="156">
        <f>(F37-E37)/E37</f>
        <v>-0.25083054279280376</v>
      </c>
      <c r="H37" s="172">
        <v>84630.171428571426</v>
      </c>
      <c r="I37" s="156">
        <f>(F37-H37)/H37</f>
        <v>3.8341273763899161E-2</v>
      </c>
    </row>
    <row r="38" spans="1:9" ht="15.75" customHeight="1" thickBot="1">
      <c r="A38" s="224" t="s">
        <v>189</v>
      </c>
      <c r="B38" s="225"/>
      <c r="C38" s="225"/>
      <c r="D38" s="226"/>
      <c r="E38" s="83">
        <f>SUM(E33:E37)</f>
        <v>453638.56579769874</v>
      </c>
      <c r="F38" s="102">
        <f>SUM(F33:F37)</f>
        <v>520894.91666666669</v>
      </c>
      <c r="G38" s="103">
        <f t="shared" ref="G38" si="4">(F38-E38)/E38</f>
        <v>0.14825977317581301</v>
      </c>
      <c r="H38" s="102">
        <f>SUM(H33:H37)</f>
        <v>541878.20476190478</v>
      </c>
      <c r="I38" s="104">
        <f t="shared" ref="I38" si="5">(F38-H38)/H38</f>
        <v>-3.8723255356723413E-2</v>
      </c>
    </row>
    <row r="39" spans="1:9" ht="17.25" customHeight="1" thickBot="1">
      <c r="A39" s="37" t="s">
        <v>25</v>
      </c>
      <c r="B39" s="27" t="s">
        <v>51</v>
      </c>
      <c r="C39" s="5"/>
      <c r="D39" s="6"/>
      <c r="E39" s="52"/>
      <c r="F39" s="52"/>
      <c r="G39" s="7"/>
      <c r="H39" s="52"/>
      <c r="I39" s="8"/>
    </row>
    <row r="40" spans="1:9" ht="16.5">
      <c r="A40" s="33"/>
      <c r="B40" s="165" t="s">
        <v>31</v>
      </c>
      <c r="C40" s="149" t="s">
        <v>105</v>
      </c>
      <c r="D40" s="153" t="s">
        <v>161</v>
      </c>
      <c r="E40" s="169">
        <v>1489639.2083333335</v>
      </c>
      <c r="F40" s="169">
        <v>1851808.75</v>
      </c>
      <c r="G40" s="154">
        <f t="shared" ref="G40:G45" si="6">(F40-E40)/E40</f>
        <v>0.24312567743962374</v>
      </c>
      <c r="H40" s="169">
        <v>1896918.25</v>
      </c>
      <c r="I40" s="154">
        <f t="shared" ref="I40:I45" si="7">(F40-H40)/H40</f>
        <v>-2.3780413309851388E-2</v>
      </c>
    </row>
    <row r="41" spans="1:9" ht="16.5">
      <c r="A41" s="37"/>
      <c r="B41" s="162" t="s">
        <v>32</v>
      </c>
      <c r="C41" s="149" t="s">
        <v>106</v>
      </c>
      <c r="D41" s="145" t="s">
        <v>161</v>
      </c>
      <c r="E41" s="169">
        <v>938522.62673572183</v>
      </c>
      <c r="F41" s="169">
        <v>1007772.5833333333</v>
      </c>
      <c r="G41" s="154">
        <f t="shared" si="6"/>
        <v>7.378613431886015E-2</v>
      </c>
      <c r="H41" s="169">
        <v>1023163.8333333333</v>
      </c>
      <c r="I41" s="154">
        <f t="shared" si="7"/>
        <v>-1.5042801063303158E-2</v>
      </c>
    </row>
    <row r="42" spans="1:9" ht="16.5">
      <c r="A42" s="37"/>
      <c r="B42" s="164" t="s">
        <v>36</v>
      </c>
      <c r="C42" s="149" t="s">
        <v>153</v>
      </c>
      <c r="D42" s="145" t="s">
        <v>161</v>
      </c>
      <c r="E42" s="177">
        <v>688804.5</v>
      </c>
      <c r="F42" s="177">
        <v>912249</v>
      </c>
      <c r="G42" s="154">
        <f t="shared" si="6"/>
        <v>0.32439465770040699</v>
      </c>
      <c r="H42" s="177">
        <v>912249</v>
      </c>
      <c r="I42" s="154">
        <f t="shared" si="7"/>
        <v>0</v>
      </c>
    </row>
    <row r="43" spans="1:9" ht="16.5">
      <c r="A43" s="37"/>
      <c r="B43" s="162" t="s">
        <v>33</v>
      </c>
      <c r="C43" s="149" t="s">
        <v>107</v>
      </c>
      <c r="D43" s="145" t="s">
        <v>161</v>
      </c>
      <c r="E43" s="170">
        <v>571226.18970502005</v>
      </c>
      <c r="F43" s="170">
        <v>612800.5</v>
      </c>
      <c r="G43" s="154">
        <f t="shared" si="6"/>
        <v>7.278081965473053E-2</v>
      </c>
      <c r="H43" s="170">
        <v>597850.5</v>
      </c>
      <c r="I43" s="154">
        <f t="shared" si="7"/>
        <v>2.5006251562890724E-2</v>
      </c>
    </row>
    <row r="44" spans="1:9" ht="16.5">
      <c r="A44" s="37"/>
      <c r="B44" s="162" t="s">
        <v>34</v>
      </c>
      <c r="C44" s="149" t="s">
        <v>154</v>
      </c>
      <c r="D44" s="145" t="s">
        <v>161</v>
      </c>
      <c r="E44" s="170">
        <v>270073.375</v>
      </c>
      <c r="F44" s="170">
        <v>288475.2</v>
      </c>
      <c r="G44" s="154">
        <f t="shared" si="6"/>
        <v>6.813639071233886E-2</v>
      </c>
      <c r="H44" s="170">
        <v>280761</v>
      </c>
      <c r="I44" s="154">
        <f t="shared" si="7"/>
        <v>2.747603833865819E-2</v>
      </c>
    </row>
    <row r="45" spans="1:9" ht="16.5" customHeight="1" thickBot="1">
      <c r="A45" s="38"/>
      <c r="B45" s="162" t="s">
        <v>35</v>
      </c>
      <c r="C45" s="149" t="s">
        <v>152</v>
      </c>
      <c r="D45" s="145" t="s">
        <v>161</v>
      </c>
      <c r="E45" s="173">
        <v>192356.75</v>
      </c>
      <c r="F45" s="173">
        <v>210795</v>
      </c>
      <c r="G45" s="160">
        <f t="shared" si="6"/>
        <v>9.5854447530434983E-2</v>
      </c>
      <c r="H45" s="173">
        <v>178503</v>
      </c>
      <c r="I45" s="160">
        <f t="shared" si="7"/>
        <v>0.18090452261306533</v>
      </c>
    </row>
    <row r="46" spans="1:9" ht="15.75" customHeight="1" thickBot="1">
      <c r="A46" s="224" t="s">
        <v>190</v>
      </c>
      <c r="B46" s="225"/>
      <c r="C46" s="225"/>
      <c r="D46" s="226"/>
      <c r="E46" s="83">
        <f>SUM(E40:E45)</f>
        <v>4150622.6497740755</v>
      </c>
      <c r="F46" s="83">
        <f>SUM(F40:F45)</f>
        <v>4883901.0333333332</v>
      </c>
      <c r="G46" s="103">
        <f t="shared" ref="G46" si="8">(F46-E46)/E46</f>
        <v>0.17666707996188744</v>
      </c>
      <c r="H46" s="102">
        <f>SUM(H40:H45)</f>
        <v>4889445.583333333</v>
      </c>
      <c r="I46" s="104">
        <f t="shared" ref="I46" si="9">(F46-H46)/H46</f>
        <v>-1.1339833740863252E-3</v>
      </c>
    </row>
    <row r="47" spans="1:9" ht="17.25" customHeight="1" thickBot="1">
      <c r="A47" s="37" t="s">
        <v>37</v>
      </c>
      <c r="B47" s="27" t="s">
        <v>52</v>
      </c>
      <c r="C47" s="5"/>
      <c r="D47" s="6"/>
      <c r="E47" s="52"/>
      <c r="F47" s="52"/>
      <c r="G47" s="7"/>
      <c r="H47" s="7"/>
      <c r="I47" s="8"/>
    </row>
    <row r="48" spans="1:9" ht="16.5">
      <c r="A48" s="33"/>
      <c r="B48" s="162" t="s">
        <v>49</v>
      </c>
      <c r="C48" s="149" t="s">
        <v>158</v>
      </c>
      <c r="D48" s="153" t="s">
        <v>199</v>
      </c>
      <c r="E48" s="167">
        <v>140789.68848248039</v>
      </c>
      <c r="F48" s="167">
        <v>137689.5</v>
      </c>
      <c r="G48" s="154">
        <f t="shared" ref="G48:G53" si="10">(F48-E48)/E48</f>
        <v>-2.2019996747603909E-2</v>
      </c>
      <c r="H48" s="167">
        <v>142847.25</v>
      </c>
      <c r="I48" s="154">
        <f t="shared" ref="I48:I53" si="11">(F48-H48)/H48</f>
        <v>-3.6106750392464679E-2</v>
      </c>
    </row>
    <row r="49" spans="1:9" ht="16.5">
      <c r="A49" s="37"/>
      <c r="B49" s="162" t="s">
        <v>45</v>
      </c>
      <c r="C49" s="149" t="s">
        <v>109</v>
      </c>
      <c r="D49" s="147" t="s">
        <v>108</v>
      </c>
      <c r="E49" s="170">
        <v>484247.50434581924</v>
      </c>
      <c r="F49" s="170">
        <v>481432.71428571426</v>
      </c>
      <c r="G49" s="154">
        <f t="shared" si="10"/>
        <v>-5.8127094819157401E-3</v>
      </c>
      <c r="H49" s="170">
        <v>486510.375</v>
      </c>
      <c r="I49" s="154">
        <f t="shared" si="11"/>
        <v>-1.0436901195140472E-2</v>
      </c>
    </row>
    <row r="50" spans="1:9" ht="16.5">
      <c r="A50" s="37"/>
      <c r="B50" s="162" t="s">
        <v>48</v>
      </c>
      <c r="C50" s="149" t="s">
        <v>157</v>
      </c>
      <c r="D50" s="145" t="s">
        <v>114</v>
      </c>
      <c r="E50" s="170">
        <v>1317663.2272916667</v>
      </c>
      <c r="F50" s="170">
        <v>1287835.7142857143</v>
      </c>
      <c r="G50" s="154">
        <f t="shared" si="10"/>
        <v>-2.2636674066756807E-2</v>
      </c>
      <c r="H50" s="170">
        <v>1297473.125</v>
      </c>
      <c r="I50" s="154">
        <f t="shared" si="11"/>
        <v>-7.4278307030719278E-3</v>
      </c>
    </row>
    <row r="51" spans="1:9" ht="16.5">
      <c r="A51" s="37"/>
      <c r="B51" s="162" t="s">
        <v>47</v>
      </c>
      <c r="C51" s="149" t="s">
        <v>113</v>
      </c>
      <c r="D51" s="145" t="s">
        <v>114</v>
      </c>
      <c r="E51" s="170">
        <v>978773.21867206553</v>
      </c>
      <c r="F51" s="170">
        <v>990175.875</v>
      </c>
      <c r="G51" s="154">
        <f t="shared" si="10"/>
        <v>1.1649947209839718E-2</v>
      </c>
      <c r="H51" s="170">
        <v>990175.875</v>
      </c>
      <c r="I51" s="154">
        <f t="shared" si="11"/>
        <v>0</v>
      </c>
    </row>
    <row r="52" spans="1:9" ht="16.5">
      <c r="A52" s="37"/>
      <c r="B52" s="162" t="s">
        <v>50</v>
      </c>
      <c r="C52" s="149" t="s">
        <v>159</v>
      </c>
      <c r="D52" s="147" t="s">
        <v>112</v>
      </c>
      <c r="E52" s="170">
        <v>1782963.5</v>
      </c>
      <c r="F52" s="170">
        <v>1759465.5</v>
      </c>
      <c r="G52" s="154">
        <f t="shared" si="10"/>
        <v>-1.317918173871759E-2</v>
      </c>
      <c r="H52" s="170">
        <v>1759465.5</v>
      </c>
      <c r="I52" s="154">
        <f t="shared" si="11"/>
        <v>0</v>
      </c>
    </row>
    <row r="53" spans="1:9" ht="16.5" customHeight="1" thickBot="1">
      <c r="A53" s="38"/>
      <c r="B53" s="162" t="s">
        <v>46</v>
      </c>
      <c r="C53" s="149" t="s">
        <v>111</v>
      </c>
      <c r="D53" s="146" t="s">
        <v>110</v>
      </c>
      <c r="E53" s="173">
        <v>311887.87203916843</v>
      </c>
      <c r="F53" s="173">
        <v>313053</v>
      </c>
      <c r="G53" s="160">
        <f t="shared" si="10"/>
        <v>3.735727052205623E-3</v>
      </c>
      <c r="H53" s="173">
        <v>312953.33333333331</v>
      </c>
      <c r="I53" s="160">
        <f t="shared" si="11"/>
        <v>3.1847133757967983E-4</v>
      </c>
    </row>
    <row r="54" spans="1:9" ht="15.75" customHeight="1" thickBot="1">
      <c r="A54" s="224" t="s">
        <v>191</v>
      </c>
      <c r="B54" s="225"/>
      <c r="C54" s="225"/>
      <c r="D54" s="226"/>
      <c r="E54" s="83">
        <f>SUM(E48:E53)</f>
        <v>5016325.0108312005</v>
      </c>
      <c r="F54" s="83">
        <f>SUM(F48:F53)</f>
        <v>4969652.3035714291</v>
      </c>
      <c r="G54" s="103">
        <f t="shared" ref="G54" si="12">(F54-E54)/E54</f>
        <v>-9.3041633384990316E-3</v>
      </c>
      <c r="H54" s="83">
        <f>SUM(H48:H53)</f>
        <v>4989425.458333333</v>
      </c>
      <c r="I54" s="104">
        <f t="shared" ref="I54" si="13">(F54-H54)/H54</f>
        <v>-3.9630123602465723E-3</v>
      </c>
    </row>
    <row r="55" spans="1:9" ht="17.25" customHeight="1" thickBot="1">
      <c r="A55" s="108" t="s">
        <v>44</v>
      </c>
      <c r="B55" s="10" t="s">
        <v>57</v>
      </c>
      <c r="C55" s="137"/>
      <c r="D55" s="122"/>
      <c r="E55" s="105"/>
      <c r="F55" s="105"/>
      <c r="G55" s="106"/>
      <c r="H55" s="105"/>
      <c r="I55" s="107"/>
    </row>
    <row r="56" spans="1:9" ht="16.5">
      <c r="A56" s="108"/>
      <c r="B56" s="183" t="s">
        <v>39</v>
      </c>
      <c r="C56" s="152" t="s">
        <v>116</v>
      </c>
      <c r="D56" s="153" t="s">
        <v>114</v>
      </c>
      <c r="E56" s="167">
        <v>182488.21409898295</v>
      </c>
      <c r="F56" s="131">
        <v>187772</v>
      </c>
      <c r="G56" s="155">
        <f t="shared" ref="G56:G64" si="14">(F56-E56)/E56</f>
        <v>2.8954121377674759E-2</v>
      </c>
      <c r="H56" s="131">
        <v>188215.33333333334</v>
      </c>
      <c r="I56" s="155">
        <f t="shared" ref="I56:I64" si="15">(F56-H56)/H56</f>
        <v>-2.3554581100371365E-3</v>
      </c>
    </row>
    <row r="57" spans="1:9" ht="16.5">
      <c r="A57" s="109"/>
      <c r="B57" s="184" t="s">
        <v>43</v>
      </c>
      <c r="C57" s="149" t="s">
        <v>119</v>
      </c>
      <c r="D57" s="145" t="s">
        <v>114</v>
      </c>
      <c r="E57" s="170">
        <v>121805.18002793296</v>
      </c>
      <c r="F57" s="170">
        <v>148005</v>
      </c>
      <c r="G57" s="154">
        <f t="shared" si="14"/>
        <v>0.21509610647148805</v>
      </c>
      <c r="H57" s="170">
        <v>148005</v>
      </c>
      <c r="I57" s="154">
        <f t="shared" si="15"/>
        <v>0</v>
      </c>
    </row>
    <row r="58" spans="1:9" ht="16.5">
      <c r="A58" s="109"/>
      <c r="B58" s="184" t="s">
        <v>56</v>
      </c>
      <c r="C58" s="149" t="s">
        <v>123</v>
      </c>
      <c r="D58" s="145" t="s">
        <v>120</v>
      </c>
      <c r="E58" s="170">
        <v>1102712.8333333333</v>
      </c>
      <c r="F58" s="181">
        <v>908661</v>
      </c>
      <c r="G58" s="154">
        <f t="shared" si="14"/>
        <v>-0.17597676155336295</v>
      </c>
      <c r="H58" s="181">
        <v>908661</v>
      </c>
      <c r="I58" s="154">
        <f t="shared" si="15"/>
        <v>0</v>
      </c>
    </row>
    <row r="59" spans="1:9" ht="16.5">
      <c r="A59" s="109"/>
      <c r="B59" s="184" t="s">
        <v>38</v>
      </c>
      <c r="C59" s="149" t="s">
        <v>115</v>
      </c>
      <c r="D59" s="145" t="s">
        <v>114</v>
      </c>
      <c r="E59" s="170">
        <v>147161.53852420856</v>
      </c>
      <c r="F59" s="181">
        <v>157872</v>
      </c>
      <c r="G59" s="154">
        <f t="shared" si="14"/>
        <v>7.2780303761431062E-2</v>
      </c>
      <c r="H59" s="181">
        <v>157647.75</v>
      </c>
      <c r="I59" s="154">
        <f t="shared" si="15"/>
        <v>1.4224751066856331E-3</v>
      </c>
    </row>
    <row r="60" spans="1:9" s="125" customFormat="1" ht="16.5">
      <c r="A60" s="135"/>
      <c r="B60" s="184" t="s">
        <v>40</v>
      </c>
      <c r="C60" s="149" t="s">
        <v>117</v>
      </c>
      <c r="D60" s="145" t="s">
        <v>114</v>
      </c>
      <c r="E60" s="170">
        <v>125174.1299347193</v>
      </c>
      <c r="F60" s="186">
        <v>140649.60000000001</v>
      </c>
      <c r="G60" s="154">
        <f t="shared" si="14"/>
        <v>0.12363153691063371</v>
      </c>
      <c r="H60" s="186">
        <v>140290.79999999999</v>
      </c>
      <c r="I60" s="154">
        <f t="shared" si="15"/>
        <v>2.5575447570333728E-3</v>
      </c>
    </row>
    <row r="61" spans="1:9" s="125" customFormat="1" ht="17.25" thickBot="1">
      <c r="A61" s="135"/>
      <c r="B61" s="185" t="s">
        <v>54</v>
      </c>
      <c r="C61" s="150" t="s">
        <v>121</v>
      </c>
      <c r="D61" s="146" t="s">
        <v>120</v>
      </c>
      <c r="E61" s="173">
        <v>208763.40625</v>
      </c>
      <c r="F61" s="182">
        <v>182270.4</v>
      </c>
      <c r="G61" s="159">
        <f t="shared" si="14"/>
        <v>-0.12690445478875687</v>
      </c>
      <c r="H61" s="182">
        <v>181493</v>
      </c>
      <c r="I61" s="159">
        <f t="shared" si="15"/>
        <v>4.2833607907742681E-3</v>
      </c>
    </row>
    <row r="62" spans="1:9" s="125" customFormat="1" ht="16.5">
      <c r="A62" s="135"/>
      <c r="B62" s="94" t="s">
        <v>42</v>
      </c>
      <c r="C62" s="148" t="s">
        <v>198</v>
      </c>
      <c r="D62" s="145" t="s">
        <v>114</v>
      </c>
      <c r="E62" s="167">
        <v>95942.247302720221</v>
      </c>
      <c r="F62" s="180">
        <v>110971.71428571429</v>
      </c>
      <c r="G62" s="154">
        <f t="shared" si="14"/>
        <v>0.15665118762095062</v>
      </c>
      <c r="H62" s="180">
        <v>109434</v>
      </c>
      <c r="I62" s="154">
        <f t="shared" si="15"/>
        <v>1.4051522248243598E-2</v>
      </c>
    </row>
    <row r="63" spans="1:9" s="125" customFormat="1" ht="16.5">
      <c r="A63" s="135"/>
      <c r="B63" s="184" t="s">
        <v>55</v>
      </c>
      <c r="C63" s="149" t="s">
        <v>122</v>
      </c>
      <c r="D63" s="147" t="s">
        <v>120</v>
      </c>
      <c r="E63" s="170">
        <v>193150.02777777778</v>
      </c>
      <c r="F63" s="181">
        <v>184910.14285714287</v>
      </c>
      <c r="G63" s="154">
        <f t="shared" si="14"/>
        <v>-4.266054225016748E-2</v>
      </c>
      <c r="H63" s="181">
        <v>182315.25</v>
      </c>
      <c r="I63" s="154">
        <f t="shared" si="15"/>
        <v>1.423299947285194E-2</v>
      </c>
    </row>
    <row r="64" spans="1:9" ht="16.5" customHeight="1" thickBot="1">
      <c r="A64" s="110"/>
      <c r="B64" s="185" t="s">
        <v>41</v>
      </c>
      <c r="C64" s="150" t="s">
        <v>118</v>
      </c>
      <c r="D64" s="146" t="s">
        <v>114</v>
      </c>
      <c r="E64" s="173">
        <v>181958.41116695627</v>
      </c>
      <c r="F64" s="182">
        <v>198237</v>
      </c>
      <c r="G64" s="159">
        <f t="shared" si="14"/>
        <v>8.9463239037118655E-2</v>
      </c>
      <c r="H64" s="182">
        <v>186934.8</v>
      </c>
      <c r="I64" s="159">
        <f t="shared" si="15"/>
        <v>6.0460652591170894E-2</v>
      </c>
    </row>
    <row r="65" spans="1:9" ht="15.75" customHeight="1" thickBot="1">
      <c r="A65" s="224" t="s">
        <v>192</v>
      </c>
      <c r="B65" s="236"/>
      <c r="C65" s="236"/>
      <c r="D65" s="237"/>
      <c r="E65" s="99">
        <f>SUM(E56:E64)</f>
        <v>2359155.9884166312</v>
      </c>
      <c r="F65" s="99">
        <f>SUM(F56:F64)</f>
        <v>2219348.8571428573</v>
      </c>
      <c r="G65" s="101">
        <f t="shared" ref="G65" si="16">(F65-E65)/E65</f>
        <v>-5.9261503673441608E-2</v>
      </c>
      <c r="H65" s="99">
        <f>SUM(H56:H64)</f>
        <v>2202996.9333333336</v>
      </c>
      <c r="I65" s="138">
        <f t="shared" ref="I65" si="17">(F65-H65)/H65</f>
        <v>7.4225812855679991E-3</v>
      </c>
    </row>
    <row r="66" spans="1:9" ht="17.25" customHeight="1" thickBot="1">
      <c r="A66" s="37" t="s">
        <v>53</v>
      </c>
      <c r="B66" s="27" t="s">
        <v>58</v>
      </c>
      <c r="C66" s="5"/>
      <c r="D66" s="6"/>
      <c r="E66" s="52"/>
      <c r="F66" s="52"/>
      <c r="G66" s="7"/>
      <c r="H66" s="52"/>
      <c r="I66" s="8"/>
    </row>
    <row r="67" spans="1:9" ht="16.5">
      <c r="A67" s="33"/>
      <c r="B67" s="162" t="s">
        <v>64</v>
      </c>
      <c r="C67" s="149" t="s">
        <v>133</v>
      </c>
      <c r="D67" s="153" t="s">
        <v>127</v>
      </c>
      <c r="E67" s="167">
        <v>222337.68680323299</v>
      </c>
      <c r="F67" s="175">
        <v>216433.28571428571</v>
      </c>
      <c r="G67" s="154">
        <f t="shared" ref="G67:G72" si="18">(F67-E67)/E67</f>
        <v>-2.6556006648448361E-2</v>
      </c>
      <c r="H67" s="175">
        <v>221671.125</v>
      </c>
      <c r="I67" s="154">
        <f t="shared" ref="I67:I72" si="19">(F67-H67)/H67</f>
        <v>-2.3628874918708017E-2</v>
      </c>
    </row>
    <row r="68" spans="1:9" ht="16.5">
      <c r="A68" s="37"/>
      <c r="B68" s="162" t="s">
        <v>63</v>
      </c>
      <c r="C68" s="149" t="s">
        <v>132</v>
      </c>
      <c r="D68" s="147" t="s">
        <v>126</v>
      </c>
      <c r="E68" s="170">
        <v>289507.5571073867</v>
      </c>
      <c r="F68" s="169">
        <v>287808.85714285716</v>
      </c>
      <c r="G68" s="154">
        <f t="shared" si="18"/>
        <v>-5.8675496470699962E-3</v>
      </c>
      <c r="H68" s="169">
        <v>288273.375</v>
      </c>
      <c r="I68" s="154">
        <f t="shared" si="19"/>
        <v>-1.6113796743901184E-3</v>
      </c>
    </row>
    <row r="69" spans="1:9" ht="16.5">
      <c r="A69" s="37"/>
      <c r="B69" s="162" t="s">
        <v>60</v>
      </c>
      <c r="C69" s="149" t="s">
        <v>129</v>
      </c>
      <c r="D69" s="147" t="s">
        <v>206</v>
      </c>
      <c r="E69" s="170">
        <v>2422765.8950186218</v>
      </c>
      <c r="F69" s="169">
        <v>2948140</v>
      </c>
      <c r="G69" s="154">
        <f t="shared" si="18"/>
        <v>0.21684889409314559</v>
      </c>
      <c r="H69" s="169">
        <v>2948140</v>
      </c>
      <c r="I69" s="154">
        <f t="shared" si="19"/>
        <v>0</v>
      </c>
    </row>
    <row r="70" spans="1:9" ht="16.5">
      <c r="A70" s="37"/>
      <c r="B70" s="162" t="s">
        <v>62</v>
      </c>
      <c r="C70" s="149" t="s">
        <v>131</v>
      </c>
      <c r="D70" s="147" t="s">
        <v>125</v>
      </c>
      <c r="E70" s="170">
        <v>582553.7770238095</v>
      </c>
      <c r="F70" s="169">
        <v>600840.5</v>
      </c>
      <c r="G70" s="154">
        <f t="shared" si="18"/>
        <v>3.1390617823499424E-2</v>
      </c>
      <c r="H70" s="169">
        <v>600840.5</v>
      </c>
      <c r="I70" s="154">
        <f t="shared" si="19"/>
        <v>0</v>
      </c>
    </row>
    <row r="71" spans="1:9" ht="16.5">
      <c r="A71" s="37"/>
      <c r="B71" s="162" t="s">
        <v>59</v>
      </c>
      <c r="C71" s="149" t="s">
        <v>128</v>
      </c>
      <c r="D71" s="147" t="s">
        <v>124</v>
      </c>
      <c r="E71" s="170">
        <v>391375.61234980804</v>
      </c>
      <c r="F71" s="169">
        <v>448275.75</v>
      </c>
      <c r="G71" s="154">
        <f t="shared" si="18"/>
        <v>0.14538498530494823</v>
      </c>
      <c r="H71" s="169">
        <v>448051.5</v>
      </c>
      <c r="I71" s="154">
        <f t="shared" si="19"/>
        <v>5.005005005005005E-4</v>
      </c>
    </row>
    <row r="72" spans="1:9" ht="16.5" customHeight="1" thickBot="1">
      <c r="A72" s="37"/>
      <c r="B72" s="162" t="s">
        <v>61</v>
      </c>
      <c r="C72" s="149" t="s">
        <v>130</v>
      </c>
      <c r="D72" s="146" t="s">
        <v>207</v>
      </c>
      <c r="E72" s="173">
        <v>970645.78057107388</v>
      </c>
      <c r="F72" s="178">
        <v>836388.42857142852</v>
      </c>
      <c r="G72" s="160">
        <f t="shared" si="18"/>
        <v>-0.13831755588599562</v>
      </c>
      <c r="H72" s="178">
        <v>830958.375</v>
      </c>
      <c r="I72" s="160">
        <f t="shared" si="19"/>
        <v>6.5346878192647393E-3</v>
      </c>
    </row>
    <row r="73" spans="1:9" ht="15.75" customHeight="1" thickBot="1">
      <c r="A73" s="224" t="s">
        <v>205</v>
      </c>
      <c r="B73" s="225"/>
      <c r="C73" s="225"/>
      <c r="D73" s="226"/>
      <c r="E73" s="83">
        <f>SUM(E67:E72)</f>
        <v>4879186.3088739328</v>
      </c>
      <c r="F73" s="83">
        <f>SUM(F67:F72)</f>
        <v>5337886.8214285709</v>
      </c>
      <c r="G73" s="103">
        <f t="shared" ref="G73" si="20">(F73-E73)/E73</f>
        <v>9.4011682177494379E-2</v>
      </c>
      <c r="H73" s="83">
        <f>SUM(H67:H72)</f>
        <v>5337934.875</v>
      </c>
      <c r="I73" s="104">
        <f t="shared" ref="I73" si="21">(F73-H73)/H73</f>
        <v>-9.0022775763264831E-6</v>
      </c>
    </row>
    <row r="74" spans="1:9" ht="17.25" customHeight="1" thickBot="1">
      <c r="A74" s="37" t="s">
        <v>65</v>
      </c>
      <c r="B74" s="27" t="s">
        <v>66</v>
      </c>
      <c r="C74" s="5"/>
      <c r="D74" s="6"/>
      <c r="E74" s="52"/>
      <c r="F74" s="52"/>
      <c r="G74" s="7"/>
      <c r="H74" s="52"/>
      <c r="I74" s="8"/>
    </row>
    <row r="75" spans="1:9" ht="13.5" customHeight="1">
      <c r="A75" s="33"/>
      <c r="B75" s="162" t="s">
        <v>68</v>
      </c>
      <c r="C75" s="151" t="s">
        <v>138</v>
      </c>
      <c r="D75" s="153" t="s">
        <v>134</v>
      </c>
      <c r="E75" s="167">
        <v>297025.11427913036</v>
      </c>
      <c r="F75" s="167">
        <v>310233.85714285716</v>
      </c>
      <c r="G75" s="154">
        <f>(F75-E75)/E75</f>
        <v>4.4470121308711426E-2</v>
      </c>
      <c r="H75" s="167">
        <v>310810.5</v>
      </c>
      <c r="I75" s="154">
        <f>(F75-H75)/H75</f>
        <v>-1.8552875695732303E-3</v>
      </c>
    </row>
    <row r="76" spans="1:9" ht="16.5">
      <c r="A76" s="37"/>
      <c r="B76" s="162" t="s">
        <v>69</v>
      </c>
      <c r="C76" s="149" t="s">
        <v>140</v>
      </c>
      <c r="D76" s="147" t="s">
        <v>136</v>
      </c>
      <c r="E76" s="170">
        <v>79870.115343354322</v>
      </c>
      <c r="F76" s="170">
        <v>97623.5</v>
      </c>
      <c r="G76" s="154">
        <f>(F76-E76)/E76</f>
        <v>0.22227818978757574</v>
      </c>
      <c r="H76" s="170">
        <v>97773</v>
      </c>
      <c r="I76" s="154">
        <f>(F76-H76)/H76</f>
        <v>-1.5290519877675841E-3</v>
      </c>
    </row>
    <row r="77" spans="1:9" ht="16.5">
      <c r="A77" s="37"/>
      <c r="B77" s="162" t="s">
        <v>67</v>
      </c>
      <c r="C77" s="149" t="s">
        <v>139</v>
      </c>
      <c r="D77" s="147" t="s">
        <v>135</v>
      </c>
      <c r="E77" s="170">
        <v>202023.78212290502</v>
      </c>
      <c r="F77" s="170">
        <v>205541.14285714287</v>
      </c>
      <c r="G77" s="154">
        <f>(F77-E77)/E77</f>
        <v>1.7410627091903465E-2</v>
      </c>
      <c r="H77" s="170">
        <v>205541.14285714287</v>
      </c>
      <c r="I77" s="154">
        <f>(F77-H77)/H77</f>
        <v>0</v>
      </c>
    </row>
    <row r="78" spans="1:9" ht="16.5">
      <c r="A78" s="37"/>
      <c r="B78" s="162" t="s">
        <v>70</v>
      </c>
      <c r="C78" s="149" t="s">
        <v>141</v>
      </c>
      <c r="D78" s="147" t="s">
        <v>137</v>
      </c>
      <c r="E78" s="170">
        <v>139840.83798882682</v>
      </c>
      <c r="F78" s="170">
        <v>148005</v>
      </c>
      <c r="G78" s="154">
        <f>(F78-E78)/E78</f>
        <v>5.8381815559668523E-2</v>
      </c>
      <c r="H78" s="170">
        <v>148005</v>
      </c>
      <c r="I78" s="154">
        <f>(F78-H78)/H78</f>
        <v>0</v>
      </c>
    </row>
    <row r="79" spans="1:9" ht="16.5" customHeight="1" thickBot="1">
      <c r="A79" s="38"/>
      <c r="B79" s="162" t="s">
        <v>71</v>
      </c>
      <c r="C79" s="149" t="s">
        <v>200</v>
      </c>
      <c r="D79" s="146" t="s">
        <v>134</v>
      </c>
      <c r="E79" s="173">
        <v>105036.36669562726</v>
      </c>
      <c r="F79" s="173">
        <v>129616.5</v>
      </c>
      <c r="G79" s="154">
        <f>(F79-E79)/E79</f>
        <v>0.23401545652850561</v>
      </c>
      <c r="H79" s="173">
        <v>128570</v>
      </c>
      <c r="I79" s="154">
        <f>(F79-H79)/H79</f>
        <v>8.1395348837209301E-3</v>
      </c>
    </row>
    <row r="80" spans="1:9" ht="15.75" customHeight="1" thickBot="1">
      <c r="A80" s="224" t="s">
        <v>193</v>
      </c>
      <c r="B80" s="225"/>
      <c r="C80" s="225"/>
      <c r="D80" s="226"/>
      <c r="E80" s="83">
        <f>SUM(E75:E79)</f>
        <v>823796.21642984368</v>
      </c>
      <c r="F80" s="83">
        <f>SUM(F75:F79)</f>
        <v>891020</v>
      </c>
      <c r="G80" s="103">
        <f t="shared" ref="G80" si="22">(F80-E80)/E80</f>
        <v>8.160244272726791E-2</v>
      </c>
      <c r="H80" s="83">
        <f>SUM(H75:H79)</f>
        <v>890699.64285714284</v>
      </c>
      <c r="I80" s="104">
        <f t="shared" ref="I80" si="23">(F80-H80)/H80</f>
        <v>3.5966910442394867E-4</v>
      </c>
    </row>
    <row r="81" spans="1:11" ht="17.25" customHeight="1" thickBot="1">
      <c r="A81" s="33" t="s">
        <v>72</v>
      </c>
      <c r="B81" s="27" t="s">
        <v>73</v>
      </c>
      <c r="C81" s="5"/>
      <c r="D81" s="6"/>
      <c r="E81" s="52"/>
      <c r="F81" s="52"/>
      <c r="G81" s="7"/>
      <c r="H81" s="52"/>
      <c r="I81" s="8"/>
    </row>
    <row r="82" spans="1:11" ht="16.5">
      <c r="A82" s="33"/>
      <c r="B82" s="162" t="s">
        <v>79</v>
      </c>
      <c r="C82" s="149" t="s">
        <v>155</v>
      </c>
      <c r="D82" s="153" t="s">
        <v>156</v>
      </c>
      <c r="E82" s="167">
        <v>578403.75</v>
      </c>
      <c r="F82" s="167">
        <v>530127</v>
      </c>
      <c r="G82" s="155">
        <f t="shared" ref="G82:G88" si="24">(F82-E82)/E82</f>
        <v>-8.3465485830615721E-2</v>
      </c>
      <c r="H82" s="167">
        <v>562419</v>
      </c>
      <c r="I82" s="155">
        <f t="shared" ref="I82:I88" si="25">(F82-H82)/H82</f>
        <v>-5.7416267942583733E-2</v>
      </c>
    </row>
    <row r="83" spans="1:11" ht="16.5">
      <c r="A83" s="37"/>
      <c r="B83" s="162" t="s">
        <v>77</v>
      </c>
      <c r="C83" s="149" t="s">
        <v>146</v>
      </c>
      <c r="D83" s="145" t="s">
        <v>162</v>
      </c>
      <c r="E83" s="170">
        <v>94297.025297897082</v>
      </c>
      <c r="F83" s="170">
        <v>93063.75</v>
      </c>
      <c r="G83" s="154">
        <f t="shared" si="24"/>
        <v>-1.3078623572705483E-2</v>
      </c>
      <c r="H83" s="170">
        <v>97374.333333333328</v>
      </c>
      <c r="I83" s="154">
        <f t="shared" si="25"/>
        <v>-4.4268167860798312E-2</v>
      </c>
    </row>
    <row r="84" spans="1:11" ht="16.5">
      <c r="A84" s="37"/>
      <c r="B84" s="162" t="s">
        <v>75</v>
      </c>
      <c r="C84" s="149" t="s">
        <v>148</v>
      </c>
      <c r="D84" s="147" t="s">
        <v>145</v>
      </c>
      <c r="E84" s="170">
        <v>43395.892857142855</v>
      </c>
      <c r="F84" s="170">
        <v>50488.285714285717</v>
      </c>
      <c r="G84" s="154">
        <f t="shared" si="24"/>
        <v>0.16343465683470718</v>
      </c>
      <c r="H84" s="170">
        <v>50488.285714285717</v>
      </c>
      <c r="I84" s="154">
        <f t="shared" si="25"/>
        <v>0</v>
      </c>
    </row>
    <row r="85" spans="1:11" ht="16.5">
      <c r="A85" s="37"/>
      <c r="B85" s="162" t="s">
        <v>80</v>
      </c>
      <c r="C85" s="149" t="s">
        <v>151</v>
      </c>
      <c r="D85" s="147" t="s">
        <v>150</v>
      </c>
      <c r="E85" s="170">
        <v>161191.95139353402</v>
      </c>
      <c r="F85" s="170">
        <v>247908.375</v>
      </c>
      <c r="G85" s="154">
        <f t="shared" si="24"/>
        <v>0.53796993495510526</v>
      </c>
      <c r="H85" s="170">
        <v>247771.33333333334</v>
      </c>
      <c r="I85" s="154">
        <f t="shared" si="25"/>
        <v>5.5309734513270422E-4</v>
      </c>
    </row>
    <row r="86" spans="1:11" ht="16.5">
      <c r="A86" s="37"/>
      <c r="B86" s="162" t="s">
        <v>74</v>
      </c>
      <c r="C86" s="149" t="s">
        <v>144</v>
      </c>
      <c r="D86" s="158" t="s">
        <v>142</v>
      </c>
      <c r="E86" s="179">
        <v>71611.89285714287</v>
      </c>
      <c r="F86" s="179">
        <v>69581.571428571435</v>
      </c>
      <c r="G86" s="154">
        <f t="shared" si="24"/>
        <v>-2.8351735271425968E-2</v>
      </c>
      <c r="H86" s="179">
        <v>69453.428571428565</v>
      </c>
      <c r="I86" s="154">
        <f t="shared" si="25"/>
        <v>1.8450184501846816E-3</v>
      </c>
    </row>
    <row r="87" spans="1:11" ht="16.5">
      <c r="A87" s="37"/>
      <c r="B87" s="162" t="s">
        <v>78</v>
      </c>
      <c r="C87" s="149" t="s">
        <v>149</v>
      </c>
      <c r="D87" s="158" t="s">
        <v>147</v>
      </c>
      <c r="E87" s="179">
        <v>131449.21643403039</v>
      </c>
      <c r="F87" s="179">
        <v>145314</v>
      </c>
      <c r="G87" s="154">
        <f t="shared" si="24"/>
        <v>0.10547635004677147</v>
      </c>
      <c r="H87" s="179">
        <v>142892.1</v>
      </c>
      <c r="I87" s="154">
        <f t="shared" si="25"/>
        <v>1.694915254237284E-2</v>
      </c>
    </row>
    <row r="88" spans="1:11" ht="16.5" customHeight="1" thickBot="1">
      <c r="A88" s="35"/>
      <c r="B88" s="163" t="s">
        <v>76</v>
      </c>
      <c r="C88" s="150" t="s">
        <v>143</v>
      </c>
      <c r="D88" s="146" t="s">
        <v>161</v>
      </c>
      <c r="E88" s="173">
        <v>102505.39031250001</v>
      </c>
      <c r="F88" s="210">
        <v>96619.71428571429</v>
      </c>
      <c r="G88" s="156">
        <f t="shared" si="24"/>
        <v>-5.7418209996981877E-2</v>
      </c>
      <c r="H88" s="210">
        <v>91494</v>
      </c>
      <c r="I88" s="156">
        <f t="shared" si="25"/>
        <v>5.6022408963585478E-2</v>
      </c>
    </row>
    <row r="89" spans="1:11" ht="15.75" customHeight="1" thickBot="1">
      <c r="A89" s="224" t="s">
        <v>194</v>
      </c>
      <c r="B89" s="225"/>
      <c r="C89" s="225"/>
      <c r="D89" s="226"/>
      <c r="E89" s="83">
        <f>SUM(E82:E88)</f>
        <v>1182855.1191522472</v>
      </c>
      <c r="F89" s="83">
        <f>SUM(F82:F88)</f>
        <v>1233102.6964285716</v>
      </c>
      <c r="G89" s="111">
        <f t="shared" ref="G89:G90" si="26">(F89-E89)/E89</f>
        <v>4.2479908538872325E-2</v>
      </c>
      <c r="H89" s="83">
        <f>SUM(H82:H88)</f>
        <v>1261892.4809523809</v>
      </c>
      <c r="I89" s="104">
        <f t="shared" ref="I89:I90" si="27">(F89-H89)/H89</f>
        <v>-2.2814768261461529E-2</v>
      </c>
    </row>
    <row r="90" spans="1:11" ht="15.75" customHeight="1" thickBot="1">
      <c r="A90" s="224" t="s">
        <v>195</v>
      </c>
      <c r="B90" s="225"/>
      <c r="C90" s="225"/>
      <c r="D90" s="226"/>
      <c r="E90" s="99">
        <f>SUM(E89+E80+E73+E65+E54+E46+E38+E31)</f>
        <v>19753075.486358963</v>
      </c>
      <c r="F90" s="99">
        <f>SUM(F31,F38,F46,F54,F65,F73,F80,F89)</f>
        <v>21138389.686111111</v>
      </c>
      <c r="G90" s="101">
        <f t="shared" si="26"/>
        <v>7.0131570180492431E-2</v>
      </c>
      <c r="H90" s="99">
        <f>SUM(H31,H38,H46,H54,H65,H73,H80,H89)</f>
        <v>21095976.861904763</v>
      </c>
      <c r="I90" s="112">
        <f t="shared" si="27"/>
        <v>2.0104697916567132E-3</v>
      </c>
      <c r="J90" s="113"/>
    </row>
    <row r="91" spans="1:11">
      <c r="E91" s="114"/>
      <c r="F91" s="114"/>
      <c r="K91" s="115"/>
    </row>
    <row r="92" spans="1:11">
      <c r="I92" s="28"/>
    </row>
    <row r="93" spans="1:11">
      <c r="I93" s="28"/>
    </row>
    <row r="94" spans="1:11">
      <c r="I94" s="28"/>
    </row>
  </sheetData>
  <sortState ref="B82:I88">
    <sortCondition ref="I82:I88"/>
  </sortState>
  <mergeCells count="20">
    <mergeCell ref="B12:B13"/>
    <mergeCell ref="C12:C13"/>
    <mergeCell ref="D12:D13"/>
    <mergeCell ref="E12:E13"/>
    <mergeCell ref="A9:I9"/>
    <mergeCell ref="H12:H13"/>
    <mergeCell ref="I12:I13"/>
    <mergeCell ref="D11:E11"/>
    <mergeCell ref="A90:D90"/>
    <mergeCell ref="A46:D46"/>
    <mergeCell ref="A38:D38"/>
    <mergeCell ref="F12:F13"/>
    <mergeCell ref="G12:G13"/>
    <mergeCell ref="A54:D54"/>
    <mergeCell ref="A65:D65"/>
    <mergeCell ref="A73:D73"/>
    <mergeCell ref="A80:D80"/>
    <mergeCell ref="A89:D89"/>
    <mergeCell ref="A31:D31"/>
    <mergeCell ref="A12:A13"/>
  </mergeCells>
  <printOptions horizontalCentered="1"/>
  <pageMargins left="0.15748031496062992" right="0.15748031496062992" top="0.47244094488188981" bottom="0.74803149606299213" header="0.31496062992125984" footer="0.31496062992125984"/>
  <pageSetup paperSize="9" orientation="landscape" r:id="rId1"/>
  <headerFooter>
    <oddFooter>&amp;C&amp;P</oddFooter>
  </headerFooter>
  <rowBreaks count="3" manualBreakCount="3">
    <brk id="28" max="16383" man="1"/>
    <brk id="54" max="16383" man="1"/>
    <brk id="80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7:P92"/>
  <sheetViews>
    <sheetView rightToLeft="1" tabSelected="1" topLeftCell="A24" zoomScaleNormal="100" workbookViewId="0">
      <selection activeCell="H41" sqref="H41"/>
    </sheetView>
  </sheetViews>
  <sheetFormatPr defaultRowHeight="15"/>
  <cols>
    <col min="1" max="1" width="25.7109375" style="9" bestFit="1" customWidth="1"/>
    <col min="2" max="2" width="6.42578125" style="9" bestFit="1" customWidth="1"/>
    <col min="3" max="3" width="33.7109375" style="125" customWidth="1"/>
    <col min="4" max="6" width="13.140625" style="125" customWidth="1"/>
    <col min="7" max="7" width="11.28515625" style="82" customWidth="1"/>
    <col min="8" max="8" width="11.42578125" style="125" customWidth="1"/>
    <col min="9" max="9" width="11.7109375" style="125" customWidth="1"/>
    <col min="10" max="10" width="9.140625" style="125"/>
    <col min="11" max="11" width="13" style="201" bestFit="1" customWidth="1"/>
    <col min="12" max="12" width="9.140625" style="201"/>
    <col min="13" max="16384" width="9.140625" style="125"/>
  </cols>
  <sheetData>
    <row r="7" spans="1:12">
      <c r="A7" s="4" t="s">
        <v>1</v>
      </c>
      <c r="B7" s="3"/>
      <c r="C7" s="3"/>
    </row>
    <row r="8" spans="1:12">
      <c r="A8" s="4" t="s">
        <v>2</v>
      </c>
      <c r="B8" s="4"/>
      <c r="C8" s="4"/>
    </row>
    <row r="9" spans="1:12" ht="19.5">
      <c r="A9" s="26" t="s">
        <v>209</v>
      </c>
      <c r="B9" s="26"/>
      <c r="C9" s="26"/>
      <c r="D9" s="26"/>
      <c r="E9" s="200"/>
      <c r="F9" s="200"/>
    </row>
    <row r="10" spans="1:12" ht="18">
      <c r="A10" s="2" t="s">
        <v>210</v>
      </c>
      <c r="B10" s="2"/>
      <c r="C10" s="2"/>
    </row>
    <row r="11" spans="1:12" ht="18">
      <c r="A11" s="2" t="s">
        <v>227</v>
      </c>
    </row>
    <row r="12" spans="1:12" ht="15.75" thickBot="1"/>
    <row r="13" spans="1:12" ht="24.75" customHeight="1">
      <c r="A13" s="218" t="s">
        <v>3</v>
      </c>
      <c r="B13" s="218"/>
      <c r="C13" s="220" t="s">
        <v>0</v>
      </c>
      <c r="D13" s="214" t="s">
        <v>211</v>
      </c>
      <c r="E13" s="214" t="s">
        <v>212</v>
      </c>
      <c r="F13" s="214" t="s">
        <v>213</v>
      </c>
      <c r="G13" s="214" t="s">
        <v>214</v>
      </c>
      <c r="H13" s="214" t="s">
        <v>215</v>
      </c>
      <c r="I13" s="214" t="s">
        <v>216</v>
      </c>
    </row>
    <row r="14" spans="1:12" ht="24.75" customHeight="1" thickBot="1">
      <c r="A14" s="219"/>
      <c r="B14" s="219"/>
      <c r="C14" s="221"/>
      <c r="D14" s="234"/>
      <c r="E14" s="234"/>
      <c r="F14" s="234"/>
      <c r="G14" s="215"/>
      <c r="H14" s="234"/>
      <c r="I14" s="234"/>
    </row>
    <row r="15" spans="1:12" ht="17.25" customHeight="1" thickBot="1">
      <c r="A15" s="86" t="s">
        <v>24</v>
      </c>
      <c r="B15" s="120" t="s">
        <v>22</v>
      </c>
      <c r="C15" s="5"/>
      <c r="D15" s="7"/>
      <c r="E15" s="7"/>
      <c r="F15" s="7"/>
      <c r="G15" s="7"/>
      <c r="H15" s="7"/>
      <c r="I15" s="8"/>
      <c r="K15" s="202"/>
    </row>
    <row r="16" spans="1:12" ht="18">
      <c r="A16" s="87"/>
      <c r="B16" s="191" t="s">
        <v>4</v>
      </c>
      <c r="C16" s="148" t="s">
        <v>163</v>
      </c>
      <c r="D16" s="203">
        <v>70000</v>
      </c>
      <c r="E16" s="203">
        <v>70000</v>
      </c>
      <c r="F16" s="203">
        <v>77500</v>
      </c>
      <c r="G16" s="141">
        <v>55000</v>
      </c>
      <c r="H16" s="141"/>
      <c r="I16" s="141">
        <f>AVERAGE(D16:H16)</f>
        <v>68125</v>
      </c>
      <c r="K16" s="202"/>
      <c r="L16" s="204"/>
    </row>
    <row r="17" spans="1:16" ht="18">
      <c r="A17" s="88"/>
      <c r="B17" s="192" t="s">
        <v>5</v>
      </c>
      <c r="C17" s="149" t="s">
        <v>164</v>
      </c>
      <c r="D17" s="187">
        <v>90000</v>
      </c>
      <c r="E17" s="187">
        <v>120000</v>
      </c>
      <c r="F17" s="187">
        <v>75000</v>
      </c>
      <c r="G17" s="205">
        <v>60000</v>
      </c>
      <c r="H17" s="205"/>
      <c r="I17" s="141">
        <f t="shared" ref="I17:I40" si="0">AVERAGE(D17:H17)</f>
        <v>86250</v>
      </c>
      <c r="K17" s="202"/>
      <c r="L17" s="204"/>
    </row>
    <row r="18" spans="1:16" ht="18">
      <c r="A18" s="88"/>
      <c r="B18" s="192" t="s">
        <v>6</v>
      </c>
      <c r="C18" s="149" t="s">
        <v>165</v>
      </c>
      <c r="D18" s="187">
        <v>50000</v>
      </c>
      <c r="E18" s="187">
        <v>100000</v>
      </c>
      <c r="F18" s="187">
        <v>62500</v>
      </c>
      <c r="G18" s="205">
        <v>65000</v>
      </c>
      <c r="H18" s="205"/>
      <c r="I18" s="141">
        <f t="shared" si="0"/>
        <v>69375</v>
      </c>
      <c r="K18" s="202"/>
      <c r="L18" s="204"/>
    </row>
    <row r="19" spans="1:16" ht="18">
      <c r="A19" s="88"/>
      <c r="B19" s="192" t="s">
        <v>7</v>
      </c>
      <c r="C19" s="149" t="s">
        <v>166</v>
      </c>
      <c r="D19" s="187">
        <v>45000</v>
      </c>
      <c r="E19" s="187">
        <v>60000</v>
      </c>
      <c r="F19" s="187">
        <v>37500</v>
      </c>
      <c r="G19" s="205">
        <v>27500</v>
      </c>
      <c r="H19" s="205"/>
      <c r="I19" s="141">
        <f t="shared" si="0"/>
        <v>42500</v>
      </c>
      <c r="K19" s="202"/>
      <c r="L19" s="204"/>
      <c r="P19" s="201"/>
    </row>
    <row r="20" spans="1:16" ht="18">
      <c r="A20" s="88"/>
      <c r="B20" s="192" t="s">
        <v>8</v>
      </c>
      <c r="C20" s="149" t="s">
        <v>167</v>
      </c>
      <c r="D20" s="187">
        <v>120000</v>
      </c>
      <c r="E20" s="187">
        <v>140000</v>
      </c>
      <c r="F20" s="187">
        <v>120000</v>
      </c>
      <c r="G20" s="205">
        <v>112500</v>
      </c>
      <c r="H20" s="205"/>
      <c r="I20" s="141">
        <f t="shared" si="0"/>
        <v>123125</v>
      </c>
      <c r="K20" s="202"/>
      <c r="L20" s="204"/>
    </row>
    <row r="21" spans="1:16" ht="18.75" customHeight="1">
      <c r="A21" s="88"/>
      <c r="B21" s="192" t="s">
        <v>9</v>
      </c>
      <c r="C21" s="149" t="s">
        <v>168</v>
      </c>
      <c r="D21" s="187">
        <v>90000</v>
      </c>
      <c r="E21" s="187">
        <v>80000</v>
      </c>
      <c r="F21" s="187">
        <v>80000</v>
      </c>
      <c r="G21" s="205">
        <v>60000</v>
      </c>
      <c r="H21" s="205"/>
      <c r="I21" s="141">
        <f t="shared" si="0"/>
        <v>77500</v>
      </c>
      <c r="K21" s="202"/>
      <c r="L21" s="204"/>
    </row>
    <row r="22" spans="1:16" ht="18">
      <c r="A22" s="88"/>
      <c r="B22" s="192" t="s">
        <v>10</v>
      </c>
      <c r="C22" s="149" t="s">
        <v>169</v>
      </c>
      <c r="D22" s="187">
        <v>50000</v>
      </c>
      <c r="E22" s="187">
        <v>50000</v>
      </c>
      <c r="F22" s="187">
        <v>72500</v>
      </c>
      <c r="G22" s="205">
        <v>65000</v>
      </c>
      <c r="H22" s="205"/>
      <c r="I22" s="141">
        <f t="shared" si="0"/>
        <v>59375</v>
      </c>
      <c r="K22" s="202"/>
      <c r="L22" s="204"/>
    </row>
    <row r="23" spans="1:16" ht="18">
      <c r="A23" s="88"/>
      <c r="B23" s="192" t="s">
        <v>11</v>
      </c>
      <c r="C23" s="149" t="s">
        <v>170</v>
      </c>
      <c r="D23" s="187">
        <v>30000</v>
      </c>
      <c r="E23" s="187">
        <v>15000</v>
      </c>
      <c r="F23" s="187">
        <v>17500</v>
      </c>
      <c r="G23" s="205">
        <v>20000</v>
      </c>
      <c r="H23" s="205"/>
      <c r="I23" s="141">
        <f t="shared" si="0"/>
        <v>20625</v>
      </c>
      <c r="K23" s="202"/>
      <c r="L23" s="204"/>
    </row>
    <row r="24" spans="1:16" ht="18">
      <c r="A24" s="88"/>
      <c r="B24" s="192" t="s">
        <v>12</v>
      </c>
      <c r="C24" s="149" t="s">
        <v>171</v>
      </c>
      <c r="D24" s="187">
        <v>30000</v>
      </c>
      <c r="E24" s="187">
        <v>15000</v>
      </c>
      <c r="F24" s="187">
        <v>20000</v>
      </c>
      <c r="G24" s="205">
        <v>27500</v>
      </c>
      <c r="H24" s="205"/>
      <c r="I24" s="141">
        <f t="shared" si="0"/>
        <v>23125</v>
      </c>
      <c r="K24" s="202"/>
      <c r="L24" s="204"/>
    </row>
    <row r="25" spans="1:16" ht="18">
      <c r="A25" s="88"/>
      <c r="B25" s="192" t="s">
        <v>13</v>
      </c>
      <c r="C25" s="149" t="s">
        <v>172</v>
      </c>
      <c r="D25" s="187">
        <v>45000</v>
      </c>
      <c r="E25" s="187">
        <v>15000</v>
      </c>
      <c r="F25" s="187">
        <v>22500</v>
      </c>
      <c r="G25" s="205">
        <v>27500</v>
      </c>
      <c r="H25" s="205"/>
      <c r="I25" s="141">
        <f t="shared" si="0"/>
        <v>27500</v>
      </c>
      <c r="K25" s="202"/>
      <c r="L25" s="204"/>
    </row>
    <row r="26" spans="1:16" ht="18">
      <c r="A26" s="88"/>
      <c r="B26" s="192" t="s">
        <v>14</v>
      </c>
      <c r="C26" s="149" t="s">
        <v>173</v>
      </c>
      <c r="D26" s="187">
        <v>35000</v>
      </c>
      <c r="E26" s="187">
        <v>25000</v>
      </c>
      <c r="F26" s="187">
        <v>22500</v>
      </c>
      <c r="G26" s="205">
        <v>27500</v>
      </c>
      <c r="H26" s="205"/>
      <c r="I26" s="141">
        <f t="shared" si="0"/>
        <v>27500</v>
      </c>
      <c r="K26" s="202"/>
      <c r="L26" s="204"/>
    </row>
    <row r="27" spans="1:16" ht="18">
      <c r="A27" s="88"/>
      <c r="B27" s="192" t="s">
        <v>15</v>
      </c>
      <c r="C27" s="149" t="s">
        <v>174</v>
      </c>
      <c r="D27" s="187">
        <v>80000</v>
      </c>
      <c r="E27" s="187">
        <v>50000</v>
      </c>
      <c r="F27" s="187">
        <v>52500</v>
      </c>
      <c r="G27" s="205">
        <v>60000</v>
      </c>
      <c r="H27" s="205"/>
      <c r="I27" s="141">
        <f t="shared" si="0"/>
        <v>60625</v>
      </c>
      <c r="K27" s="202"/>
      <c r="L27" s="204"/>
    </row>
    <row r="28" spans="1:16" ht="18">
      <c r="A28" s="88"/>
      <c r="B28" s="192" t="s">
        <v>16</v>
      </c>
      <c r="C28" s="149" t="s">
        <v>175</v>
      </c>
      <c r="D28" s="187">
        <v>40000</v>
      </c>
      <c r="E28" s="187">
        <v>15000</v>
      </c>
      <c r="F28" s="187">
        <v>22500</v>
      </c>
      <c r="G28" s="205">
        <v>25000</v>
      </c>
      <c r="H28" s="205"/>
      <c r="I28" s="141">
        <f t="shared" si="0"/>
        <v>25625</v>
      </c>
      <c r="K28" s="202"/>
      <c r="L28" s="204"/>
    </row>
    <row r="29" spans="1:16" ht="18">
      <c r="A29" s="88"/>
      <c r="B29" s="192" t="s">
        <v>17</v>
      </c>
      <c r="C29" s="149" t="s">
        <v>176</v>
      </c>
      <c r="D29" s="187">
        <v>60000</v>
      </c>
      <c r="E29" s="187">
        <v>80000</v>
      </c>
      <c r="F29" s="187">
        <v>60000</v>
      </c>
      <c r="G29" s="205">
        <v>60000</v>
      </c>
      <c r="H29" s="205"/>
      <c r="I29" s="141">
        <f t="shared" si="0"/>
        <v>65000</v>
      </c>
      <c r="K29" s="202"/>
      <c r="L29" s="204"/>
    </row>
    <row r="30" spans="1:16" ht="18">
      <c r="A30" s="88"/>
      <c r="B30" s="192" t="s">
        <v>18</v>
      </c>
      <c r="C30" s="149" t="s">
        <v>177</v>
      </c>
      <c r="D30" s="187">
        <v>60000</v>
      </c>
      <c r="E30" s="187">
        <v>80000</v>
      </c>
      <c r="F30" s="187">
        <v>75000</v>
      </c>
      <c r="G30" s="205">
        <v>50000</v>
      </c>
      <c r="H30" s="205"/>
      <c r="I30" s="141">
        <f t="shared" si="0"/>
        <v>66250</v>
      </c>
      <c r="K30" s="202"/>
      <c r="L30" s="204"/>
    </row>
    <row r="31" spans="1:16" ht="16.5" customHeight="1" thickBot="1">
      <c r="A31" s="89"/>
      <c r="B31" s="193" t="s">
        <v>19</v>
      </c>
      <c r="C31" s="150" t="s">
        <v>178</v>
      </c>
      <c r="D31" s="188">
        <v>68000</v>
      </c>
      <c r="E31" s="188">
        <v>60000</v>
      </c>
      <c r="F31" s="188">
        <v>60000</v>
      </c>
      <c r="G31" s="143">
        <v>65000</v>
      </c>
      <c r="H31" s="143"/>
      <c r="I31" s="141">
        <f t="shared" si="0"/>
        <v>63250</v>
      </c>
      <c r="K31" s="202"/>
      <c r="L31" s="204"/>
    </row>
    <row r="32" spans="1:16" ht="17.25" customHeight="1" thickBot="1">
      <c r="A32" s="86" t="s">
        <v>20</v>
      </c>
      <c r="B32" s="120" t="s">
        <v>21</v>
      </c>
      <c r="C32" s="5"/>
      <c r="D32" s="7"/>
      <c r="E32" s="7"/>
      <c r="F32" s="7"/>
      <c r="G32" s="7"/>
      <c r="H32" s="7"/>
      <c r="I32" s="141"/>
      <c r="K32" s="206"/>
      <c r="L32" s="207"/>
    </row>
    <row r="33" spans="1:12" ht="18">
      <c r="A33" s="87"/>
      <c r="B33" s="191" t="s">
        <v>26</v>
      </c>
      <c r="C33" s="151" t="s">
        <v>179</v>
      </c>
      <c r="D33" s="203">
        <v>90000</v>
      </c>
      <c r="E33" s="203">
        <v>120000</v>
      </c>
      <c r="F33" s="203">
        <v>100000</v>
      </c>
      <c r="G33" s="141">
        <v>125000</v>
      </c>
      <c r="H33" s="141"/>
      <c r="I33" s="141">
        <f t="shared" si="0"/>
        <v>108750</v>
      </c>
      <c r="K33" s="208"/>
      <c r="L33" s="204"/>
    </row>
    <row r="34" spans="1:12" ht="18">
      <c r="A34" s="88"/>
      <c r="B34" s="192" t="s">
        <v>27</v>
      </c>
      <c r="C34" s="149" t="s">
        <v>180</v>
      </c>
      <c r="D34" s="187">
        <v>90000</v>
      </c>
      <c r="E34" s="187">
        <v>120000</v>
      </c>
      <c r="F34" s="187">
        <v>90000</v>
      </c>
      <c r="G34" s="205">
        <v>125000</v>
      </c>
      <c r="H34" s="205"/>
      <c r="I34" s="141">
        <f t="shared" si="0"/>
        <v>106250</v>
      </c>
      <c r="K34" s="208"/>
      <c r="L34" s="204"/>
    </row>
    <row r="35" spans="1:12" ht="18">
      <c r="A35" s="88"/>
      <c r="B35" s="191" t="s">
        <v>28</v>
      </c>
      <c r="C35" s="149" t="s">
        <v>181</v>
      </c>
      <c r="D35" s="187">
        <v>90000</v>
      </c>
      <c r="E35" s="187">
        <v>40000</v>
      </c>
      <c r="F35" s="187">
        <v>82500</v>
      </c>
      <c r="G35" s="205">
        <v>82500</v>
      </c>
      <c r="H35" s="205"/>
      <c r="I35" s="141">
        <f t="shared" si="0"/>
        <v>73750</v>
      </c>
      <c r="K35" s="208"/>
      <c r="L35" s="204"/>
    </row>
    <row r="36" spans="1:12" ht="18">
      <c r="A36" s="88"/>
      <c r="B36" s="192" t="s">
        <v>29</v>
      </c>
      <c r="C36" s="149" t="s">
        <v>182</v>
      </c>
      <c r="D36" s="187">
        <v>75000</v>
      </c>
      <c r="E36" s="187">
        <v>50000</v>
      </c>
      <c r="F36" s="187">
        <v>70000</v>
      </c>
      <c r="G36" s="205">
        <v>65000</v>
      </c>
      <c r="H36" s="205"/>
      <c r="I36" s="141">
        <f t="shared" si="0"/>
        <v>65000</v>
      </c>
      <c r="K36" s="208"/>
      <c r="L36" s="204"/>
    </row>
    <row r="37" spans="1:12" ht="16.5" customHeight="1" thickBot="1">
      <c r="A37" s="89"/>
      <c r="B37" s="191" t="s">
        <v>30</v>
      </c>
      <c r="C37" s="149" t="s">
        <v>183</v>
      </c>
      <c r="D37" s="187">
        <v>80000</v>
      </c>
      <c r="E37" s="187">
        <v>30000</v>
      </c>
      <c r="F37" s="187">
        <v>82500</v>
      </c>
      <c r="G37" s="205">
        <v>65000</v>
      </c>
      <c r="H37" s="205"/>
      <c r="I37" s="141">
        <f t="shared" si="0"/>
        <v>64375</v>
      </c>
      <c r="K37" s="208"/>
      <c r="L37" s="204"/>
    </row>
    <row r="38" spans="1:12" ht="17.25" customHeight="1" thickBot="1">
      <c r="A38" s="86" t="s">
        <v>25</v>
      </c>
      <c r="B38" s="120" t="s">
        <v>51</v>
      </c>
      <c r="C38" s="5"/>
      <c r="D38" s="7"/>
      <c r="E38" s="7"/>
      <c r="F38" s="7"/>
      <c r="G38" s="7"/>
      <c r="H38" s="7"/>
      <c r="I38" s="141"/>
      <c r="K38" s="206"/>
      <c r="L38" s="207"/>
    </row>
    <row r="39" spans="1:12" ht="18">
      <c r="A39" s="87"/>
      <c r="B39" s="194" t="s">
        <v>31</v>
      </c>
      <c r="C39" s="152" t="s">
        <v>217</v>
      </c>
      <c r="D39" s="166">
        <v>1973400</v>
      </c>
      <c r="E39" s="166">
        <v>1500000</v>
      </c>
      <c r="F39" s="166">
        <v>1973400</v>
      </c>
      <c r="G39" s="166">
        <v>1569750</v>
      </c>
      <c r="H39" s="166"/>
      <c r="I39" s="166">
        <f t="shared" si="0"/>
        <v>1754137.5</v>
      </c>
      <c r="K39" s="208"/>
      <c r="L39" s="204"/>
    </row>
    <row r="40" spans="1:12" ht="18.75" thickBot="1">
      <c r="A40" s="89"/>
      <c r="B40" s="193" t="s">
        <v>32</v>
      </c>
      <c r="C40" s="150" t="s">
        <v>185</v>
      </c>
      <c r="D40" s="188">
        <v>1076400</v>
      </c>
      <c r="E40" s="188">
        <v>1000000</v>
      </c>
      <c r="F40" s="188">
        <v>1076400</v>
      </c>
      <c r="G40" s="143">
        <v>1031550</v>
      </c>
      <c r="H40" s="143"/>
      <c r="I40" s="143">
        <f t="shared" si="0"/>
        <v>1046087.5</v>
      </c>
      <c r="K40" s="208"/>
      <c r="L40" s="204"/>
    </row>
    <row r="41" spans="1:12" ht="15.75" thickBot="1">
      <c r="C41" s="209" t="s">
        <v>228</v>
      </c>
      <c r="D41" s="209">
        <f>SUM(D16:D40)</f>
        <v>4437800</v>
      </c>
      <c r="E41" s="209">
        <f t="shared" ref="E41:H41" si="1">SUM(E16:E40)</f>
        <v>3835000</v>
      </c>
      <c r="F41" s="209">
        <f t="shared" si="1"/>
        <v>4352300</v>
      </c>
      <c r="G41" s="209">
        <f t="shared" si="1"/>
        <v>3871300</v>
      </c>
      <c r="H41" s="209"/>
      <c r="I41" s="90"/>
    </row>
    <row r="44" spans="1:12" ht="14.25" customHeight="1"/>
    <row r="48" spans="1:12" ht="15" customHeight="1"/>
    <row r="49" spans="11:12" s="125" customFormat="1" ht="15" customHeight="1">
      <c r="K49" s="201"/>
      <c r="L49" s="201"/>
    </row>
    <row r="50" spans="11:12" s="125" customFormat="1" ht="15" customHeight="1">
      <c r="K50" s="201"/>
      <c r="L50" s="201"/>
    </row>
    <row r="51" spans="11:12" s="125" customFormat="1" ht="15" customHeight="1">
      <c r="K51" s="201"/>
      <c r="L51" s="201"/>
    </row>
    <row r="52" spans="11:12" s="125" customFormat="1" ht="15" customHeight="1">
      <c r="K52" s="201"/>
      <c r="L52" s="201"/>
    </row>
    <row r="53" spans="11:12" s="125" customFormat="1" ht="15" customHeight="1">
      <c r="K53" s="201"/>
      <c r="L53" s="201"/>
    </row>
    <row r="54" spans="11:12" s="125" customFormat="1" ht="15" customHeight="1">
      <c r="K54" s="201"/>
      <c r="L54" s="201"/>
    </row>
    <row r="55" spans="11:12" s="125" customFormat="1" ht="15" customHeight="1">
      <c r="K55" s="201"/>
      <c r="L55" s="201"/>
    </row>
    <row r="56" spans="11:12" s="125" customFormat="1" ht="15" customHeight="1">
      <c r="K56" s="201"/>
      <c r="L56" s="201"/>
    </row>
    <row r="57" spans="11:12" s="125" customFormat="1" ht="15" customHeight="1">
      <c r="K57" s="201"/>
      <c r="L57" s="201"/>
    </row>
    <row r="58" spans="11:12" s="125" customFormat="1" ht="15" customHeight="1">
      <c r="K58" s="201"/>
      <c r="L58" s="201"/>
    </row>
    <row r="59" spans="11:12" s="125" customFormat="1" ht="15" customHeight="1">
      <c r="K59" s="201"/>
      <c r="L59" s="201"/>
    </row>
    <row r="60" spans="11:12" s="125" customFormat="1" ht="15" customHeight="1">
      <c r="K60" s="201"/>
      <c r="L60" s="201"/>
    </row>
    <row r="61" spans="11:12" s="125" customFormat="1" ht="15" customHeight="1">
      <c r="K61" s="201"/>
      <c r="L61" s="201"/>
    </row>
    <row r="62" spans="11:12" s="125" customFormat="1" ht="15" customHeight="1">
      <c r="K62" s="201"/>
      <c r="L62" s="201"/>
    </row>
    <row r="63" spans="11:12" s="125" customFormat="1" ht="15" customHeight="1">
      <c r="K63" s="201"/>
      <c r="L63" s="201"/>
    </row>
    <row r="64" spans="11:12" s="125" customFormat="1" ht="15" customHeight="1">
      <c r="K64" s="201"/>
      <c r="L64" s="201"/>
    </row>
    <row r="65" spans="11:12" s="125" customFormat="1" ht="15" customHeight="1">
      <c r="K65" s="201"/>
      <c r="L65" s="201"/>
    </row>
    <row r="66" spans="11:12" s="125" customFormat="1" ht="15" customHeight="1">
      <c r="K66" s="201"/>
      <c r="L66" s="201"/>
    </row>
    <row r="67" spans="11:12" s="125" customFormat="1" ht="15" customHeight="1">
      <c r="K67" s="201"/>
      <c r="L67" s="201"/>
    </row>
    <row r="68" spans="11:12" s="125" customFormat="1" ht="15" customHeight="1">
      <c r="K68" s="201"/>
      <c r="L68" s="201"/>
    </row>
    <row r="69" spans="11:12" s="125" customFormat="1" ht="15" customHeight="1">
      <c r="K69" s="201"/>
      <c r="L69" s="201"/>
    </row>
    <row r="70" spans="11:12" s="125" customFormat="1" ht="15" customHeight="1">
      <c r="K70" s="201"/>
      <c r="L70" s="201"/>
    </row>
    <row r="71" spans="11:12" s="125" customFormat="1" ht="15" customHeight="1">
      <c r="K71" s="201"/>
      <c r="L71" s="201"/>
    </row>
    <row r="72" spans="11:12" s="125" customFormat="1" ht="15" customHeight="1">
      <c r="K72" s="201"/>
      <c r="L72" s="201"/>
    </row>
    <row r="73" spans="11:12" s="125" customFormat="1" ht="15" customHeight="1">
      <c r="K73" s="201"/>
      <c r="L73" s="201"/>
    </row>
    <row r="74" spans="11:12" s="125" customFormat="1" ht="15" customHeight="1">
      <c r="K74" s="201"/>
      <c r="L74" s="201"/>
    </row>
    <row r="75" spans="11:12" s="125" customFormat="1" ht="15" customHeight="1">
      <c r="K75" s="201"/>
      <c r="L75" s="201"/>
    </row>
    <row r="76" spans="11:12" s="125" customFormat="1" ht="15" customHeight="1">
      <c r="K76" s="201"/>
      <c r="L76" s="201"/>
    </row>
    <row r="77" spans="11:12" s="125" customFormat="1" ht="15" customHeight="1">
      <c r="K77" s="201"/>
      <c r="L77" s="201"/>
    </row>
    <row r="78" spans="11:12" s="125" customFormat="1" ht="15" customHeight="1">
      <c r="K78" s="201"/>
      <c r="L78" s="201"/>
    </row>
    <row r="79" spans="11:12" s="125" customFormat="1" ht="15" customHeight="1">
      <c r="K79" s="201"/>
      <c r="L79" s="201"/>
    </row>
    <row r="80" spans="11:12" s="125" customFormat="1" ht="15" customHeight="1">
      <c r="K80" s="201"/>
      <c r="L80" s="201"/>
    </row>
    <row r="81" spans="11:12" s="125" customFormat="1" ht="15" customHeight="1">
      <c r="K81" s="201"/>
      <c r="L81" s="201"/>
    </row>
    <row r="82" spans="11:12" s="125" customFormat="1" ht="15" customHeight="1">
      <c r="K82" s="201"/>
      <c r="L82" s="201"/>
    </row>
    <row r="83" spans="11:12" s="125" customFormat="1" ht="15" customHeight="1">
      <c r="K83" s="201"/>
      <c r="L83" s="201"/>
    </row>
    <row r="84" spans="11:12" s="125" customFormat="1" ht="15" customHeight="1">
      <c r="K84" s="201"/>
      <c r="L84" s="201"/>
    </row>
    <row r="85" spans="11:12" s="125" customFormat="1" ht="15" customHeight="1">
      <c r="K85" s="201"/>
      <c r="L85" s="201"/>
    </row>
    <row r="86" spans="11:12" s="125" customFormat="1" ht="15" customHeight="1">
      <c r="K86" s="201"/>
      <c r="L86" s="201"/>
    </row>
    <row r="87" spans="11:12" s="125" customFormat="1" ht="15" customHeight="1">
      <c r="K87" s="201"/>
      <c r="L87" s="201"/>
    </row>
    <row r="88" spans="11:12" s="125" customFormat="1" ht="15" customHeight="1">
      <c r="K88" s="201"/>
      <c r="L88" s="201"/>
    </row>
    <row r="89" spans="11:12" s="125" customFormat="1" ht="15" customHeight="1">
      <c r="K89" s="201"/>
      <c r="L89" s="201"/>
    </row>
    <row r="90" spans="11:12" s="125" customFormat="1" ht="15" customHeight="1">
      <c r="K90" s="201"/>
      <c r="L90" s="201"/>
    </row>
    <row r="91" spans="11:12" s="125" customFormat="1" ht="15" customHeight="1">
      <c r="K91" s="201"/>
      <c r="L91" s="201"/>
    </row>
    <row r="92" spans="11:12" s="125" customFormat="1">
      <c r="K92" s="201"/>
      <c r="L92" s="201"/>
    </row>
  </sheetData>
  <mergeCells count="9">
    <mergeCell ref="G13:G14"/>
    <mergeCell ref="H13:H14"/>
    <mergeCell ref="I13:I14"/>
    <mergeCell ref="A13:A14"/>
    <mergeCell ref="B13:B14"/>
    <mergeCell ref="C13:C14"/>
    <mergeCell ref="D13:D14"/>
    <mergeCell ref="E13:E14"/>
    <mergeCell ref="F13:F14"/>
  </mergeCells>
  <pageMargins left="0.74803149606299213" right="0.74803149606299213" top="0.78740157480314965" bottom="0.78740157480314965" header="0.51181102362204722" footer="0.51181102362204722"/>
  <pageSetup paperSize="9" scale="90" orientation="landscape" r:id="rId1"/>
  <rowBreaks count="1" manualBreakCount="1">
    <brk id="31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Supermarkets</vt:lpstr>
      <vt:lpstr>stores</vt:lpstr>
      <vt:lpstr>Comp</vt:lpstr>
      <vt:lpstr>01-10-2024</vt:lpstr>
      <vt:lpstr>By Order</vt:lpstr>
      <vt:lpstr>All Stores</vt:lpstr>
      <vt:lpstr>'01-10-2024'!Print_Titles</vt:lpstr>
      <vt:lpstr>'All Stores'!Print_Titles</vt:lpstr>
      <vt:lpstr>'By Order'!Print_Titles</vt:lpstr>
      <vt:lpstr>Comp!Print_Titles</vt:lpstr>
      <vt:lpstr>stores!Print_Titles</vt:lpstr>
      <vt:lpstr>Supermarkets!Print_Titles</vt:lpstr>
    </vt:vector>
  </TitlesOfParts>
  <Company>moet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rawad</dc:creator>
  <cp:lastModifiedBy>Rita Daher</cp:lastModifiedBy>
  <cp:lastPrinted>2024-10-02T08:41:44Z</cp:lastPrinted>
  <dcterms:created xsi:type="dcterms:W3CDTF">2010-10-20T06:23:14Z</dcterms:created>
  <dcterms:modified xsi:type="dcterms:W3CDTF">2024-10-03T05:24:58Z</dcterms:modified>
</cp:coreProperties>
</file>