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2-08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'12-08-2024'!$12:$14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8" i="11"/>
  <c r="G88" i="11"/>
  <c r="I85" i="11"/>
  <c r="G85" i="11"/>
  <c r="I84" i="11"/>
  <c r="G84" i="11"/>
  <c r="I83" i="11"/>
  <c r="G83" i="11"/>
  <c r="I82" i="11"/>
  <c r="G82" i="11"/>
  <c r="I75" i="11"/>
  <c r="G75" i="11"/>
  <c r="I79" i="11"/>
  <c r="G79" i="11"/>
  <c r="I76" i="11"/>
  <c r="G76" i="11"/>
  <c r="I77" i="11"/>
  <c r="G77" i="11"/>
  <c r="I78" i="11"/>
  <c r="G78" i="11"/>
  <c r="I70" i="11"/>
  <c r="G70" i="11"/>
  <c r="I69" i="11"/>
  <c r="G69" i="11"/>
  <c r="I68" i="11"/>
  <c r="G68" i="11"/>
  <c r="I67" i="11"/>
  <c r="G67" i="11"/>
  <c r="I72" i="11"/>
  <c r="G72" i="11"/>
  <c r="I71" i="11"/>
  <c r="G71" i="11"/>
  <c r="I63" i="11"/>
  <c r="G63" i="11"/>
  <c r="I64" i="11"/>
  <c r="G64" i="11"/>
  <c r="I62" i="11"/>
  <c r="G62" i="11"/>
  <c r="I61" i="11"/>
  <c r="G61" i="11"/>
  <c r="I56" i="11"/>
  <c r="G56" i="11"/>
  <c r="I60" i="11"/>
  <c r="G60" i="11"/>
  <c r="I59" i="11"/>
  <c r="G59" i="11"/>
  <c r="I58" i="11"/>
  <c r="G58" i="11"/>
  <c r="I57" i="11"/>
  <c r="G57" i="11"/>
  <c r="I52" i="11"/>
  <c r="G52" i="11"/>
  <c r="I48" i="11"/>
  <c r="G48" i="11"/>
  <c r="I51" i="11"/>
  <c r="G51" i="11"/>
  <c r="I50" i="11"/>
  <c r="G50" i="11"/>
  <c r="I49" i="11"/>
  <c r="G49" i="11"/>
  <c r="I53" i="11"/>
  <c r="G53" i="11"/>
  <c r="I41" i="11"/>
  <c r="G41" i="11"/>
  <c r="I45" i="11"/>
  <c r="G45" i="11"/>
  <c r="I43" i="11"/>
  <c r="G43" i="11"/>
  <c r="I42" i="11"/>
  <c r="G42" i="11"/>
  <c r="I44" i="11"/>
  <c r="G44" i="11"/>
  <c r="I40" i="11"/>
  <c r="G40" i="11"/>
  <c r="I37" i="11"/>
  <c r="G37" i="11"/>
  <c r="I34" i="11"/>
  <c r="G34" i="11"/>
  <c r="I35" i="11"/>
  <c r="G35" i="11"/>
  <c r="I36" i="11"/>
  <c r="G36" i="11"/>
  <c r="I33" i="11"/>
  <c r="G33" i="11"/>
  <c r="I26" i="11"/>
  <c r="G26" i="11"/>
  <c r="I17" i="11"/>
  <c r="G17" i="11"/>
  <c r="I28" i="11"/>
  <c r="G28" i="11"/>
  <c r="I23" i="11"/>
  <c r="G23" i="11"/>
  <c r="I24" i="11"/>
  <c r="G24" i="11"/>
  <c r="I18" i="11"/>
  <c r="G18" i="11"/>
  <c r="I21" i="11"/>
  <c r="G21" i="11"/>
  <c r="I22" i="11"/>
  <c r="G22" i="11"/>
  <c r="I16" i="11"/>
  <c r="G16" i="11"/>
  <c r="I25" i="11"/>
  <c r="G25" i="11"/>
  <c r="I29" i="11"/>
  <c r="G29" i="11"/>
  <c r="I15" i="11"/>
  <c r="G15" i="11"/>
  <c r="I20" i="11"/>
  <c r="G20" i="11"/>
  <c r="I19" i="11"/>
  <c r="G19" i="11"/>
  <c r="I30" i="11"/>
  <c r="G30" i="11"/>
  <c r="I27" i="11"/>
  <c r="G2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<sst xmlns="http://schemas.openxmlformats.org/spreadsheetml/2006/main" count="852" uniqueCount="230">
  <si>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</si>
  <si>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</si>
  <si>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</si>
  <si>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</si>
  <si>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</si>
  <si>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</si>
  <si>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</si>
  <si>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</si>
  <si>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</si>
  <si>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</si>
  <si>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</si>
  <si>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</si>
  <si>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</si>
  <si>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</si>
  <si>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</si>
  <si>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</si>
  <si>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</si>
  <si>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</si>
  <si>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</si>
  <si>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</si>
  <si>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</si>
  <si>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</si>
  <si>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</si>
  <si>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</si>
  <si>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</si>
  <si>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</si>
  <si>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</si>
  <si>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</si>
  <si>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</si>
  <si>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</si>
  <si>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</si>
  <si>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</si>
  <si>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</si>
  <si>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</si>
  <si>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</si>
  <si>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</si>
  <si>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</si>
  <si>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</si>
  <si>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</si>
  <si>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</si>
  <si>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</si>
  <si>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</si>
  <si>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</si>
  <si>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</si>
  <si>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</si>
  <si>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</si>
  <si>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</si>
  <si>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</si>
  <si>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</si>
  <si>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</si>
  <si>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</si>
  <si>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</si>
  <si>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</si>
  <si>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</si>
  <si>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</si>
  <si>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</si>
  <si>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</si>
  <si>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</si>
  <si>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</si>
  <si>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</si>
  <si>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</si>
  <si>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</si>
  <si>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</si>
  <si>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</si>
  <si>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</si>
  <si>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</si>
  <si>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</si>
  <si>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</si>
  <si>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</si>
  <si>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</si>
  <si>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</si>
  <si>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</si>
  <si>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</si>
  <si>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</si>
  <si>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</si>
  <si>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</si>
  <si>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</si>
  <si>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</si>
  <si>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</si>
  <si>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</si>
  <si>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</si>
  <si>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</si>
  <si>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</si>
  <si>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</si>
  <si>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</si>
  <si>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</si>
  <si>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</si>
  <si>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</si>
  <si>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</si>
  <si>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</si>
  <si>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</si>
  <si>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</si>
  <si>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</si>
  <si>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</si>
  <si>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</si>
  <si>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</si>
  <si>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</si>
  <si>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</si>
  <si>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</si>
  <si>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</si>
  <si>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</si>
  <si>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</si>
  <si>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</si>
  <si>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</si>
  <si>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</si>
  <si>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</si>
  <si>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</si>
  <si>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</si>
  <si>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</si>
  <si>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</si>
  <si>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</si>
  <si>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</si>
  <si>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</si>
  <si>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</si>
  <si>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</si>
  <si>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</si>
  <si>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</si>
  <si>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</si>
  <si>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</si>
  <si>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</si>
  <si>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</si>
  <si>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</si>
  <si>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</si>
  <si>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</si>
  <si>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</si>
  <si>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</si>
  <si>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</si>
  <si>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</si>
  <si>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</si>
  <si>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</si>
  <si>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</si>
  <si>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</si>
  <si>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</si>
  <si>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</si>
  <si>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</si>
  <si>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</si>
  <si>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</si>
  <si>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</si>
  <si>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</si>
  <si>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</si>
  <si>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</si>
  <si>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</si>
  <si>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</si>
  <si>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</si>
  <si>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</si>
  <si>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</si>
  <si>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</si>
  <si>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</si>
  <si>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</si>
  <si>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</si>
  <si>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</si>
  <si>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</si>
  <si>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</si>
  <si>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</si>
  <si>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</si>
  <si>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</si>
  <si>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</si>
  <si>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</si>
  <si>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</si>
  <si>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</si>
  <si>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</si>
  <si>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</si>
  <si>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</si>
  <si>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</si>
  <si>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</si>
  <si>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</si>
  <si>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</si>
  <si>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</si>
  <si>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</si>
  <si>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</si>
  <si>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</si>
  <si>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</si>
  <si>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</si>
  <si>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</si>
  <si>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</si>
  <si>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</si>
  <si>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</si>
  <si>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</si>
  <si>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</si>
  <si>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</si>
  <si>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</si>
  <si>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</si>
  <si>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</si>
  <si>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</si>
  <si>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</si>
  <si>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</si>
  <si>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</si>
  <si>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</si>
  <si>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</si>
  <si>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</si>
  <si>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</si>
  <si>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</si>
  <si>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</si>
  <si>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</si>
  <si>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</si>
  <si>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</si>
  <si>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</si>
  <si>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</si>
  <si>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</si>
  <si>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</si>
  <si>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</si>
  <si>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</si>
  <si>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</si>
  <si>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</si>
  <si>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</si>
  <si>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</si>
  <si>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</si>
  <si>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</si>
  <si>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</si>
  <si>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</si>
  <si>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</si>
  <si>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</si>
  <si>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</si>
  <si>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</si>
  <si>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</si>
  <si>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</si>
  <si>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</si>
  <si>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</si>
  <si>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آب 2023 (ل.ل.)</t>
  </si>
  <si>
    <t>معدل أسعار  السوبرماركات في 05-08-2024(ل.ل.)</t>
  </si>
  <si>
    <t>معدل أسعار المحلات والملاحم في 05-08-2024 (ل.ل.)</t>
  </si>
  <si>
    <t>المعدل العام للأسعار في 05-08-2024  (ل.ل.)</t>
  </si>
  <si>
    <t>المجموع</t>
  </si>
  <si>
    <t>1$=89700 LBP</t>
  </si>
  <si>
    <t xml:space="preserve"> التاريخ12آب2024 </t>
  </si>
  <si>
    <t xml:space="preserve"> التاريخ 12 آب 2024</t>
  </si>
  <si>
    <t>معدل أسعار  السوبرماركات في 12-08-2024(ل.ل.)</t>
  </si>
  <si>
    <t>معدل أسعار المحلات والملاحم في 12-08-2024 (ل.ل.)</t>
  </si>
  <si>
    <t>المعدل العام للأسعار في 12-08-2024 (ل.ل.)</t>
  </si>
  <si>
    <t>المعدل العام للأسعار في 12-08-2024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</si>
</sst>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2" name="Picture 6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3" name="Picture 6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4" name="Picture 6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5" name="Picture 6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6" name="Picture 6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7" name="Picture 6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8" name="Picture 6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9" name="Picture 6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0" name="Picture 6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1" name="Picture 7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2" name="Picture 7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3" name="Picture 7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4" name="Picture 7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5" name="Picture 7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6" name="Picture 7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7" name="Picture 7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8" name="Picture 7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9" name="Picture 7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0" name="Picture 7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1" name="Picture 7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2" name="Picture 7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3" name="Picture 7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4" name="Picture 7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5" name="Picture 7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6" name="Picture 7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7" name="Picture 7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8" name="Picture 7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9" name="Picture 7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0" name="Picture 7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1" name="Picture 7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2" name="Picture 7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3" name="Picture 7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4" name="Picture 7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5" name="Picture 7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6" name="Picture 7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7" name="Picture 7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8" name="Picture 7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9" name="Picture 7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0" name="Picture 7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1" name="Picture 7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2" name="Picture 7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3" name="Picture 7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4" name="Picture 7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5" name="Picture 7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6" name="Picture 7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7" name="Picture 7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8" name="Picture 7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9" name="Picture 7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0" name="Picture 7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1" name="Picture 7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2" name="Picture 7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3" name="Picture 7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4" name="Picture 7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5" name="Picture 70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6" name="Picture 7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7" name="Picture 7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8" name="Picture 7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9" name="Picture 7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0" name="Picture 7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1" name="Picture 7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2" name="Picture 7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3" name="Picture 7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4" name="Picture 70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5" name="Picture 7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6" name="Picture 7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7" name="Picture 7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8" name="Picture 7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9" name="Picture 7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0" name="Picture 7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1" name="Picture 7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2" name="Picture 7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3" name="Picture 70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4" name="Picture 7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5" name="Picture 7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6" name="Picture 7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7" name="Picture 7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8" name="Picture 7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9" name="Picture 7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0" name="Picture 7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1" name="Picture 7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2" name="Picture 70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3" name="Picture 7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4" name="Picture 7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5" name="Picture 7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6" name="Picture 7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7" name="Picture 7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8" name="Picture 7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9" name="Picture 7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0" name="Picture 7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1" name="Picture 70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2" name="Picture 7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3" name="Picture 7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4" name="Picture 7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5" name="Picture 7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6" name="Picture 7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7" name="Picture 7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8" name="Picture 7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9" name="Picture 7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0" name="Picture 7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1" name="Picture 7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2" name="Picture 7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3" name="Picture 7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4" name="Picture 7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5" name="Picture 7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6" name="Picture 7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7" name="Picture 7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8" name="Picture 7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9" name="Picture 7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0" name="Picture 7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1" name="Picture 7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2" name="Picture 7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3" name="Picture 7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4" name="Picture 7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5" name="Picture 7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6" name="Picture 7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7" name="Picture 7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8" name="Picture 7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9" name="Picture 7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0" name="Picture 7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1" name="Picture 7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2" name="Picture 7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3" name="Picture 7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4" name="Picture 7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5" name="Picture 7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6" name="Picture 7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7" name="Picture 7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8" name="Picture 7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9" name="Picture 7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0" name="Picture 7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1" name="Picture 7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2" name="Picture 7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3" name="Picture 7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4" name="Picture 7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5" name="Picture 7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6" name="Picture 7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7" name="Picture 7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8" name="Picture 7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9" name="Picture 7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0" name="Picture 7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1" name="Picture 7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2" name="Picture 7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3" name="Picture 7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4" name="Picture 7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5" name="Picture 7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6" name="Picture 7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7" name="Picture 7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8" name="Picture 7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9" name="Picture 7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0" name="Picture 7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1" name="Picture 7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2" name="Picture 7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3" name="Picture 7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4" name="Picture 7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5" name="Picture 7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6" name="Picture 7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7" name="Picture 7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8" name="Picture 7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9" name="Picture 7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0" name="Picture 7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1" name="Picture 7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2" name="Picture 7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3" name="Picture 7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4" name="Picture 7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5" name="Picture 7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6" name="Picture 7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7" name="Picture 7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8" name="Picture 7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9" name="Picture 7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0" name="Picture 7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1" name="Picture 7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2" name="Picture 7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3" name="Picture 7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4" name="Picture 7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5" name="Picture 7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6" name="Picture 7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7" name="Picture 7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8" name="Picture 7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9" name="Picture 7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0" name="Picture 7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1" name="Picture 7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2" name="Picture 7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3" name="Picture 7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4" name="Picture 7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5" name="Picture 7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6" name="Picture 7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7" name="Picture 7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8" name="Picture 7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9" name="Picture 7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0" name="Picture 7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1" name="Picture 7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2" name="Picture 7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3" name="Picture 7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4" name="Picture 7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5" name="Picture 7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6" name="Picture 7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7" name="Picture 7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8" name="Picture 7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9" name="Picture 7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0" name="Picture 7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1" name="Picture 7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2" name="Picture 7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3" name="Picture 7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4" name="Picture 7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5" name="Picture 7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6" name="Picture 7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7" name="Picture 7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8" name="Picture 7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9" name="Picture 7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0" name="Picture 7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1" name="Picture 72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2" name="Picture 7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3" name="Picture 7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4" name="Picture 7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5" name="Picture 7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6" name="Picture 7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7" name="Picture 7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8" name="Picture 7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9" name="Picture 7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0" name="Picture 7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1" name="Picture 7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2" name="Picture 7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3" name="Picture 7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4" name="Picture 7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5" name="Picture 7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6" name="Picture 7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7" name="Picture 7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8" name="Picture 7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9" name="Picture 7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0" name="Picture 7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1" name="Picture 7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2" name="Picture 7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3" name="Picture 7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4" name="Picture 7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5" name="Picture 7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6" name="Picture 7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7" name="Picture 7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8" name="Picture 7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9" name="Picture 7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0" name="Picture 7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1" name="Picture 7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2" name="Picture 7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3" name="Picture 7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4" name="Picture 7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5" name="Picture 7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6" name="Picture 7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7" name="Picture 72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8" name="Picture 7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9" name="Picture 7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0" name="Picture 7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1" name="Picture 7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2" name="Picture 7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3" name="Picture 7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4" name="Picture 7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5" name="Picture 7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6" name="Picture 7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7" name="Picture 7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8" name="Picture 7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9" name="Picture 7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0" name="Picture 7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1" name="Picture 7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2" name="Picture 7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3" name="Picture 7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4" name="Picture 7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5" name="Picture 7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6" name="Picture 7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7" name="Picture 7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8" name="Picture 7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9" name="Picture 7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0" name="Picture 7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1" name="Picture 7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2" name="Picture 7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3" name="Picture 7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4" name="Picture 7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5" name="Picture 7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6" name="Picture 7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7" name="Picture 7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8" name="Picture 7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9" name="Picture 7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0" name="Picture 7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1" name="Picture 7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2" name="Picture 7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3" name="Picture 7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4" name="Picture 7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5" name="Picture 7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6" name="Picture 7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7" name="Picture 7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8" name="Picture 7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9" name="Picture 7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0" name="Picture 7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1" name="Picture 7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2" name="Picture 7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3" name="Picture 7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4" name="Picture 7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5" name="Picture 7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6" name="Picture 7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7" name="Picture 7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8" name="Picture 7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9" name="Picture 7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0" name="Picture 7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1" name="Picture 7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2" name="Picture 7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3" name="Picture 72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4" name="Picture 7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5" name="Picture 7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6" name="Picture 7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7" name="Picture 7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8" name="Picture 7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9" name="Picture 7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0" name="Picture 7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1" name="Picture 7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2" name="Picture 73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3" name="Picture 7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4" name="Picture 7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5" name="Picture 7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6" name="Picture 7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7" name="Picture 7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8" name="Picture 7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9" name="Picture 7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0" name="Picture 7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1" name="Picture 7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2" name="Picture 7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3" name="Picture 7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4" name="Picture 7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5" name="Picture 7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6" name="Picture 7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7" name="Picture 7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8" name="Picture 7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9" name="Picture 7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0" name="Picture 7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1" name="Picture 7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2" name="Picture 7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3" name="Picture 7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4" name="Picture 7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5" name="Picture 7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6" name="Picture 7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7" name="Picture 7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8" name="Picture 7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9" name="Picture 7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0" name="Picture 7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1" name="Picture 7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2" name="Picture 7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3" name="Picture 7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4" name="Picture 7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5" name="Picture 7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6" name="Picture 7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7" name="Picture 7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8" name="Picture 7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9" name="Picture 7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0" name="Picture 7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1" name="Picture 7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2" name="Picture 7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3" name="Picture 7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4" name="Picture 7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5" name="Picture 7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6" name="Picture 7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7" name="Picture 7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8" name="Picture 7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9" name="Picture 7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0" name="Picture 7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1" name="Picture 7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2" name="Picture 7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3" name="Picture 7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4" name="Picture 7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5" name="Picture 7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6" name="Picture 7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7" name="Picture 7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8" name="Picture 7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9" name="Picture 7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0" name="Picture 7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1" name="Picture 7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2" name="Picture 7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3" name="Picture 7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4" name="Picture 7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5" name="Picture 7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6" name="Picture 7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7" name="Picture 7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8" name="Picture 7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9" name="Picture 7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0" name="Picture 7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1" name="Picture 7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2" name="Picture 7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3" name="Picture 7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4" name="Picture 7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5" name="Picture 7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6" name="Picture 7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7" name="Picture 7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8" name="Picture 7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9" name="Picture 7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0" name="Picture 7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1" name="Picture 7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2" name="Picture 7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3" name="Picture 7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4" name="Picture 7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5" name="Picture 7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6" name="Picture 7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7" name="Picture 7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8" name="Picture 7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9" name="Picture 7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0" name="Picture 7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1" name="Picture 7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2" name="Picture 7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3" name="Picture 7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4" name="Picture 7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5" name="Picture 7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6" name="Picture 7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7" name="Picture 7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8" name="Picture 7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9" name="Picture 7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0" name="Picture 7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1" name="Picture 7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2" name="Picture 7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3" name="Picture 7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4" name="Picture 7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5" name="Picture 7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6" name="Picture 7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7" name="Picture 7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8" name="Picture 7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9" name="Picture 7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0" name="Picture 7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1" name="Picture 7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2" name="Picture 7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3" name="Picture 7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4" name="Picture 7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5" name="Picture 7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6" name="Picture 7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7" name="Picture 7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8" name="Picture 7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9" name="Picture 7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0" name="Picture 7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1" name="Picture 7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2" name="Picture 74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3" name="Picture 7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4" name="Picture 7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5" name="Picture 7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6" name="Picture 7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7" name="Picture 7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8" name="Picture 7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9" name="Picture 7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0" name="Picture 7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1" name="Picture 74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2" name="Picture 7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3" name="Picture 7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4" name="Picture 7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5" name="Picture 7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6" name="Picture 7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7" name="Picture 7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8" name="Picture 7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9" name="Picture 7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0" name="Picture 74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1" name="Picture 7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2" name="Picture 7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3" name="Picture 7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4" name="Picture 7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5" name="Picture 7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6" name="Picture 7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7" name="Picture 7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8" name="Picture 7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9" name="Picture 74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0" name="Picture 7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1" name="Picture 7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2" name="Picture 7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3" name="Picture 7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4" name="Picture 7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5" name="Picture 7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6" name="Picture 7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7" name="Picture 7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8" name="Picture 74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9" name="Picture 7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0" name="Picture 7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1" name="Picture 7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2" name="Picture 7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3" name="Picture 7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4" name="Picture 7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5" name="Picture 7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6" name="Picture 7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7" name="Picture 74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8" name="Picture 7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9" name="Picture 7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0" name="Picture 7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1" name="Picture 7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2" name="Picture 7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3" name="Picture 7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4" name="Picture 7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5" name="Picture 7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6" name="Picture 7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7" name="Picture 7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8" name="Picture 7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9" name="Picture 7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0" name="Picture 7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1" name="Picture 7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2" name="Picture 7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3" name="Picture 7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4" name="Picture 7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5" name="Picture 7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6" name="Picture 7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7" name="Picture 74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8" name="Picture 7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9" name="Picture 7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0" name="Picture 7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1" name="Picture 7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2" name="Picture 7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3" name="Picture 7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4" name="Picture 7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5" name="Picture 7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6" name="Picture 74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7" name="Picture 7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8" name="Picture 7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9" name="Picture 7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0" name="Picture 7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1" name="Picture 7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2" name="Picture 7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3" name="Picture 7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4" name="Picture 7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5" name="Picture 75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6" name="Picture 7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7" name="Picture 7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8" name="Picture 7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9" name="Picture 7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0" name="Picture 7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1" name="Picture 7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2" name="Picture 7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3" name="Picture 7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4" name="Picture 7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5" name="Picture 7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6" name="Picture 7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7" name="Picture 7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8" name="Picture 7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9" name="Picture 7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0" name="Picture 7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1" name="Picture 7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2" name="Picture 7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3" name="Picture 7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4" name="Picture 7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5" name="Picture 7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6" name="Picture 7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7" name="Picture 7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8" name="Picture 7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9" name="Picture 7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0" name="Picture 7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1" name="Picture 7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2" name="Picture 7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3" name="Picture 7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4" name="Picture 7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5" name="Picture 75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6" name="Picture 7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7" name="Picture 7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8" name="Picture 7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9" name="Picture 7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0" name="Picture 7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1" name="Picture 7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2" name="Picture 7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3" name="Picture 7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4" name="Picture 75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5" name="Picture 7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6" name="Picture 7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7" name="Picture 7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8" name="Picture 7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9" name="Picture 7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0" name="Picture 7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1" name="Picture 7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2" name="Picture 7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3" name="Picture 75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4" name="Picture 7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5" name="Picture 7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6" name="Picture 7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7" name="Picture 7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8" name="Picture 7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9" name="Picture 7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0" name="Picture 7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1" name="Picture 7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2" name="Picture 7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3" name="Picture 7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4" name="Picture 7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5" name="Picture 7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6" name="Picture 7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7" name="Picture 7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8" name="Picture 7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9" name="Picture 7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0" name="Picture 7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1" name="Picture 75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2" name="Picture 7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3" name="Picture 7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4" name="Picture 7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5" name="Picture 7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6" name="Picture 7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7" name="Picture 7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8" name="Picture 7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9" name="Picture 7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0" name="Picture 7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1" name="Picture 7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2" name="Picture 7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3" name="Picture 7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4" name="Picture 7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5" name="Picture 7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6" name="Picture 7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7" name="Picture 7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8" name="Picture 7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9" name="Picture 7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0" name="Picture 7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1" name="Picture 7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2" name="Picture 7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3" name="Picture 7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4" name="Picture 7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5" name="Picture 7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6" name="Picture 7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7" name="Picture 7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8" name="Picture 7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9" name="Picture 7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0" name="Picture 7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1" name="Picture 7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2" name="Picture 7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3" name="Picture 7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4" name="Picture 7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5" name="Picture 7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6" name="Picture 7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7" name="Picture 7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8" name="Picture 7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9" name="Picture 7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0" name="Picture 7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1" name="Picture 7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2" name="Picture 7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3" name="Picture 7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4" name="Picture 7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5" name="Picture 7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6" name="Picture 7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7" name="Picture 7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8" name="Picture 7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9" name="Picture 7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0" name="Picture 7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1" name="Picture 7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2" name="Picture 7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3" name="Picture 7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4" name="Picture 7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5" name="Picture 7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6" name="Picture 7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7" name="Picture 7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8" name="Picture 7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9" name="Picture 7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0" name="Picture 7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1" name="Picture 7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2" name="Picture 7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3" name="Picture 7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4" name="Picture 7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5" name="Picture 7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6" name="Picture 7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7" name="Picture 7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8" name="Picture 7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9" name="Picture 7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0" name="Picture 7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1" name="Picture 7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2" name="Picture 7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3" name="Picture 7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4" name="Picture 7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5" name="Picture 7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6" name="Picture 7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7" name="Picture 7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8" name="Picture 7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9" name="Picture 7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0" name="Picture 7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1" name="Picture 7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2" name="Picture 7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3" name="Picture 7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4" name="Picture 7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5" name="Picture 7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6" name="Picture 7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7" name="Picture 7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8" name="Picture 7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9" name="Picture 7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0" name="Picture 7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1" name="Picture 7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2" name="Picture 7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3" name="Picture 7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4" name="Picture 7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5" name="Picture 7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6" name="Picture 7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7" name="Picture 7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8" name="Picture 7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9" name="Picture 7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0" name="Picture 7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1" name="Picture 7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2" name="Picture 7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3" name="Picture 7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4" name="Picture 7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5" name="Picture 7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6" name="Picture 7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7" name="Picture 7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8" name="Picture 7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9" name="Picture 7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0" name="Picture 7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1" name="Picture 7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2" name="Picture 7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3" name="Picture 7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4" name="Picture 7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5" name="Picture 7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6" name="Picture 7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7" name="Picture 7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8" name="Picture 7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9" name="Picture 7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0" name="Picture 76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1" name="Picture 7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2" name="Picture 7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3" name="Picture 7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4" name="Picture 7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5" name="Picture 7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6" name="Picture 7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7" name="Picture 7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8" name="Picture 7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9" name="Picture 76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0" name="Picture 7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1" name="Picture 7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2" name="Picture 7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3" name="Picture 7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4" name="Picture 7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5" name="Picture 7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6" name="Picture 7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7" name="Picture 7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8" name="Picture 77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9" name="Picture 7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0" name="Picture 7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1" name="Picture 7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2" name="Picture 7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3" name="Picture 7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4" name="Picture 7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5" name="Picture 7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6" name="Picture 7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7" name="Picture 77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8" name="Picture 7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9" name="Picture 7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0" name="Picture 7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1" name="Picture 7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2" name="Picture 7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3" name="Picture 7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4" name="Picture 7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5" name="Picture 7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6" name="Picture 77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7" name="Picture 7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8" name="Picture 7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9" name="Picture 7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0" name="Picture 7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1" name="Picture 7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2" name="Picture 7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3" name="Picture 7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4" name="Picture 7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5" name="Picture 77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6" name="Picture 7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7" name="Picture 7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8" name="Picture 7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9" name="Picture 7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0" name="Picture 7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1" name="Picture 7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2" name="Picture 7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3" name="Picture 7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4" name="Picture 7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5" name="Picture 7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6" name="Picture 7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7" name="Picture 7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8" name="Picture 7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9" name="Picture 7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0" name="Picture 7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1" name="Picture 7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2" name="Picture 7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3" name="Picture 7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4" name="Picture 7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5" name="Picture 7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6" name="Picture 7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7" name="Picture 7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8" name="Picture 7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9" name="Picture 7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0" name="Picture 7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1" name="Picture 7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2" name="Picture 7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3" name="Picture 7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4" name="Picture 7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5" name="Picture 7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6" name="Picture 7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7" name="Picture 7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8" name="Picture 7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9" name="Picture 7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0" name="Picture 7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1" name="Picture 7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2" name="Picture 7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3" name="Picture 7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4" name="Picture 7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5" name="Picture 7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6" name="Picture 7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7" name="Picture 7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8" name="Picture 7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9" name="Picture 7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0" name="Picture 7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1" name="Picture 7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2" name="Picture 7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3" name="Picture 7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4" name="Picture 7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5" name="Picture 7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6" name="Picture 7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7" name="Picture 7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8" name="Picture 7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9" name="Picture 7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0" name="Picture 7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1" name="Picture 7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2" name="Picture 7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3" name="Picture 7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4" name="Picture 7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5" name="Picture 7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6" name="Picture 7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7" name="Picture 7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8" name="Picture 7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9" name="Picture 7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0" name="Picture 7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1" name="Picture 7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2" name="Picture 7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3" name="Picture 7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4" name="Picture 7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5" name="Picture 7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6" name="Picture 7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7" name="Picture 7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8" name="Picture 7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9" name="Picture 7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0" name="Picture 7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1" name="Picture 7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2" name="Picture 7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3" name="Picture 7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4" name="Picture 7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5" name="Picture 7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6" name="Picture 7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7" name="Picture 7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8" name="Picture 7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9" name="Picture 7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0" name="Picture 7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1" name="Picture 7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2" name="Picture 7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3" name="Picture 7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4" name="Picture 7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5" name="Picture 7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6" name="Picture 7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7" name="Picture 7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8" name="Picture 7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9" name="Picture 7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0" name="Picture 7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1" name="Picture 7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2" name="Picture 7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3" name="Picture 7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4" name="Picture 7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5" name="Picture 7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6" name="Picture 7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7" name="Picture 7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8" name="Picture 7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9" name="Picture 7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0" name="Picture 7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1" name="Picture 7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2" name="Picture 7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3" name="Picture 7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4" name="Picture 7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5" name="Picture 7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6" name="Picture 7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7" name="Picture 7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8" name="Picture 7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9" name="Picture 7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0" name="Picture 7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1" name="Picture 7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2" name="Picture 7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3" name="Picture 7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4" name="Picture 7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5" name="Picture 7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6" name="Picture 7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7" name="Picture 7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8" name="Picture 7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9" name="Picture 7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0" name="Picture 7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1" name="Picture 7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2" name="Picture 7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3" name="Picture 7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4" name="Picture 7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5" name="Picture 7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6" name="Picture 7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7" name="Picture 7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8" name="Picture 7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9" name="Picture 7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0" name="Picture 7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1" name="Picture 7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2" name="Picture 7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3" name="Picture 7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4" name="Picture 7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5" name="Picture 7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6" name="Picture 7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7" name="Picture 7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8" name="Picture 7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9" name="Picture 7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0" name="Picture 7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1" name="Picture 7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2" name="Picture 7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3" name="Picture 7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4" name="Picture 7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5" name="Picture 7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6" name="Picture 7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7" name="Picture 7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8" name="Picture 7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9" name="Picture 7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0" name="Picture 7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1" name="Picture 7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2" name="Picture 7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3" name="Picture 7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4" name="Picture 7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5" name="Picture 7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6" name="Picture 7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7" name="Picture 7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8" name="Picture 7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9" name="Picture 7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0" name="Picture 7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1" name="Picture 7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2" name="Picture 7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3" name="Picture 7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4" name="Picture 7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5" name="Picture 7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6" name="Picture 7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7" name="Picture 7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8" name="Picture 7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9" name="Picture 7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0" name="Picture 7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1" name="Picture 79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2" name="Picture 7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3" name="Picture 7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4" name="Picture 7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5" name="Picture 7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6" name="Picture 7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7" name="Picture 7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8" name="Picture 7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9" name="Picture 7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0" name="Picture 79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1" name="Picture 7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2" name="Picture 7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3" name="Picture 7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4" name="Picture 7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5" name="Picture 7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6" name="Picture 7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7" name="Picture 7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8" name="Picture 7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9" name="Picture 79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0" name="Picture 7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1" name="Picture 7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2" name="Picture 7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3" name="Picture 7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4" name="Picture 7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5" name="Picture 7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6" name="Picture 7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7" name="Picture 7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8" name="Picture 79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9" name="Picture 7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0" name="Picture 7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1" name="Picture 7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2" name="Picture 7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3" name="Picture 7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4" name="Picture 7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5" name="Picture 7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6" name="Picture 7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7" name="Picture 79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8" name="Picture 7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9" name="Picture 7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0" name="Picture 7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1" name="Picture 7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2" name="Picture 7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3" name="Picture 7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4" name="Picture 7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5" name="Picture 7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6" name="Picture 7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7" name="Picture 7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8" name="Picture 7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9" name="Picture 7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0" name="Picture 7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1" name="Picture 7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2" name="Picture 7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3" name="Picture 7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4" name="Picture 7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5" name="Picture 7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6" name="Picture 7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7" name="Picture 7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8" name="Picture 7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9" name="Picture 7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0" name="Picture 7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1" name="Picture 7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2" name="Picture 7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3" name="Picture 7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4" name="Picture 7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5" name="Picture 7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6" name="Picture 7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7" name="Picture 7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8" name="Picture 7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9" name="Picture 7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0" name="Picture 7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1" name="Picture 7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2" name="Picture 7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3" name="Picture 7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4" name="Picture 7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5" name="Picture 7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6" name="Picture 7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7" name="Picture 7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8" name="Picture 7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9" name="Picture 7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0" name="Picture 7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1" name="Picture 7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2" name="Picture 7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3" name="Picture 7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4" name="Picture 7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5" name="Picture 7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6" name="Picture 7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7" name="Picture 7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8" name="Picture 7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9" name="Picture 7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0" name="Picture 7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1" name="Picture 8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2" name="Picture 8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3" name="Picture 8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4" name="Picture 8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5" name="Picture 8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6" name="Picture 8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7" name="Picture 8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8" name="Picture 8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9" name="Picture 8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0" name="Picture 8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1" name="Picture 8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2" name="Picture 8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3" name="Picture 8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4" name="Picture 8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5" name="Picture 8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6" name="Picture 8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7" name="Picture 8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8" name="Picture 8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9" name="Picture 8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0" name="Picture 8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1" name="Picture 8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2" name="Picture 8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3" name="Picture 8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4" name="Picture 8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5" name="Picture 8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6" name="Picture 8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7" name="Picture 8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8" name="Picture 8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9" name="Picture 8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0" name="Picture 8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1" name="Picture 8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2" name="Picture 8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3" name="Picture 8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4" name="Picture 8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5" name="Picture 8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6" name="Picture 8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7" name="Picture 8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8" name="Picture 8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9" name="Picture 8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0" name="Picture 8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1" name="Picture 8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2" name="Picture 8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3" name="Picture 8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4" name="Picture 8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5" name="Picture 8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6" name="Picture 8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7" name="Picture 8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8" name="Picture 8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9" name="Picture 8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0" name="Picture 8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1" name="Picture 8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2" name="Picture 8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3" name="Picture 8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4" name="Picture 8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5" name="Picture 8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6" name="Picture 8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7" name="Picture 8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8" name="Picture 8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9" name="Picture 8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0" name="Picture 8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1" name="Picture 8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2" name="Picture 8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3" name="Picture 8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4" name="Picture 8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5" name="Picture 8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6" name="Picture 8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7" name="Picture 8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8" name="Picture 8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9" name="Picture 8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0" name="Picture 8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1" name="Picture 8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2" name="Picture 8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3" name="Picture 8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4" name="Picture 8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5" name="Picture 8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6" name="Picture 8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7" name="Picture 8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8" name="Picture 8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9" name="Picture 8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0" name="Picture 8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1" name="Picture 8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2" name="Picture 8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3" name="Picture 8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4" name="Picture 8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5" name="Picture 8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6" name="Picture 8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7" name="Picture 8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8" name="Picture 8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9" name="Picture 8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0" name="Picture 8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1" name="Picture 8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2" name="Picture 8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3" name="Picture 8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4" name="Picture 8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5" name="Picture 8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6" name="Picture 8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7" name="Picture 8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8" name="Picture 8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9" name="Picture 8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0" name="Picture 8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1" name="Picture 8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2" name="Picture 8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3" name="Picture 8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4" name="Picture 8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5" name="Picture 8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6" name="Picture 8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7" name="Picture 8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8" name="Picture 8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9" name="Picture 8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0" name="Picture 8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1" name="Picture 8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2" name="Picture 8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3" name="Picture 8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4" name="Picture 8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5" name="Picture 8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6" name="Picture 8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7" name="Picture 8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8" name="Picture 8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9" name="Picture 8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0" name="Picture 8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1" name="Picture 8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2" name="Picture 8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3" name="Picture 81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4" name="Picture 8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5" name="Picture 8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41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13" t="s">
        <v>226</v>
      </c>
      <c r="G12" s="213" t="s">
        <v>197</v>
      </c>
      <c r="H12" s="213" t="s">
        <v>219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64909.775000000001</v>
      </c>
      <c r="F15" s="175">
        <v>105998.8</v>
      </c>
      <c r="G15" s="45">
        <f t="shared" ref="G15:G30" si="0">(F15-E15)/E15</f>
        <v>0.63301752316966131</v>
      </c>
      <c r="H15" s="175">
        <v>96949.8</v>
      </c>
      <c r="I15" s="45">
        <f t="shared" ref="I15:I30" si="1">(F15-H15)/H15</f>
        <v>9.333696407831682E-2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56731.05</v>
      </c>
      <c r="F16" s="169">
        <v>90109.777777777781</v>
      </c>
      <c r="G16" s="48">
        <f>(F16-E16)/E16</f>
        <v>0.58836788280452723</v>
      </c>
      <c r="H16" s="169">
        <v>73499.777777777781</v>
      </c>
      <c r="I16" s="44">
        <f t="shared" si="1"/>
        <v>0.22598707781429422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49607.7</v>
      </c>
      <c r="F17" s="169">
        <v>62298.8</v>
      </c>
      <c r="G17" s="48">
        <f t="shared" si="0"/>
        <v>0.25582923618712433</v>
      </c>
      <c r="H17" s="169">
        <v>72949.8</v>
      </c>
      <c r="I17" s="44">
        <f t="shared" si="1"/>
        <v>-0.14600451269228976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48086.25</v>
      </c>
      <c r="F18" s="169">
        <v>45998.8</v>
      </c>
      <c r="G18" s="48">
        <f t="shared" si="0"/>
        <v>-4.3410538355558963E-2</v>
      </c>
      <c r="H18" s="169">
        <v>44449.8</v>
      </c>
      <c r="I18" s="44">
        <f t="shared" si="1"/>
        <v>3.4848300779756036E-2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159885.09375</v>
      </c>
      <c r="F19" s="169">
        <v>116873.5</v>
      </c>
      <c r="G19" s="48">
        <f t="shared" si="0"/>
        <v>-0.26901565831555202</v>
      </c>
      <c r="H19" s="169">
        <v>135999.75</v>
      </c>
      <c r="I19" s="44">
        <f t="shared" si="1"/>
        <v>-0.14063444969567959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84640.325000000012</v>
      </c>
      <c r="F20" s="169">
        <v>82698.8</v>
      </c>
      <c r="G20" s="48">
        <f t="shared" si="0"/>
        <v>-2.2938534321554276E-2</v>
      </c>
      <c r="H20" s="169">
        <v>78499.8</v>
      </c>
      <c r="I20" s="44">
        <f t="shared" si="1"/>
        <v>5.3490582141610551E-2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110643.62222222221</v>
      </c>
      <c r="F21" s="169">
        <v>102498.8</v>
      </c>
      <c r="G21" s="48">
        <f t="shared" si="0"/>
        <v>-7.3613119840416463E-2</v>
      </c>
      <c r="H21" s="169">
        <v>105449.8</v>
      </c>
      <c r="I21" s="44">
        <f t="shared" si="1"/>
        <v>-2.798488000925559E-2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20499.52986111111</v>
      </c>
      <c r="F22" s="169">
        <v>31776.444444444445</v>
      </c>
      <c r="G22" s="48">
        <f t="shared" si="0"/>
        <v>0.55010601022252448</v>
      </c>
      <c r="H22" s="169">
        <v>32833.111111111109</v>
      </c>
      <c r="I22" s="44">
        <f t="shared" si="1"/>
        <v>-3.218295893711625E-2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22742.93611111111</v>
      </c>
      <c r="F23" s="169">
        <v>42665.333333333336</v>
      </c>
      <c r="G23" s="48">
        <f t="shared" si="0"/>
        <v>0.87598176088130919</v>
      </c>
      <c r="H23" s="169">
        <v>42610.888888888891</v>
      </c>
      <c r="I23" s="44">
        <f t="shared" si="1"/>
        <v>1.2777120089283575E-3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21847.111111111109</v>
      </c>
      <c r="F24" s="169">
        <v>42665.333333333336</v>
      </c>
      <c r="G24" s="48">
        <f t="shared" si="0"/>
        <v>0.95290503702498197</v>
      </c>
      <c r="H24" s="169">
        <v>43166.444444444445</v>
      </c>
      <c r="I24" s="44">
        <f t="shared" si="1"/>
        <v>-1.160881137097227E-2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23373.82708333333</v>
      </c>
      <c r="F25" s="169">
        <v>41554.222222222219</v>
      </c>
      <c r="G25" s="48">
        <f>(F25-E25)/E25</f>
        <v>0.77780994417693761</v>
      </c>
      <c r="H25" s="169">
        <v>42944.222222222219</v>
      </c>
      <c r="I25" s="44">
        <f t="shared" si="1"/>
        <v>-3.2367567231913232E-2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64324.172222222223</v>
      </c>
      <c r="F26" s="169">
        <v>86998.666666666672</v>
      </c>
      <c r="G26" s="48">
        <f>(F26-E26)/E26</f>
        <v>0.35250347825869166</v>
      </c>
      <c r="H26" s="169">
        <v>87349.8</v>
      </c>
      <c r="I26" s="44">
        <f t="shared" si="1"/>
        <v>-4.0198527453220428E-3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21706.836111111108</v>
      </c>
      <c r="F27" s="169">
        <v>42443.111111111109</v>
      </c>
      <c r="G27" s="48">
        <f t="shared" si="0"/>
        <v>0.95528776712814889</v>
      </c>
      <c r="H27" s="169">
        <v>42388.666666666664</v>
      </c>
      <c r="I27" s="44">
        <f t="shared" si="1"/>
        <v>1.284410403200036E-3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48751.425000000003</v>
      </c>
      <c r="F28" s="169">
        <v>63449.8</v>
      </c>
      <c r="G28" s="48">
        <f t="shared" si="0"/>
        <v>0.30149631523591358</v>
      </c>
      <c r="H28" s="169">
        <v>59649.8</v>
      </c>
      <c r="I28" s="44">
        <f t="shared" si="1"/>
        <v>6.3705159112017143E-2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70699.549107142855</v>
      </c>
      <c r="F29" s="169">
        <v>124313.85714285714</v>
      </c>
      <c r="G29" s="48">
        <f t="shared" si="0"/>
        <v>0.75834016924865477</v>
      </c>
      <c r="H29" s="169">
        <v>123264.28571428571</v>
      </c>
      <c r="I29" s="44">
        <f t="shared" si="1"/>
        <v>8.5148055861390091E-3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45895.475000000006</v>
      </c>
      <c r="F30" s="172">
        <v>64898.8</v>
      </c>
      <c r="G30" s="51">
        <f t="shared" si="0"/>
        <v>0.4140566145137401</v>
      </c>
      <c r="H30" s="172">
        <v>60649.8</v>
      </c>
      <c r="I30" s="56">
        <f t="shared" si="1"/>
        <v>7.0057939185289977E-2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101463.76736111111</v>
      </c>
      <c r="F32" s="175">
        <v>154999.77777777778</v>
      </c>
      <c r="G32" s="45">
        <f>(F32-E32)/E32</f>
        <v>0.52763672992873589</v>
      </c>
      <c r="H32" s="175">
        <v>148749.75</v>
      </c>
      <c r="I32" s="44">
        <f>(F32-H32)/H32</f>
        <v>4.2017064080966733E-2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95668.636805555565</v>
      </c>
      <c r="F33" s="169">
        <v>153888.66666666666</v>
      </c>
      <c r="G33" s="48">
        <f>(F33-E33)/E33</f>
        <v>0.60855920817019737</v>
      </c>
      <c r="H33" s="169">
        <v>133749.75</v>
      </c>
      <c r="I33" s="44">
        <f>(F33-H33)/H33</f>
        <v>0.1505716210061451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97039.549999999988</v>
      </c>
      <c r="F34" s="169">
        <v>89998</v>
      </c>
      <c r="G34" s="48">
        <f>(F34-E34)/E34</f>
        <v>-7.2563712424470114E-2</v>
      </c>
      <c r="H34" s="169">
        <v>90900</v>
      </c>
      <c r="I34" s="44">
        <f>(F34-H34)/H34</f>
        <v>-9.9229922992299224E-3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72650</v>
      </c>
      <c r="F35" s="169">
        <v>120000</v>
      </c>
      <c r="G35" s="48">
        <f>(F35-E35)/E35</f>
        <v>0.65175498967653134</v>
      </c>
      <c r="H35" s="169">
        <v>120000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86929.05</v>
      </c>
      <c r="F36" s="169">
        <v>178498.8</v>
      </c>
      <c r="G36" s="51">
        <f>(F36-E36)/E36</f>
        <v>1.0533849156294701</v>
      </c>
      <c r="H36" s="169">
        <v>180949.8</v>
      </c>
      <c r="I36" s="56">
        <f>(F36-H36)/H36</f>
        <v>-1.3545193197229287E-2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1500693.1583333332</v>
      </c>
      <c r="F38" s="169">
        <v>1987901.5</v>
      </c>
      <c r="G38" s="45">
        <f t="shared" ref="G38:G43" si="2">(F38-E38)/E38</f>
        <v>0.32465553598429103</v>
      </c>
      <c r="H38" s="169">
        <v>1987901.5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949638.20300251967</v>
      </c>
      <c r="F39" s="169">
        <v>979623.66666666663</v>
      </c>
      <c r="G39" s="48">
        <f t="shared" si="2"/>
        <v>3.1575671207561343E-2</v>
      </c>
      <c r="H39" s="169">
        <v>979623.66666666663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581543.67857142852</v>
      </c>
      <c r="F40" s="169">
        <v>552701.5</v>
      </c>
      <c r="G40" s="48">
        <f t="shared" si="2"/>
        <v>-4.9595893884152954E-2</v>
      </c>
      <c r="H40" s="169">
        <v>552701.5</v>
      </c>
      <c r="I40" s="44">
        <f t="shared" si="3"/>
        <v>0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331494.76897741051</v>
      </c>
      <c r="F41" s="169">
        <v>379580.5</v>
      </c>
      <c r="G41" s="48">
        <f t="shared" si="2"/>
        <v>0.14505728452646038</v>
      </c>
      <c r="H41" s="169">
        <v>378833</v>
      </c>
      <c r="I41" s="44">
        <f t="shared" si="3"/>
        <v>1.9731649565903711E-3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205907.49999999997</v>
      </c>
      <c r="F42" s="169">
        <v>228734.99999999997</v>
      </c>
      <c r="G42" s="48">
        <f t="shared" si="2"/>
        <v>0.11086288746160292</v>
      </c>
      <c r="H42" s="169">
        <v>201825</v>
      </c>
      <c r="I42" s="44">
        <f t="shared" si="3"/>
        <v>0.13333333333333319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733249.79114053119</v>
      </c>
      <c r="F43" s="169">
        <v>1043211</v>
      </c>
      <c r="G43" s="51">
        <f t="shared" si="2"/>
        <v>0.42272253276382199</v>
      </c>
      <c r="H43" s="169">
        <v>1045005</v>
      </c>
      <c r="I43" s="59">
        <f t="shared" si="3"/>
        <v>-1.7167381974248926E-3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364443.99781909504</v>
      </c>
      <c r="F45" s="169">
        <v>395240.625</v>
      </c>
      <c r="G45" s="45">
        <f t="shared" ref="G45:G50" si="4">(F45-E45)/E45</f>
        <v>8.450304399358495E-2</v>
      </c>
      <c r="H45" s="169">
        <v>365191.125</v>
      </c>
      <c r="I45" s="44">
        <f t="shared" ref="I45:I50" si="5">(F45-H45)/H45</f>
        <v>8.2284310715382253E-2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314928.83610421215</v>
      </c>
      <c r="F46" s="169">
        <v>314398.5</v>
      </c>
      <c r="G46" s="48">
        <f t="shared" si="4"/>
        <v>-1.683987121575181E-3</v>
      </c>
      <c r="H46" s="169">
        <v>314398.5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960454.95712820033</v>
      </c>
      <c r="F47" s="169">
        <v>990175.875</v>
      </c>
      <c r="G47" s="48">
        <f t="shared" si="4"/>
        <v>3.0944624369128596E-2</v>
      </c>
      <c r="H47" s="169">
        <v>990175.875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1243114.3540624999</v>
      </c>
      <c r="F48" s="169">
        <v>1297398.375</v>
      </c>
      <c r="G48" s="48">
        <f t="shared" si="4"/>
        <v>4.3667761344802894E-2</v>
      </c>
      <c r="H48" s="169">
        <v>1297398.375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138539.80724692988</v>
      </c>
      <c r="F49" s="169">
        <v>142847.25</v>
      </c>
      <c r="G49" s="48">
        <f t="shared" si="4"/>
        <v>3.1091733406216189E-2</v>
      </c>
      <c r="H49" s="169">
        <v>150995</v>
      </c>
      <c r="I49" s="44">
        <f t="shared" si="5"/>
        <v>-5.396039603960396E-2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1793393</v>
      </c>
      <c r="F50" s="169">
        <v>1767538.5</v>
      </c>
      <c r="G50" s="56">
        <f t="shared" si="4"/>
        <v>-1.4416527777235665E-2</v>
      </c>
      <c r="H50" s="169">
        <v>1767538.5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150401.68981119446</v>
      </c>
      <c r="F52" s="166">
        <v>150471.75</v>
      </c>
      <c r="G52" s="168">
        <f t="shared" ref="G52:G60" si="6">(F52-E52)/E52</f>
        <v>4.6582048973976565E-4</v>
      </c>
      <c r="H52" s="166">
        <v>150471.75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157039.16666666666</v>
      </c>
      <c r="F53" s="169">
        <v>190463</v>
      </c>
      <c r="G53" s="171">
        <f t="shared" si="6"/>
        <v>0.21283756175476401</v>
      </c>
      <c r="H53" s="169">
        <v>190463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138360.85</v>
      </c>
      <c r="F54" s="169">
        <v>140290.79999999999</v>
      </c>
      <c r="G54" s="171">
        <f t="shared" si="6"/>
        <v>1.3948671173962739E-2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194341.9377093408</v>
      </c>
      <c r="F55" s="169">
        <v>192137.4</v>
      </c>
      <c r="G55" s="171">
        <f t="shared" si="6"/>
        <v>-1.1343602597180671E-2</v>
      </c>
      <c r="H55" s="169">
        <v>192137.4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94447.750188200807</v>
      </c>
      <c r="F56" s="169">
        <v>110331</v>
      </c>
      <c r="G56" s="176">
        <f t="shared" si="6"/>
        <v>0.16816969996796663</v>
      </c>
      <c r="H56" s="169">
        <v>115414</v>
      </c>
      <c r="I56" s="85">
        <f t="shared" si="7"/>
        <v>-4.4041450777202069E-2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112882.96529329609</v>
      </c>
      <c r="F57" s="172">
        <v>148005</v>
      </c>
      <c r="G57" s="174">
        <f t="shared" si="6"/>
        <v>0.31113671239454715</v>
      </c>
      <c r="H57" s="172">
        <v>148005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212685.82142857142</v>
      </c>
      <c r="F58" s="175">
        <v>192855</v>
      </c>
      <c r="G58" s="44">
        <f t="shared" si="6"/>
        <v>-9.3239978553207981E-2</v>
      </c>
      <c r="H58" s="175">
        <v>192855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196843.09375</v>
      </c>
      <c r="F59" s="169">
        <v>180857.625</v>
      </c>
      <c r="G59" s="48">
        <f t="shared" si="6"/>
        <v>-8.1209192791403179E-2</v>
      </c>
      <c r="H59" s="169">
        <v>178727.25</v>
      </c>
      <c r="I59" s="44">
        <f t="shared" si="7"/>
        <v>1.1919698870765371E-2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1091500.3333333333</v>
      </c>
      <c r="F60" s="169">
        <v>944840</v>
      </c>
      <c r="G60" s="51">
        <f t="shared" si="6"/>
        <v>-0.13436581634881156</v>
      </c>
      <c r="H60" s="169">
        <v>944840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399226.05314233212</v>
      </c>
      <c r="F62" s="169">
        <v>449596.33333333331</v>
      </c>
      <c r="G62" s="45">
        <f t="shared" ref="G62:G67" si="8">(F62-E62)/E62</f>
        <v>0.1261698223212982</v>
      </c>
      <c r="H62" s="169">
        <v>447490.875</v>
      </c>
      <c r="I62" s="44">
        <f t="shared" ref="I62:I67" si="9">(F62-H62)/H62</f>
        <v>4.7050307636626425E-3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2463504.1875</v>
      </c>
      <c r="F63" s="169">
        <v>2948140</v>
      </c>
      <c r="G63" s="48">
        <f t="shared" si="8"/>
        <v>0.19672619797403937</v>
      </c>
      <c r="H63" s="169">
        <v>2920183.5</v>
      </c>
      <c r="I63" s="44">
        <f t="shared" si="9"/>
        <v>9.5735422106179285E-3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923986.80322085775</v>
      </c>
      <c r="F64" s="169">
        <v>830061.375</v>
      </c>
      <c r="G64" s="48">
        <f t="shared" si="8"/>
        <v>-0.1016523481649846</v>
      </c>
      <c r="H64" s="169">
        <v>835443.375</v>
      </c>
      <c r="I64" s="84">
        <f t="shared" si="9"/>
        <v>-6.4420883102939202E-3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544084.37437745533</v>
      </c>
      <c r="F65" s="169">
        <v>600840.5</v>
      </c>
      <c r="G65" s="48">
        <f t="shared" si="8"/>
        <v>0.10431493403479079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291239.0625</v>
      </c>
      <c r="F66" s="169">
        <v>296010</v>
      </c>
      <c r="G66" s="48">
        <f t="shared" si="8"/>
        <v>1.6381516473258115E-2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223925.00223925067</v>
      </c>
      <c r="F67" s="169">
        <v>219989.25</v>
      </c>
      <c r="G67" s="51">
        <f t="shared" si="8"/>
        <v>-1.7576207211758989E-2</v>
      </c>
      <c r="H67" s="169">
        <v>219989.25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281612.86586722161</v>
      </c>
      <c r="F69" s="175">
        <v>313451.66666666669</v>
      </c>
      <c r="G69" s="45">
        <f>(F69-E69)/E69</f>
        <v>0.11305875781420027</v>
      </c>
      <c r="H69" s="175">
        <v>310810.5</v>
      </c>
      <c r="I69" s="44">
        <f>(F69-H69)/H69</f>
        <v>8.4976751643418939E-3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204601.25</v>
      </c>
      <c r="F70" s="169">
        <v>205028.57142857142</v>
      </c>
      <c r="G70" s="48">
        <f>(F70-E70)/E70</f>
        <v>2.0885572721154942E-3</v>
      </c>
      <c r="H70" s="169">
        <v>204516</v>
      </c>
      <c r="I70" s="44">
        <f>(F70-H70)/H70</f>
        <v>2.5062656641603605E-3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81946.635521649878</v>
      </c>
      <c r="F71" s="169">
        <v>97885.125</v>
      </c>
      <c r="G71" s="48">
        <f>(F71-E71)/E71</f>
        <v>0.19449839980482489</v>
      </c>
      <c r="H71" s="169">
        <v>97773</v>
      </c>
      <c r="I71" s="44">
        <f>(F71-H71)/H71</f>
        <v>1.1467889908256881E-3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139670.35311266399</v>
      </c>
      <c r="F72" s="169">
        <v>133204.5</v>
      </c>
      <c r="G72" s="48">
        <f>(F72-E72)/E72</f>
        <v>-4.6293669118516206E-2</v>
      </c>
      <c r="H72" s="169">
        <v>121693</v>
      </c>
      <c r="I72" s="44">
        <f>(F72-H72)/H72</f>
        <v>9.45945945945946E-2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105392.1963695492</v>
      </c>
      <c r="F73" s="178">
        <v>128809.2</v>
      </c>
      <c r="G73" s="48">
        <f>(F73-E73)/E73</f>
        <v>0.22218916046061862</v>
      </c>
      <c r="H73" s="178">
        <v>130065</v>
      </c>
      <c r="I73" s="59">
        <f>(F73-H73)/H73</f>
        <v>-9.6551724137931266E-3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71492.107142857145</v>
      </c>
      <c r="F75" s="166">
        <v>69966</v>
      </c>
      <c r="G75" s="44">
        <f t="shared" ref="G75:G81" si="10">(F75-E75)/E75</f>
        <v>-2.1346512277329345E-2</v>
      </c>
      <c r="H75" s="166">
        <v>69966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95610.55357142858</v>
      </c>
      <c r="F76" s="169">
        <v>94745.625</v>
      </c>
      <c r="G76" s="48">
        <f t="shared" si="10"/>
        <v>-9.0463713378922152E-3</v>
      </c>
      <c r="H76" s="169">
        <v>94745.625</v>
      </c>
      <c r="I76" s="44">
        <f t="shared" si="11"/>
        <v>0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43867.25</v>
      </c>
      <c r="F77" s="169">
        <v>49719.428571428572</v>
      </c>
      <c r="G77" s="48">
        <f t="shared" si="10"/>
        <v>0.13340655207309718</v>
      </c>
      <c r="H77" s="169">
        <v>49719.428571428572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92834.876259798431</v>
      </c>
      <c r="F78" s="169">
        <v>96676.666666666672</v>
      </c>
      <c r="G78" s="48">
        <f t="shared" si="10"/>
        <v>4.1383050871064753E-2</v>
      </c>
      <c r="H78" s="169">
        <v>96676.666666666672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129963.14000777132</v>
      </c>
      <c r="F79" s="169">
        <v>140201.1</v>
      </c>
      <c r="G79" s="48">
        <f t="shared" si="10"/>
        <v>7.8775874387280079E-2</v>
      </c>
      <c r="H79" s="169">
        <v>138437</v>
      </c>
      <c r="I79" s="44">
        <f t="shared" si="11"/>
        <v>1.2742980561555118E-2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715954.33277342294</v>
      </c>
      <c r="F80" s="169">
        <v>578565</v>
      </c>
      <c r="G80" s="48">
        <f t="shared" si="10"/>
        <v>-0.19189678235651147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165661.07222222222</v>
      </c>
      <c r="F81" s="172">
        <v>245379.33333333334</v>
      </c>
      <c r="G81" s="51">
        <f t="shared" si="10"/>
        <v>0.4812129973671479</v>
      </c>
      <c r="H81" s="172">
        <v>245379.33333333334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9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21" t="s">
        <v>227</v>
      </c>
      <c r="G12" s="213" t="s">
        <v>197</v>
      </c>
      <c r="H12" s="221" t="s">
        <v>220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64909.775000000001</v>
      </c>
      <c r="F15" s="175">
        <v>79000</v>
      </c>
      <c r="G15" s="44">
        <f>(F15-E15)/E15</f>
        <v>0.21707400772841992</v>
      </c>
      <c r="H15" s="175">
        <v>75833.2</v>
      </c>
      <c r="I15" s="118">
        <f>(F15-H15)/H15</f>
        <v>4.1760073424304961E-2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56731.05</v>
      </c>
      <c r="F16" s="169">
        <v>59666.6</v>
      </c>
      <c r="G16" s="48">
        <f t="shared" ref="G16:G39" si="0">(F16-E16)/E16</f>
        <v>5.1745032041536257E-2</v>
      </c>
      <c r="H16" s="169">
        <v>53333.2</v>
      </c>
      <c r="I16" s="48">
        <f>(F16-H16)/H16</f>
        <v>0.11875154687886723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49607.7</v>
      </c>
      <c r="F17" s="169">
        <v>52500</v>
      </c>
      <c r="G17" s="48">
        <f t="shared" si="0"/>
        <v>5.8303448859753686E-2</v>
      </c>
      <c r="H17" s="169">
        <v>45500</v>
      </c>
      <c r="I17" s="48">
        <f t="shared" ref="I17:I29" si="1">(F17-H17)/H17</f>
        <v>0.15384615384615385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48086.25</v>
      </c>
      <c r="F18" s="169">
        <v>33100</v>
      </c>
      <c r="G18" s="48">
        <f t="shared" si="0"/>
        <v>-0.31165353921339262</v>
      </c>
      <c r="H18" s="169">
        <v>36266.6</v>
      </c>
      <c r="I18" s="48">
        <f t="shared" si="1"/>
        <v>-8.731449873988735E-2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159885.09375</v>
      </c>
      <c r="F19" s="169">
        <v>93333.2</v>
      </c>
      <c r="G19" s="48">
        <f t="shared" si="0"/>
        <v>-0.41624827048644114</v>
      </c>
      <c r="H19" s="169">
        <v>105833.2</v>
      </c>
      <c r="I19" s="48">
        <f t="shared" si="1"/>
        <v>-0.11811038502095751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84640.325000000012</v>
      </c>
      <c r="F20" s="169">
        <v>69833.2</v>
      </c>
      <c r="G20" s="48">
        <f t="shared" si="0"/>
        <v>-0.17494173137922159</v>
      </c>
      <c r="H20" s="169">
        <v>56500</v>
      </c>
      <c r="I20" s="48">
        <f t="shared" si="1"/>
        <v>0.23598584070796455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110643.62222222221</v>
      </c>
      <c r="F21" s="169">
        <v>81166.600000000006</v>
      </c>
      <c r="G21" s="48">
        <f t="shared" si="0"/>
        <v>-0.26641411072948312</v>
      </c>
      <c r="H21" s="169">
        <v>71166.600000000006</v>
      </c>
      <c r="I21" s="48">
        <f t="shared" si="1"/>
        <v>0.14051535411274388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20499.52986111111</v>
      </c>
      <c r="F22" s="169">
        <v>21000</v>
      </c>
      <c r="G22" s="48">
        <f t="shared" si="0"/>
        <v>2.441373740176905E-2</v>
      </c>
      <c r="H22" s="169">
        <v>23500</v>
      </c>
      <c r="I22" s="48">
        <f t="shared" si="1"/>
        <v>-0.10638297872340426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22742.93611111111</v>
      </c>
      <c r="F23" s="169">
        <v>23833.200000000001</v>
      </c>
      <c r="G23" s="48">
        <f t="shared" si="0"/>
        <v>4.7938572379677913E-2</v>
      </c>
      <c r="H23" s="169">
        <v>24500</v>
      </c>
      <c r="I23" s="48">
        <f t="shared" si="1"/>
        <v>-2.7216326530612216E-2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21847.111111111109</v>
      </c>
      <c r="F24" s="169">
        <v>25500</v>
      </c>
      <c r="G24" s="48">
        <f t="shared" si="0"/>
        <v>0.16720237610871519</v>
      </c>
      <c r="H24" s="169">
        <v>26000</v>
      </c>
      <c r="I24" s="48">
        <f t="shared" si="1"/>
        <v>-1.9230769230769232E-2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23373.82708333333</v>
      </c>
      <c r="F25" s="169">
        <v>27000</v>
      </c>
      <c r="G25" s="48">
        <f t="shared" si="0"/>
        <v>0.15513817671956284</v>
      </c>
      <c r="H25" s="169">
        <v>28000</v>
      </c>
      <c r="I25" s="48">
        <f t="shared" si="1"/>
        <v>-3.5714285714285712E-2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64324.172222222223</v>
      </c>
      <c r="F26" s="169">
        <v>57666.6</v>
      </c>
      <c r="G26" s="48">
        <f t="shared" si="0"/>
        <v>-0.10350031710042307</v>
      </c>
      <c r="H26" s="169">
        <v>57833.2</v>
      </c>
      <c r="I26" s="48">
        <f t="shared" si="1"/>
        <v>-2.8806982840306008E-3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21706.836111111108</v>
      </c>
      <c r="F27" s="169">
        <v>26166.6</v>
      </c>
      <c r="G27" s="48">
        <f t="shared" si="0"/>
        <v>0.20545434931468731</v>
      </c>
      <c r="H27" s="169">
        <v>26500</v>
      </c>
      <c r="I27" s="48">
        <f t="shared" si="1"/>
        <v>-1.2581132075471752E-2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48751.425000000003</v>
      </c>
      <c r="F28" s="169">
        <v>41500</v>
      </c>
      <c r="G28" s="48">
        <f t="shared" si="0"/>
        <v>-0.14874283161979374</v>
      </c>
      <c r="H28" s="169">
        <v>38333.333999999995</v>
      </c>
      <c r="I28" s="48">
        <f t="shared" si="1"/>
        <v>8.2608676824197064E-2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70699.549107142855</v>
      </c>
      <c r="F29" s="169">
        <v>50000</v>
      </c>
      <c r="G29" s="48">
        <f t="shared" si="0"/>
        <v>-0.29278191117984875</v>
      </c>
      <c r="H29" s="169">
        <v>60800</v>
      </c>
      <c r="I29" s="48">
        <f t="shared" si="1"/>
        <v>-0.17763157894736842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45895.475000000006</v>
      </c>
      <c r="F30" s="172">
        <v>50300</v>
      </c>
      <c r="G30" s="51">
        <f t="shared" si="0"/>
        <v>9.5968611284663552E-2</v>
      </c>
      <c r="H30" s="172">
        <v>50000</v>
      </c>
      <c r="I30" s="51">
        <f>(F30-H30)/H30</f>
        <v>6.0000000000000001E-3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101463.76736111111</v>
      </c>
      <c r="F32" s="175">
        <v>104633.2</v>
      </c>
      <c r="G32" s="44">
        <f t="shared" si="0"/>
        <v>3.123708808888229E-2</v>
      </c>
      <c r="H32" s="175">
        <v>117500</v>
      </c>
      <c r="I32" s="45">
        <f>(F32-H32)/H32</f>
        <v>-0.10950468085106385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95668.636805555565</v>
      </c>
      <c r="F33" s="169">
        <v>104966.6</v>
      </c>
      <c r="G33" s="48">
        <f t="shared" si="0"/>
        <v>9.718925140892673E-2</v>
      </c>
      <c r="H33" s="169">
        <v>117500</v>
      </c>
      <c r="I33" s="48">
        <f>(F33-H33)/H33</f>
        <v>-0.10666723404255314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97039.549999999988</v>
      </c>
      <c r="F34" s="169">
        <v>82666.600000000006</v>
      </c>
      <c r="G34" s="48">
        <f>(F34-E34)/E34</f>
        <v>-0.14811435131345915</v>
      </c>
      <c r="H34" s="169">
        <v>83500</v>
      </c>
      <c r="I34" s="48">
        <f>(F34-H34)/H34</f>
        <v>-9.9808383233532232E-3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72650</v>
      </c>
      <c r="F35" s="169">
        <v>65000</v>
      </c>
      <c r="G35" s="48">
        <f t="shared" si="0"/>
        <v>-0.10529938059187888</v>
      </c>
      <c r="H35" s="169">
        <v>68000</v>
      </c>
      <c r="I35" s="48">
        <f>(F35-H35)/H35</f>
        <v>-4.4117647058823532E-2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86929.05</v>
      </c>
      <c r="F36" s="169">
        <v>155333.20000000001</v>
      </c>
      <c r="G36" s="55">
        <f t="shared" si="0"/>
        <v>0.78689632522154573</v>
      </c>
      <c r="H36" s="169">
        <v>137000</v>
      </c>
      <c r="I36" s="48">
        <f>(F36-H36)/H36</f>
        <v>0.13381897810218987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1500693.1583333332</v>
      </c>
      <c r="F38" s="196">
        <v>1823310</v>
      </c>
      <c r="G38" s="168">
        <f t="shared" si="0"/>
        <v>0.21497855166139654</v>
      </c>
      <c r="H38" s="196">
        <v>1843910</v>
      </c>
      <c r="I38" s="168">
        <f>(F38-H38)/H38</f>
        <v>-1.1171911861207976E-2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949638.20300251967</v>
      </c>
      <c r="F39" s="142">
        <v>1061840</v>
      </c>
      <c r="G39" s="174">
        <f t="shared" si="0"/>
        <v>0.11815215167494965</v>
      </c>
      <c r="H39" s="142">
        <v>1034930</v>
      </c>
      <c r="I39" s="174">
        <f>(F39-H39)/H39</f>
        <v>2.6001758573043588E-2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1" t="s">
        <v>3</v>
      </c>
      <c r="B12" s="217"/>
      <c r="C12" s="219" t="s">
        <v>0</v>
      </c>
      <c r="D12" s="213" t="s">
        <v>226</v>
      </c>
      <c r="E12" s="221" t="s">
        <v>227</v>
      </c>
      <c r="F12" s="228" t="s">
        <v>186</v>
      </c>
      <c r="G12" s="213" t="s">
        <v>218</v>
      </c>
      <c r="H12" s="230" t="s">
        <v>228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105998.8</v>
      </c>
      <c r="E15" s="197">
        <v>79000</v>
      </c>
      <c r="F15" s="67">
        <f t="shared" ref="F15:F30" si="0">D15-E15</f>
        <v>26998.800000000003</v>
      </c>
      <c r="G15" s="166">
        <v>64909.775000000001</v>
      </c>
      <c r="H15" s="131">
        <f>AVERAGE(D15:E15)</f>
        <v>92499.4</v>
      </c>
      <c r="I15" s="69">
        <f t="shared" ref="I15:I30" si="1">(H15-G15)/G15</f>
        <v>0.42504576544904049</v>
      </c>
    </row>
    <row r="16" spans="1:9" ht="16.5" customHeight="1">
      <c r="A16" s="129"/>
      <c r="B16" s="162" t="s">
        <v>5</v>
      </c>
      <c r="C16" s="149" t="s">
        <v>164</v>
      </c>
      <c r="D16" s="141">
        <v>90109.777777777781</v>
      </c>
      <c r="E16" s="141">
        <v>59666.6</v>
      </c>
      <c r="F16" s="71">
        <f t="shared" si="0"/>
        <v>30443.177777777782</v>
      </c>
      <c r="G16" s="169">
        <v>56731.05</v>
      </c>
      <c r="H16" s="180">
        <f t="shared" ref="H16:H30" si="2">AVERAGE(D16:E16)</f>
        <v>74888.188888888893</v>
      </c>
      <c r="I16" s="72">
        <f t="shared" si="1"/>
        <v>0.32005645742303185</v>
      </c>
    </row>
    <row r="17" spans="1:9" ht="16.5">
      <c r="A17" s="129"/>
      <c r="B17" s="162" t="s">
        <v>6</v>
      </c>
      <c r="C17" s="149" t="s">
        <v>165</v>
      </c>
      <c r="D17" s="141">
        <v>62298.8</v>
      </c>
      <c r="E17" s="141">
        <v>52500</v>
      </c>
      <c r="F17" s="71">
        <f t="shared" si="0"/>
        <v>9798.8000000000029</v>
      </c>
      <c r="G17" s="169">
        <v>49607.7</v>
      </c>
      <c r="H17" s="180">
        <f t="shared" si="2"/>
        <v>57399.4</v>
      </c>
      <c r="I17" s="72">
        <f t="shared" si="1"/>
        <v>0.15706634252343901</v>
      </c>
    </row>
    <row r="18" spans="1:9" ht="16.5">
      <c r="A18" s="129"/>
      <c r="B18" s="162" t="s">
        <v>7</v>
      </c>
      <c r="C18" s="149" t="s">
        <v>166</v>
      </c>
      <c r="D18" s="141">
        <v>45998.8</v>
      </c>
      <c r="E18" s="141">
        <v>33100</v>
      </c>
      <c r="F18" s="71">
        <f t="shared" si="0"/>
        <v>12898.800000000003</v>
      </c>
      <c r="G18" s="169">
        <v>48086.25</v>
      </c>
      <c r="H18" s="180">
        <f t="shared" si="2"/>
        <v>39549.4</v>
      </c>
      <c r="I18" s="72">
        <f t="shared" si="1"/>
        <v>-0.17753203878447579</v>
      </c>
    </row>
    <row r="19" spans="1:9" ht="16.5">
      <c r="A19" s="129"/>
      <c r="B19" s="162" t="s">
        <v>8</v>
      </c>
      <c r="C19" s="149" t="s">
        <v>167</v>
      </c>
      <c r="D19" s="141">
        <v>116873.5</v>
      </c>
      <c r="E19" s="141">
        <v>93333.2</v>
      </c>
      <c r="F19" s="71">
        <f t="shared" si="0"/>
        <v>23540.300000000003</v>
      </c>
      <c r="G19" s="169">
        <v>159885.09375</v>
      </c>
      <c r="H19" s="180">
        <f t="shared" si="2"/>
        <v>105103.35</v>
      </c>
      <c r="I19" s="72">
        <f t="shared" si="1"/>
        <v>-0.34263196440099652</v>
      </c>
    </row>
    <row r="20" spans="1:9" ht="16.5">
      <c r="A20" s="129"/>
      <c r="B20" s="162" t="s">
        <v>9</v>
      </c>
      <c r="C20" s="149" t="s">
        <v>168</v>
      </c>
      <c r="D20" s="141">
        <v>82698.8</v>
      </c>
      <c r="E20" s="141">
        <v>69833.2</v>
      </c>
      <c r="F20" s="71">
        <f t="shared" si="0"/>
        <v>12865.600000000006</v>
      </c>
      <c r="G20" s="169">
        <v>84640.325000000012</v>
      </c>
      <c r="H20" s="180">
        <f t="shared" si="2"/>
        <v>76266</v>
      </c>
      <c r="I20" s="72">
        <f t="shared" si="1"/>
        <v>-9.8940132850387927E-2</v>
      </c>
    </row>
    <row r="21" spans="1:9" ht="16.5">
      <c r="A21" s="129"/>
      <c r="B21" s="162" t="s">
        <v>10</v>
      </c>
      <c r="C21" s="149" t="s">
        <v>169</v>
      </c>
      <c r="D21" s="141">
        <v>102498.8</v>
      </c>
      <c r="E21" s="141">
        <v>81166.600000000006</v>
      </c>
      <c r="F21" s="71">
        <f t="shared" si="0"/>
        <v>21332.199999999997</v>
      </c>
      <c r="G21" s="169">
        <v>110643.62222222221</v>
      </c>
      <c r="H21" s="180">
        <f t="shared" si="2"/>
        <v>91832.700000000012</v>
      </c>
      <c r="I21" s="72">
        <f t="shared" si="1"/>
        <v>-0.17001361528494974</v>
      </c>
    </row>
    <row r="22" spans="1:9" ht="16.5">
      <c r="A22" s="129"/>
      <c r="B22" s="162" t="s">
        <v>11</v>
      </c>
      <c r="C22" s="149" t="s">
        <v>170</v>
      </c>
      <c r="D22" s="141">
        <v>31776.444444444445</v>
      </c>
      <c r="E22" s="141">
        <v>21000</v>
      </c>
      <c r="F22" s="71">
        <f t="shared" si="0"/>
        <v>10776.444444444445</v>
      </c>
      <c r="G22" s="169">
        <v>20499.52986111111</v>
      </c>
      <c r="H22" s="180">
        <f t="shared" si="2"/>
        <v>26388.222222222223</v>
      </c>
      <c r="I22" s="72">
        <f t="shared" si="1"/>
        <v>0.28725987381214679</v>
      </c>
    </row>
    <row r="23" spans="1:9" ht="16.5">
      <c r="A23" s="129"/>
      <c r="B23" s="162" t="s">
        <v>12</v>
      </c>
      <c r="C23" s="149" t="s">
        <v>171</v>
      </c>
      <c r="D23" s="141">
        <v>42665.333333333336</v>
      </c>
      <c r="E23" s="141">
        <v>23833.200000000001</v>
      </c>
      <c r="F23" s="71">
        <f t="shared" si="0"/>
        <v>18832.133333333335</v>
      </c>
      <c r="G23" s="169">
        <v>22742.93611111111</v>
      </c>
      <c r="H23" s="180">
        <f t="shared" si="2"/>
        <v>33249.26666666667</v>
      </c>
      <c r="I23" s="72">
        <f t="shared" si="1"/>
        <v>0.46196016663049366</v>
      </c>
    </row>
    <row r="24" spans="1:9" ht="16.5">
      <c r="A24" s="129"/>
      <c r="B24" s="162" t="s">
        <v>13</v>
      </c>
      <c r="C24" s="149" t="s">
        <v>172</v>
      </c>
      <c r="D24" s="141">
        <v>42665.333333333336</v>
      </c>
      <c r="E24" s="141">
        <v>25500</v>
      </c>
      <c r="F24" s="71">
        <f t="shared" si="0"/>
        <v>17165.333333333336</v>
      </c>
      <c r="G24" s="169">
        <v>21847.111111111109</v>
      </c>
      <c r="H24" s="180">
        <f t="shared" si="2"/>
        <v>34082.666666666672</v>
      </c>
      <c r="I24" s="72">
        <f t="shared" si="1"/>
        <v>0.56005370656684872</v>
      </c>
    </row>
    <row r="25" spans="1:9" ht="16.5">
      <c r="A25" s="129"/>
      <c r="B25" s="162" t="s">
        <v>14</v>
      </c>
      <c r="C25" s="149" t="s">
        <v>173</v>
      </c>
      <c r="D25" s="141">
        <v>41554.222222222219</v>
      </c>
      <c r="E25" s="141">
        <v>27000</v>
      </c>
      <c r="F25" s="71">
        <f t="shared" si="0"/>
        <v>14554.222222222219</v>
      </c>
      <c r="G25" s="169">
        <v>23373.82708333333</v>
      </c>
      <c r="H25" s="180">
        <f t="shared" si="2"/>
        <v>34277.111111111109</v>
      </c>
      <c r="I25" s="72">
        <f t="shared" si="1"/>
        <v>0.46647406044825018</v>
      </c>
    </row>
    <row r="26" spans="1:9" ht="16.5">
      <c r="A26" s="129"/>
      <c r="B26" s="162" t="s">
        <v>15</v>
      </c>
      <c r="C26" s="149" t="s">
        <v>174</v>
      </c>
      <c r="D26" s="141">
        <v>86998.666666666672</v>
      </c>
      <c r="E26" s="141">
        <v>57666.6</v>
      </c>
      <c r="F26" s="71">
        <f t="shared" si="0"/>
        <v>29332.066666666673</v>
      </c>
      <c r="G26" s="169">
        <v>64324.172222222223</v>
      </c>
      <c r="H26" s="180">
        <f t="shared" si="2"/>
        <v>72332.633333333331</v>
      </c>
      <c r="I26" s="72">
        <f t="shared" si="1"/>
        <v>0.12450158057913423</v>
      </c>
    </row>
    <row r="27" spans="1:9" ht="16.5">
      <c r="A27" s="129"/>
      <c r="B27" s="162" t="s">
        <v>16</v>
      </c>
      <c r="C27" s="149" t="s">
        <v>175</v>
      </c>
      <c r="D27" s="141">
        <v>42443.111111111109</v>
      </c>
      <c r="E27" s="141">
        <v>26166.6</v>
      </c>
      <c r="F27" s="71">
        <f t="shared" si="0"/>
        <v>16276.511111111111</v>
      </c>
      <c r="G27" s="169">
        <v>21706.836111111108</v>
      </c>
      <c r="H27" s="180">
        <f t="shared" si="2"/>
        <v>34304.85555555555</v>
      </c>
      <c r="I27" s="72">
        <f t="shared" si="1"/>
        <v>0.58037105822141799</v>
      </c>
    </row>
    <row r="28" spans="1:9" ht="16.5">
      <c r="A28" s="129"/>
      <c r="B28" s="162" t="s">
        <v>17</v>
      </c>
      <c r="C28" s="149" t="s">
        <v>176</v>
      </c>
      <c r="D28" s="141">
        <v>63449.8</v>
      </c>
      <c r="E28" s="141">
        <v>41500</v>
      </c>
      <c r="F28" s="71">
        <f t="shared" si="0"/>
        <v>21949.800000000003</v>
      </c>
      <c r="G28" s="169">
        <v>48751.425000000003</v>
      </c>
      <c r="H28" s="180">
        <f t="shared" si="2"/>
        <v>52474.9</v>
      </c>
      <c r="I28" s="72">
        <f t="shared" si="1"/>
        <v>7.6376741808059936E-2</v>
      </c>
    </row>
    <row r="29" spans="1:9" ht="16.5">
      <c r="A29" s="129"/>
      <c r="B29" s="162" t="s">
        <v>18</v>
      </c>
      <c r="C29" s="149" t="s">
        <v>177</v>
      </c>
      <c r="D29" s="141">
        <v>124313.85714285714</v>
      </c>
      <c r="E29" s="141">
        <v>50000</v>
      </c>
      <c r="F29" s="71">
        <f t="shared" si="0"/>
        <v>74313.857142857145</v>
      </c>
      <c r="G29" s="169">
        <v>70699.549107142855</v>
      </c>
      <c r="H29" s="180">
        <f t="shared" si="2"/>
        <v>87156.92857142858</v>
      </c>
      <c r="I29" s="72">
        <f t="shared" si="1"/>
        <v>0.23277912903440309</v>
      </c>
    </row>
    <row r="30" spans="1:9" ht="17.25" thickBot="1">
      <c r="A30" s="38"/>
      <c r="B30" s="163" t="s">
        <v>19</v>
      </c>
      <c r="C30" s="150" t="s">
        <v>178</v>
      </c>
      <c r="D30" s="198">
        <v>64898.8</v>
      </c>
      <c r="E30" s="143">
        <v>50300</v>
      </c>
      <c r="F30" s="74">
        <f t="shared" si="0"/>
        <v>14598.800000000003</v>
      </c>
      <c r="G30" s="172">
        <v>45895.475000000006</v>
      </c>
      <c r="H30" s="100">
        <f t="shared" si="2"/>
        <v>57599.4</v>
      </c>
      <c r="I30" s="75">
        <f t="shared" si="1"/>
        <v>0.2550126128992018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154999.77777777778</v>
      </c>
      <c r="E32" s="132">
        <v>104633.2</v>
      </c>
      <c r="F32" s="67">
        <f>D32-E32</f>
        <v>50366.577777777784</v>
      </c>
      <c r="G32" s="175">
        <v>101463.76736111111</v>
      </c>
      <c r="H32" s="68">
        <f>AVERAGE(D32:E32)</f>
        <v>129816.48888888888</v>
      </c>
      <c r="I32" s="78">
        <f>(H32-G32)/G32</f>
        <v>0.27943690900880902</v>
      </c>
    </row>
    <row r="33" spans="1:9" ht="16.5">
      <c r="A33" s="37"/>
      <c r="B33" s="34" t="s">
        <v>27</v>
      </c>
      <c r="C33" s="15" t="s">
        <v>180</v>
      </c>
      <c r="D33" s="47">
        <v>153888.66666666666</v>
      </c>
      <c r="E33" s="132">
        <v>104966.6</v>
      </c>
      <c r="F33" s="79">
        <f>D33-E33</f>
        <v>48922.066666666651</v>
      </c>
      <c r="G33" s="169">
        <v>95668.636805555565</v>
      </c>
      <c r="H33" s="68">
        <f>AVERAGE(D33:E33)</f>
        <v>129427.63333333333</v>
      </c>
      <c r="I33" s="72">
        <f>(H33-G33)/G33</f>
        <v>0.35287422978956201</v>
      </c>
    </row>
    <row r="34" spans="1:9" ht="16.5">
      <c r="A34" s="37"/>
      <c r="B34" s="39" t="s">
        <v>28</v>
      </c>
      <c r="C34" s="15" t="s">
        <v>181</v>
      </c>
      <c r="D34" s="47">
        <v>89998</v>
      </c>
      <c r="E34" s="132">
        <v>82666.600000000006</v>
      </c>
      <c r="F34" s="71">
        <f>D34-E34</f>
        <v>7331.3999999999942</v>
      </c>
      <c r="G34" s="169">
        <v>97039.549999999988</v>
      </c>
      <c r="H34" s="68">
        <f>AVERAGE(D34:E34)</f>
        <v>86332.3</v>
      </c>
      <c r="I34" s="72">
        <f>(H34-G34)/G34</f>
        <v>-0.11033903186896463</v>
      </c>
    </row>
    <row r="35" spans="1:9" ht="16.5">
      <c r="A35" s="37"/>
      <c r="B35" s="34" t="s">
        <v>29</v>
      </c>
      <c r="C35" s="15" t="s">
        <v>182</v>
      </c>
      <c r="D35" s="47">
        <v>120000</v>
      </c>
      <c r="E35" s="132">
        <v>65000</v>
      </c>
      <c r="F35" s="79">
        <f>D35-E35</f>
        <v>55000</v>
      </c>
      <c r="G35" s="169">
        <v>72650</v>
      </c>
      <c r="H35" s="68">
        <f>AVERAGE(D35:E35)</f>
        <v>92500</v>
      </c>
      <c r="I35" s="72">
        <f>(H35-G35)/G35</f>
        <v>0.2732278045423262</v>
      </c>
    </row>
    <row r="36" spans="1:9" ht="17.25" thickBot="1">
      <c r="A36" s="38"/>
      <c r="B36" s="39" t="s">
        <v>30</v>
      </c>
      <c r="C36" s="15" t="s">
        <v>183</v>
      </c>
      <c r="D36" s="50">
        <v>178498.8</v>
      </c>
      <c r="E36" s="132">
        <v>155333.20000000001</v>
      </c>
      <c r="F36" s="71">
        <f>D36-E36</f>
        <v>23165.599999999977</v>
      </c>
      <c r="G36" s="172">
        <v>86929.05</v>
      </c>
      <c r="H36" s="68">
        <f>AVERAGE(D36:E36)</f>
        <v>166916</v>
      </c>
      <c r="I36" s="80">
        <f>(H36-G36)/G36</f>
        <v>0.92014062042550782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1987901.5</v>
      </c>
      <c r="E38" s="133">
        <v>1823310</v>
      </c>
      <c r="F38" s="67">
        <f>D38-E38</f>
        <v>164591.5</v>
      </c>
      <c r="G38" s="169">
        <v>1500693.1583333332</v>
      </c>
      <c r="H38" s="67">
        <f>AVERAGE(D38:E38)</f>
        <v>1905605.75</v>
      </c>
      <c r="I38" s="78">
        <f>(H38-G38)/G38</f>
        <v>0.26981704382284377</v>
      </c>
    </row>
    <row r="39" spans="1:9" ht="17.25" thickBot="1">
      <c r="A39" s="38"/>
      <c r="B39" s="36" t="s">
        <v>32</v>
      </c>
      <c r="C39" s="16" t="s">
        <v>185</v>
      </c>
      <c r="D39" s="57">
        <v>979623.66666666663</v>
      </c>
      <c r="E39" s="134">
        <v>1061840</v>
      </c>
      <c r="F39" s="74">
        <f>D39-E39</f>
        <v>-82216.333333333372</v>
      </c>
      <c r="G39" s="169">
        <v>949638.20300251967</v>
      </c>
      <c r="H39" s="81">
        <f>AVERAGE(D39:E39)</f>
        <v>1020731.8333333333</v>
      </c>
      <c r="I39" s="75">
        <f>(H39-G39)/G39</f>
        <v>7.486391144125544E-2</v>
      </c>
    </row>
    <row r="40" spans="1:9" ht="15.75" customHeight="1" thickBot="1">
      <c r="A40" s="223"/>
      <c r="B40" s="224"/>
      <c r="C40" s="225"/>
      <c r="D40" s="83">
        <f>SUM(D15:D39)</f>
        <v>4812153.2571428576</v>
      </c>
      <c r="E40" s="83">
        <f>SUM(E15:E39)</f>
        <v>4189315.5999999996</v>
      </c>
      <c r="F40" s="83">
        <f>SUM(F15:F39)</f>
        <v>622837.65714285709</v>
      </c>
      <c r="G40" s="83">
        <f>SUM(G15:G39)</f>
        <v>3818427.0430818852</v>
      </c>
      <c r="H40" s="83">
        <f>AVERAGE(D40:E40)</f>
        <v>4500734.4285714291</v>
      </c>
      <c r="I40" s="75">
        <f>(H40-G40)/G40</f>
        <v>0.17868807699906916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27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218</v>
      </c>
      <c r="F13" s="230" t="s">
        <v>229</v>
      </c>
      <c r="G13" s="213" t="s">
        <v>197</v>
      </c>
      <c r="H13" s="230" t="s">
        <v>221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64909.775000000001</v>
      </c>
      <c r="F16" s="42">
        <v>92499.4</v>
      </c>
      <c r="G16" s="21">
        <f t="shared" ref="G16:G31" si="0">(F16-E16)/E16</f>
        <v>0.42504576544904049</v>
      </c>
      <c r="H16" s="166">
        <v>86391.5</v>
      </c>
      <c r="I16" s="21">
        <f t="shared" ref="I16:I31" si="1">(F16-H16)/H16</f>
        <v>7.0700242500708915E-2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56731.05</v>
      </c>
      <c r="F17" s="46">
        <v>74888.188888888893</v>
      </c>
      <c r="G17" s="21">
        <f t="shared" si="0"/>
        <v>0.32005645742303185</v>
      </c>
      <c r="H17" s="169">
        <v>63416.488888888889</v>
      </c>
      <c r="I17" s="21">
        <f t="shared" si="1"/>
        <v>0.18089459383504192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49607.7</v>
      </c>
      <c r="F18" s="46">
        <v>57399.4</v>
      </c>
      <c r="G18" s="21">
        <f t="shared" si="0"/>
        <v>0.15706634252343901</v>
      </c>
      <c r="H18" s="169">
        <v>59224.9</v>
      </c>
      <c r="I18" s="21">
        <f t="shared" si="1"/>
        <v>-3.08231841674701E-2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48086.25</v>
      </c>
      <c r="F19" s="46">
        <v>39549.4</v>
      </c>
      <c r="G19" s="21">
        <f t="shared" si="0"/>
        <v>-0.17753203878447579</v>
      </c>
      <c r="H19" s="169">
        <v>40358.199999999997</v>
      </c>
      <c r="I19" s="21">
        <f t="shared" si="1"/>
        <v>-2.0040536991243307E-2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159885.09375</v>
      </c>
      <c r="F20" s="46">
        <v>105103.35</v>
      </c>
      <c r="G20" s="21">
        <f t="shared" si="0"/>
        <v>-0.34263196440099652</v>
      </c>
      <c r="H20" s="169">
        <v>120916.47500000001</v>
      </c>
      <c r="I20" s="21">
        <f t="shared" si="1"/>
        <v>-0.13077725760695555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84640.325000000012</v>
      </c>
      <c r="F21" s="46">
        <v>76266</v>
      </c>
      <c r="G21" s="21">
        <f t="shared" si="0"/>
        <v>-9.8940132850387927E-2</v>
      </c>
      <c r="H21" s="169">
        <v>67499.899999999994</v>
      </c>
      <c r="I21" s="21">
        <f t="shared" si="1"/>
        <v>0.1298683405456898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110643.62222222221</v>
      </c>
      <c r="F22" s="46">
        <v>91832.700000000012</v>
      </c>
      <c r="G22" s="21">
        <f t="shared" si="0"/>
        <v>-0.17001361528494974</v>
      </c>
      <c r="H22" s="169">
        <v>88308.200000000012</v>
      </c>
      <c r="I22" s="21">
        <f t="shared" si="1"/>
        <v>3.991135591032316E-2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20499.52986111111</v>
      </c>
      <c r="F23" s="46">
        <v>26388.222222222223</v>
      </c>
      <c r="G23" s="21">
        <f t="shared" si="0"/>
        <v>0.28725987381214679</v>
      </c>
      <c r="H23" s="169">
        <v>28166.555555555555</v>
      </c>
      <c r="I23" s="21">
        <f t="shared" si="1"/>
        <v>-6.3136343733111333E-2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22742.93611111111</v>
      </c>
      <c r="F24" s="46">
        <v>33249.26666666667</v>
      </c>
      <c r="G24" s="21">
        <f t="shared" si="0"/>
        <v>0.46196016663049366</v>
      </c>
      <c r="H24" s="169">
        <v>33555.444444444445</v>
      </c>
      <c r="I24" s="21">
        <f t="shared" si="1"/>
        <v>-9.1245335249453691E-3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21847.111111111109</v>
      </c>
      <c r="F25" s="46">
        <v>34082.666666666672</v>
      </c>
      <c r="G25" s="21">
        <f t="shared" si="0"/>
        <v>0.56005370656684872</v>
      </c>
      <c r="H25" s="169">
        <v>34583.222222222219</v>
      </c>
      <c r="I25" s="21">
        <f t="shared" si="1"/>
        <v>-1.4473942084954257E-2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23373.82708333333</v>
      </c>
      <c r="F26" s="46">
        <v>34277.111111111109</v>
      </c>
      <c r="G26" s="21">
        <f t="shared" si="0"/>
        <v>0.46647406044825018</v>
      </c>
      <c r="H26" s="169">
        <v>35472.111111111109</v>
      </c>
      <c r="I26" s="21">
        <f t="shared" si="1"/>
        <v>-3.3688437551879571E-2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64324.172222222223</v>
      </c>
      <c r="F27" s="46">
        <v>72332.633333333331</v>
      </c>
      <c r="G27" s="21">
        <f t="shared" si="0"/>
        <v>0.12450158057913423</v>
      </c>
      <c r="H27" s="169">
        <v>72591.5</v>
      </c>
      <c r="I27" s="21">
        <f t="shared" si="1"/>
        <v>-3.5660740812170654E-3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21706.836111111108</v>
      </c>
      <c r="F28" s="46">
        <v>34304.85555555555</v>
      </c>
      <c r="G28" s="21">
        <f t="shared" si="0"/>
        <v>0.58037105822141799</v>
      </c>
      <c r="H28" s="169">
        <v>34444.333333333328</v>
      </c>
      <c r="I28" s="21">
        <f t="shared" si="1"/>
        <v>-4.0493679011867883E-3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48751.425000000003</v>
      </c>
      <c r="F29" s="46">
        <v>52474.9</v>
      </c>
      <c r="G29" s="21">
        <f t="shared" si="0"/>
        <v>7.6376741808059936E-2</v>
      </c>
      <c r="H29" s="169">
        <v>48991.566999999995</v>
      </c>
      <c r="I29" s="21">
        <f t="shared" si="1"/>
        <v>7.1100665141002869E-2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70699.549107142855</v>
      </c>
      <c r="F30" s="46">
        <v>87156.92857142858</v>
      </c>
      <c r="G30" s="21">
        <f t="shared" si="0"/>
        <v>0.23277912903440309</v>
      </c>
      <c r="H30" s="169">
        <v>92032.142857142855</v>
      </c>
      <c r="I30" s="21">
        <f t="shared" si="1"/>
        <v>-5.297295199658493E-2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45895.475000000006</v>
      </c>
      <c r="F31" s="49">
        <v>57599.4</v>
      </c>
      <c r="G31" s="23">
        <f t="shared" si="0"/>
        <v>0.2550126128992018</v>
      </c>
      <c r="H31" s="172">
        <v>55324.9</v>
      </c>
      <c r="I31" s="23">
        <f t="shared" si="1"/>
        <v>4.1111687504179852E-2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101463.76736111111</v>
      </c>
      <c r="F33" s="54">
        <v>129816.48888888888</v>
      </c>
      <c r="G33" s="21">
        <f>(F33-E33)/E33</f>
        <v>0.27943690900880902</v>
      </c>
      <c r="H33" s="175">
        <v>133124.875</v>
      </c>
      <c r="I33" s="21">
        <f>(F33-H33)/H33</f>
        <v>-2.4851749991210269E-2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95668.636805555565</v>
      </c>
      <c r="F34" s="46">
        <v>129427.63333333333</v>
      </c>
      <c r="G34" s="21">
        <f>(F34-E34)/E34</f>
        <v>0.35287422978956201</v>
      </c>
      <c r="H34" s="169">
        <v>125624.875</v>
      </c>
      <c r="I34" s="21">
        <f>(F34-H34)/H34</f>
        <v>3.0270743221303357E-2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97039.549999999988</v>
      </c>
      <c r="F35" s="46">
        <v>86332.3</v>
      </c>
      <c r="G35" s="21">
        <f>(F35-E35)/E35</f>
        <v>-0.11033903186896463</v>
      </c>
      <c r="H35" s="169">
        <v>87200</v>
      </c>
      <c r="I35" s="21">
        <f>(F35-H35)/H35</f>
        <v>-9.9506880733944616E-3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72650</v>
      </c>
      <c r="F36" s="46">
        <v>92500</v>
      </c>
      <c r="G36" s="21">
        <f>(F36-E36)/E36</f>
        <v>0.2732278045423262</v>
      </c>
      <c r="H36" s="169">
        <v>94000</v>
      </c>
      <c r="I36" s="21">
        <f>(F36-H36)/H36</f>
        <v>-1.5957446808510637E-2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86929.05</v>
      </c>
      <c r="F37" s="49">
        <v>166916</v>
      </c>
      <c r="G37" s="23">
        <f>(F37-E37)/E37</f>
        <v>0.92014062042550782</v>
      </c>
      <c r="H37" s="172">
        <v>158974.9</v>
      </c>
      <c r="I37" s="23">
        <f>(F37-H37)/H37</f>
        <v>4.9951910647529935E-2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1500693.1583333332</v>
      </c>
      <c r="F39" s="46">
        <v>1905605.75</v>
      </c>
      <c r="G39" s="21">
        <f t="shared" ref="G39:G44" si="2">(F39-E39)/E39</f>
        <v>0.26981704382284377</v>
      </c>
      <c r="H39" s="169">
        <v>1915905.75</v>
      </c>
      <c r="I39" s="21">
        <f t="shared" ref="I39:I44" si="3">(F39-H39)/H39</f>
        <v>-5.376047334269966E-3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949638.20300251967</v>
      </c>
      <c r="F40" s="46">
        <v>1020731.8333333333</v>
      </c>
      <c r="G40" s="21">
        <f t="shared" si="2"/>
        <v>7.486391144125544E-2</v>
      </c>
      <c r="H40" s="169">
        <v>1007276.8333333333</v>
      </c>
      <c r="I40" s="21">
        <f t="shared" si="3"/>
        <v>1.3357797533647239E-2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581543.67857142852</v>
      </c>
      <c r="F41" s="57">
        <v>552701.5</v>
      </c>
      <c r="G41" s="21">
        <f t="shared" si="2"/>
        <v>-4.9595893884152954E-2</v>
      </c>
      <c r="H41" s="177">
        <v>552701.5</v>
      </c>
      <c r="I41" s="21">
        <f t="shared" si="3"/>
        <v>0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331494.76897741051</v>
      </c>
      <c r="F42" s="47">
        <v>379580.5</v>
      </c>
      <c r="G42" s="21">
        <f t="shared" si="2"/>
        <v>0.14505728452646038</v>
      </c>
      <c r="H42" s="170">
        <v>378833</v>
      </c>
      <c r="I42" s="21">
        <f t="shared" si="3"/>
        <v>1.9731649565903711E-3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205907.49999999997</v>
      </c>
      <c r="F43" s="47">
        <v>228734.99999999997</v>
      </c>
      <c r="G43" s="21">
        <f t="shared" si="2"/>
        <v>0.11086288746160292</v>
      </c>
      <c r="H43" s="170">
        <v>201825</v>
      </c>
      <c r="I43" s="21">
        <f t="shared" si="3"/>
        <v>0.13333333333333319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733249.79114053119</v>
      </c>
      <c r="F44" s="50">
        <v>1043211</v>
      </c>
      <c r="G44" s="31">
        <f t="shared" si="2"/>
        <v>0.42272253276382199</v>
      </c>
      <c r="H44" s="173">
        <v>1045005</v>
      </c>
      <c r="I44" s="31">
        <f t="shared" si="3"/>
        <v>-1.7167381974248926E-3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364443.99781909504</v>
      </c>
      <c r="F46" s="43">
        <v>395240.625</v>
      </c>
      <c r="G46" s="21">
        <f t="shared" ref="G46:G51" si="4">(F46-E46)/E46</f>
        <v>8.450304399358495E-2</v>
      </c>
      <c r="H46" s="167">
        <v>365191.125</v>
      </c>
      <c r="I46" s="21">
        <f t="shared" ref="I46:I51" si="5">(F46-H46)/H46</f>
        <v>8.2284310715382253E-2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314928.83610421215</v>
      </c>
      <c r="F47" s="47">
        <v>314398.5</v>
      </c>
      <c r="G47" s="21">
        <f t="shared" si="4"/>
        <v>-1.683987121575181E-3</v>
      </c>
      <c r="H47" s="170">
        <v>314398.5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960454.95712820033</v>
      </c>
      <c r="F48" s="47">
        <v>990175.875</v>
      </c>
      <c r="G48" s="21">
        <f t="shared" si="4"/>
        <v>3.0944624369128596E-2</v>
      </c>
      <c r="H48" s="170">
        <v>990175.875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1243114.3540624999</v>
      </c>
      <c r="F49" s="47">
        <v>1297398.375</v>
      </c>
      <c r="G49" s="21">
        <f t="shared" si="4"/>
        <v>4.3667761344802894E-2</v>
      </c>
      <c r="H49" s="170">
        <v>1297398.375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138539.80724692988</v>
      </c>
      <c r="F50" s="47">
        <v>142847.25</v>
      </c>
      <c r="G50" s="21">
        <f t="shared" si="4"/>
        <v>3.1091733406216189E-2</v>
      </c>
      <c r="H50" s="170">
        <v>150995</v>
      </c>
      <c r="I50" s="21">
        <f t="shared" si="5"/>
        <v>-5.396039603960396E-2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1793393</v>
      </c>
      <c r="F51" s="50">
        <v>1767538.5</v>
      </c>
      <c r="G51" s="31">
        <f t="shared" si="4"/>
        <v>-1.4416527777235665E-2</v>
      </c>
      <c r="H51" s="173">
        <v>1767538.5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150401.68981119446</v>
      </c>
      <c r="F53" s="66">
        <v>150471.75</v>
      </c>
      <c r="G53" s="22">
        <f t="shared" ref="G53:G61" si="6">(F53-E53)/E53</f>
        <v>4.6582048973976565E-4</v>
      </c>
      <c r="H53" s="131">
        <v>150471.75</v>
      </c>
      <c r="I53" s="22">
        <f t="shared" ref="I53:I61" si="7">(F53-H53)/H53</f>
        <v>0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157039.16666666666</v>
      </c>
      <c r="F54" s="70">
        <v>190463</v>
      </c>
      <c r="G54" s="21">
        <f t="shared" si="6"/>
        <v>0.21283756175476401</v>
      </c>
      <c r="H54" s="181">
        <v>190463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138360.85</v>
      </c>
      <c r="F55" s="70">
        <v>140290.79999999999</v>
      </c>
      <c r="G55" s="21">
        <f t="shared" si="6"/>
        <v>1.3948671173962739E-2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194341.9377093408</v>
      </c>
      <c r="F56" s="70">
        <v>192137.4</v>
      </c>
      <c r="G56" s="21">
        <f t="shared" si="6"/>
        <v>-1.1343602597180671E-2</v>
      </c>
      <c r="H56" s="181">
        <v>192137.4</v>
      </c>
      <c r="I56" s="21">
        <f t="shared" si="7"/>
        <v>0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94447.750188200807</v>
      </c>
      <c r="F57" s="98">
        <v>110331</v>
      </c>
      <c r="G57" s="21">
        <f t="shared" si="6"/>
        <v>0.16816969996796663</v>
      </c>
      <c r="H57" s="186">
        <v>115414</v>
      </c>
      <c r="I57" s="21">
        <f t="shared" si="7"/>
        <v>-4.4041450777202069E-2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112882.96529329609</v>
      </c>
      <c r="F58" s="50">
        <v>148005</v>
      </c>
      <c r="G58" s="29">
        <f t="shared" si="6"/>
        <v>0.31113671239454715</v>
      </c>
      <c r="H58" s="173">
        <v>148005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212685.82142857142</v>
      </c>
      <c r="F59" s="68">
        <v>192855</v>
      </c>
      <c r="G59" s="21">
        <f t="shared" si="6"/>
        <v>-9.3239978553207981E-2</v>
      </c>
      <c r="H59" s="180">
        <v>192855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196843.09375</v>
      </c>
      <c r="F60" s="70">
        <v>180857.625</v>
      </c>
      <c r="G60" s="21">
        <f t="shared" si="6"/>
        <v>-8.1209192791403179E-2</v>
      </c>
      <c r="H60" s="181">
        <v>178727.25</v>
      </c>
      <c r="I60" s="21">
        <f t="shared" si="7"/>
        <v>1.1919698870765371E-2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1091500.3333333333</v>
      </c>
      <c r="F61" s="73">
        <v>944840</v>
      </c>
      <c r="G61" s="29">
        <f t="shared" si="6"/>
        <v>-0.13436581634881156</v>
      </c>
      <c r="H61" s="182">
        <v>944840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399226.05314233212</v>
      </c>
      <c r="F63" s="54">
        <v>449596.33333333331</v>
      </c>
      <c r="G63" s="21">
        <f t="shared" ref="G63:G68" si="8">(F63-E63)/E63</f>
        <v>0.1261698223212982</v>
      </c>
      <c r="H63" s="175">
        <v>447490.875</v>
      </c>
      <c r="I63" s="21">
        <f t="shared" ref="I63:I74" si="9">(F63-H63)/H63</f>
        <v>4.7050307636626425E-3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2463504.1875</v>
      </c>
      <c r="F64" s="46">
        <v>2948140</v>
      </c>
      <c r="G64" s="21">
        <f t="shared" si="8"/>
        <v>0.19672619797403937</v>
      </c>
      <c r="H64" s="169">
        <v>2920183.5</v>
      </c>
      <c r="I64" s="21">
        <f t="shared" si="9"/>
        <v>9.5735422106179285E-3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923986.80322085775</v>
      </c>
      <c r="F65" s="46">
        <v>830061.375</v>
      </c>
      <c r="G65" s="21">
        <f t="shared" si="8"/>
        <v>-0.1016523481649846</v>
      </c>
      <c r="H65" s="169">
        <v>835443.375</v>
      </c>
      <c r="I65" s="21">
        <f t="shared" si="9"/>
        <v>-6.4420883102939202E-3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544084.37437745533</v>
      </c>
      <c r="F66" s="46">
        <v>600840.5</v>
      </c>
      <c r="G66" s="21">
        <f t="shared" si="8"/>
        <v>0.10431493403479079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291239.0625</v>
      </c>
      <c r="F67" s="46">
        <v>296010</v>
      </c>
      <c r="G67" s="21">
        <f t="shared" si="8"/>
        <v>1.6381516473258115E-2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223925.00223925067</v>
      </c>
      <c r="F68" s="58">
        <v>219989.25</v>
      </c>
      <c r="G68" s="31">
        <f t="shared" si="8"/>
        <v>-1.7576207211758989E-2</v>
      </c>
      <c r="H68" s="178">
        <v>219989.25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281612.86586722161</v>
      </c>
      <c r="F70" s="43">
        <v>313451.66666666669</v>
      </c>
      <c r="G70" s="21">
        <f>(F70-E70)/E70</f>
        <v>0.11305875781420027</v>
      </c>
      <c r="H70" s="167">
        <v>310810.5</v>
      </c>
      <c r="I70" s="21">
        <f t="shared" si="9"/>
        <v>8.4976751643418939E-3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204601.25</v>
      </c>
      <c r="F71" s="47">
        <v>205028.57142857142</v>
      </c>
      <c r="G71" s="21">
        <f>(F71-E71)/E71</f>
        <v>2.0885572721154942E-3</v>
      </c>
      <c r="H71" s="170">
        <v>204516</v>
      </c>
      <c r="I71" s="21">
        <f t="shared" si="9"/>
        <v>2.5062656641603605E-3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81946.635521649878</v>
      </c>
      <c r="F72" s="47">
        <v>97885.125</v>
      </c>
      <c r="G72" s="21">
        <f>(F72-E72)/E72</f>
        <v>0.19449839980482489</v>
      </c>
      <c r="H72" s="170">
        <v>97773</v>
      </c>
      <c r="I72" s="21">
        <f t="shared" si="9"/>
        <v>1.1467889908256881E-3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139670.35311266399</v>
      </c>
      <c r="F73" s="47">
        <v>133204.5</v>
      </c>
      <c r="G73" s="21">
        <f>(F73-E73)/E73</f>
        <v>-4.6293669118516206E-2</v>
      </c>
      <c r="H73" s="170">
        <v>121693</v>
      </c>
      <c r="I73" s="21">
        <f t="shared" si="9"/>
        <v>9.45945945945946E-2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105392.1963695492</v>
      </c>
      <c r="F74" s="50">
        <v>128809.2</v>
      </c>
      <c r="G74" s="21">
        <f>(F74-E74)/E74</f>
        <v>0.22218916046061862</v>
      </c>
      <c r="H74" s="173">
        <v>130065</v>
      </c>
      <c r="I74" s="21">
        <f t="shared" si="9"/>
        <v>-9.6551724137931266E-3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71492.107142857145</v>
      </c>
      <c r="F76" s="43">
        <v>69966</v>
      </c>
      <c r="G76" s="22">
        <f t="shared" ref="G76:G82" si="10">(F76-E76)/E76</f>
        <v>-2.1346512277329345E-2</v>
      </c>
      <c r="H76" s="167">
        <v>69966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95610.55357142858</v>
      </c>
      <c r="F77" s="32">
        <v>94745.625</v>
      </c>
      <c r="G77" s="21">
        <f t="shared" si="10"/>
        <v>-9.0463713378922152E-3</v>
      </c>
      <c r="H77" s="161">
        <v>94745.625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43867.25</v>
      </c>
      <c r="F78" s="47">
        <v>49719.428571428572</v>
      </c>
      <c r="G78" s="21">
        <f t="shared" si="10"/>
        <v>0.13340655207309718</v>
      </c>
      <c r="H78" s="170">
        <v>49719.428571428572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92834.876259798431</v>
      </c>
      <c r="F79" s="47">
        <v>96676.666666666672</v>
      </c>
      <c r="G79" s="21">
        <f t="shared" si="10"/>
        <v>4.1383050871064753E-2</v>
      </c>
      <c r="H79" s="170">
        <v>96676.666666666672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129963.14000777132</v>
      </c>
      <c r="F80" s="61">
        <v>140201.1</v>
      </c>
      <c r="G80" s="21">
        <f t="shared" si="10"/>
        <v>7.8775874387280079E-2</v>
      </c>
      <c r="H80" s="179">
        <v>138437</v>
      </c>
      <c r="I80" s="21">
        <f t="shared" si="11"/>
        <v>1.2742980561555118E-2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715954.33277342294</v>
      </c>
      <c r="F81" s="61">
        <v>578565</v>
      </c>
      <c r="G81" s="21">
        <f t="shared" si="10"/>
        <v>-0.19189678235651147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165661.07222222222</v>
      </c>
      <c r="F82" s="50">
        <v>245379.33333333334</v>
      </c>
      <c r="G82" s="23">
        <f t="shared" si="10"/>
        <v>0.4812129973671479</v>
      </c>
      <c r="H82" s="173">
        <v>245379.33333333334</v>
      </c>
      <c r="I82" s="23">
        <f t="shared" si="11"/>
        <v>0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4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223</v>
      </c>
      <c r="H11" s="125"/>
    </row>
    <row r="12" spans="1:9" s="125" customFormat="1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30" t="s">
        <v>229</v>
      </c>
      <c r="G12" s="213" t="s">
        <v>197</v>
      </c>
      <c r="H12" s="230" t="s">
        <v>221</v>
      </c>
      <c r="I12" s="213" t="s">
        <v>187</v>
      </c>
    </row>
    <row r="13" spans="1:9" s="125" customFormat="1" ht="33.75" customHeight="1" thickBot="1">
      <c r="A13" s="212"/>
      <c r="B13" s="218"/>
      <c r="C13" s="216"/>
      <c r="D13" s="214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8</v>
      </c>
      <c r="C15" s="148" t="s">
        <v>89</v>
      </c>
      <c r="D15" s="145" t="s">
        <v>161</v>
      </c>
      <c r="E15" s="166">
        <v>159885.09375</v>
      </c>
      <c r="F15" s="166">
        <v>105103.35</v>
      </c>
      <c r="G15" s="154">
        <f>(F15-E15)/E15</f>
        <v>-0.34263196440099652</v>
      </c>
      <c r="H15" s="166">
        <v>120916.47500000001</v>
      </c>
      <c r="I15" s="154">
        <f>(F15-H15)/H15</f>
        <v>-0.13077725760695555</v>
      </c>
    </row>
    <row r="16" spans="1:9" ht="16.5">
      <c r="A16" s="129"/>
      <c r="B16" s="162" t="s">
        <v>11</v>
      </c>
      <c r="C16" s="149" t="s">
        <v>91</v>
      </c>
      <c r="D16" s="145" t="s">
        <v>81</v>
      </c>
      <c r="E16" s="169">
        <v>20499.52986111111</v>
      </c>
      <c r="F16" s="169">
        <v>26388.222222222223</v>
      </c>
      <c r="G16" s="154">
        <f>(F16-E16)/E16</f>
        <v>0.28725987381214679</v>
      </c>
      <c r="H16" s="169">
        <v>28166.555555555555</v>
      </c>
      <c r="I16" s="154">
        <f>(F16-H16)/H16</f>
        <v>-6.3136343733111333E-2</v>
      </c>
    </row>
    <row r="17" spans="1:9" ht="16.5">
      <c r="A17" s="129"/>
      <c r="B17" s="162" t="s">
        <v>18</v>
      </c>
      <c r="C17" s="149" t="s">
        <v>98</v>
      </c>
      <c r="D17" s="145" t="s">
        <v>83</v>
      </c>
      <c r="E17" s="169">
        <v>70699.549107142855</v>
      </c>
      <c r="F17" s="169">
        <v>87156.92857142858</v>
      </c>
      <c r="G17" s="154">
        <f>(F17-E17)/E17</f>
        <v>0.23277912903440309</v>
      </c>
      <c r="H17" s="169">
        <v>92032.142857142855</v>
      </c>
      <c r="I17" s="154">
        <f>(F17-H17)/H17</f>
        <v>-5.297295199658493E-2</v>
      </c>
    </row>
    <row r="18" spans="1:9" ht="16.5">
      <c r="A18" s="129"/>
      <c r="B18" s="162" t="s">
        <v>14</v>
      </c>
      <c r="C18" s="149" t="s">
        <v>94</v>
      </c>
      <c r="D18" s="145" t="s">
        <v>81</v>
      </c>
      <c r="E18" s="169">
        <v>23373.82708333333</v>
      </c>
      <c r="F18" s="169">
        <v>34277.111111111109</v>
      </c>
      <c r="G18" s="154">
        <f>(F18-E18)/E18</f>
        <v>0.46647406044825018</v>
      </c>
      <c r="H18" s="169">
        <v>35472.111111111109</v>
      </c>
      <c r="I18" s="154">
        <f>(F18-H18)/H18</f>
        <v>-3.3688437551879571E-2</v>
      </c>
    </row>
    <row r="19" spans="1:9" ht="16.5">
      <c r="A19" s="129"/>
      <c r="B19" s="162" t="s">
        <v>6</v>
      </c>
      <c r="C19" s="149" t="s">
        <v>86</v>
      </c>
      <c r="D19" s="145" t="s">
        <v>161</v>
      </c>
      <c r="E19" s="169">
        <v>49607.7</v>
      </c>
      <c r="F19" s="169">
        <v>57399.4</v>
      </c>
      <c r="G19" s="154">
        <f>(F19-E19)/E19</f>
        <v>0.15706634252343901</v>
      </c>
      <c r="H19" s="169">
        <v>59224.9</v>
      </c>
      <c r="I19" s="154">
        <f>(F19-H19)/H19</f>
        <v>-3.08231841674701E-2</v>
      </c>
    </row>
    <row r="20" spans="1:9" ht="16.5" customHeight="1">
      <c r="A20" s="129"/>
      <c r="B20" s="162" t="s">
        <v>7</v>
      </c>
      <c r="C20" s="149" t="s">
        <v>87</v>
      </c>
      <c r="D20" s="145" t="s">
        <v>161</v>
      </c>
      <c r="E20" s="169">
        <v>48086.25</v>
      </c>
      <c r="F20" s="169">
        <v>39549.4</v>
      </c>
      <c r="G20" s="154">
        <f>(F20-E20)/E20</f>
        <v>-0.17753203878447579</v>
      </c>
      <c r="H20" s="169">
        <v>40358.199999999997</v>
      </c>
      <c r="I20" s="154">
        <f>(F20-H20)/H20</f>
        <v>-2.0040536991243307E-2</v>
      </c>
    </row>
    <row r="21" spans="1:9" ht="16.5">
      <c r="A21" s="129"/>
      <c r="B21" s="162" t="s">
        <v>13</v>
      </c>
      <c r="C21" s="149" t="s">
        <v>93</v>
      </c>
      <c r="D21" s="145" t="s">
        <v>81</v>
      </c>
      <c r="E21" s="169">
        <v>21847.111111111109</v>
      </c>
      <c r="F21" s="169">
        <v>34082.666666666672</v>
      </c>
      <c r="G21" s="154">
        <f>(F21-E21)/E21</f>
        <v>0.56005370656684872</v>
      </c>
      <c r="H21" s="169">
        <v>34583.222222222219</v>
      </c>
      <c r="I21" s="154">
        <f>(F21-H21)/H21</f>
        <v>-1.4473942084954257E-2</v>
      </c>
    </row>
    <row r="22" spans="1:9" ht="16.5">
      <c r="A22" s="129"/>
      <c r="B22" s="162" t="s">
        <v>12</v>
      </c>
      <c r="C22" s="149" t="s">
        <v>92</v>
      </c>
      <c r="D22" s="147" t="s">
        <v>81</v>
      </c>
      <c r="E22" s="169">
        <v>22742.93611111111</v>
      </c>
      <c r="F22" s="169">
        <v>33249.26666666667</v>
      </c>
      <c r="G22" s="154">
        <f>(F22-E22)/E22</f>
        <v>0.46196016663049366</v>
      </c>
      <c r="H22" s="169">
        <v>33555.444444444445</v>
      </c>
      <c r="I22" s="154">
        <f>(F22-H22)/H22</f>
        <v>-9.1245335249453691E-3</v>
      </c>
    </row>
    <row r="23" spans="1:9" ht="16.5">
      <c r="A23" s="129"/>
      <c r="B23" s="162" t="s">
        <v>16</v>
      </c>
      <c r="C23" s="149" t="s">
        <v>96</v>
      </c>
      <c r="D23" s="147" t="s">
        <v>81</v>
      </c>
      <c r="E23" s="169">
        <v>21706.836111111108</v>
      </c>
      <c r="F23" s="169">
        <v>34304.85555555555</v>
      </c>
      <c r="G23" s="154">
        <f>(F23-E23)/E23</f>
        <v>0.58037105822141799</v>
      </c>
      <c r="H23" s="169">
        <v>34444.333333333328</v>
      </c>
      <c r="I23" s="154">
        <f>(F23-H23)/H23</f>
        <v>-4.0493679011867883E-3</v>
      </c>
    </row>
    <row r="24" spans="1:9" ht="16.5">
      <c r="A24" s="129"/>
      <c r="B24" s="162" t="s">
        <v>15</v>
      </c>
      <c r="C24" s="149" t="s">
        <v>95</v>
      </c>
      <c r="D24" s="147" t="s">
        <v>82</v>
      </c>
      <c r="E24" s="169">
        <v>64324.172222222223</v>
      </c>
      <c r="F24" s="169">
        <v>72332.633333333331</v>
      </c>
      <c r="G24" s="154">
        <f>(F24-E24)/E24</f>
        <v>0.12450158057913423</v>
      </c>
      <c r="H24" s="169">
        <v>72591.5</v>
      </c>
      <c r="I24" s="154">
        <f>(F24-H24)/H24</f>
        <v>-3.5660740812170654E-3</v>
      </c>
    </row>
    <row r="25" spans="1:9" ht="16.5">
      <c r="A25" s="129"/>
      <c r="B25" s="162" t="s">
        <v>10</v>
      </c>
      <c r="C25" s="149" t="s">
        <v>90</v>
      </c>
      <c r="D25" s="147" t="s">
        <v>161</v>
      </c>
      <c r="E25" s="169">
        <v>110643.62222222221</v>
      </c>
      <c r="F25" s="169">
        <v>91832.700000000012</v>
      </c>
      <c r="G25" s="154">
        <f>(F25-E25)/E25</f>
        <v>-0.17001361528494974</v>
      </c>
      <c r="H25" s="169">
        <v>88308.200000000012</v>
      </c>
      <c r="I25" s="154">
        <f>(F25-H25)/H25</f>
        <v>3.991135591032316E-2</v>
      </c>
    </row>
    <row r="26" spans="1:9" ht="16.5">
      <c r="A26" s="129"/>
      <c r="B26" s="162" t="s">
        <v>19</v>
      </c>
      <c r="C26" s="149" t="s">
        <v>99</v>
      </c>
      <c r="D26" s="147" t="s">
        <v>161</v>
      </c>
      <c r="E26" s="169">
        <v>45895.475000000006</v>
      </c>
      <c r="F26" s="169">
        <v>57599.4</v>
      </c>
      <c r="G26" s="154">
        <f>(F26-E26)/E26</f>
        <v>0.2550126128992018</v>
      </c>
      <c r="H26" s="169">
        <v>55324.9</v>
      </c>
      <c r="I26" s="154">
        <f>(F26-H26)/H26</f>
        <v>4.1111687504179852E-2</v>
      </c>
    </row>
    <row r="27" spans="1:9" ht="16.5">
      <c r="A27" s="129"/>
      <c r="B27" s="162" t="s">
        <v>4</v>
      </c>
      <c r="C27" s="149" t="s">
        <v>84</v>
      </c>
      <c r="D27" s="147" t="s">
        <v>161</v>
      </c>
      <c r="E27" s="169">
        <v>64909.775000000001</v>
      </c>
      <c r="F27" s="169">
        <v>92499.4</v>
      </c>
      <c r="G27" s="154">
        <f>(F27-E27)/E27</f>
        <v>0.42504576544904049</v>
      </c>
      <c r="H27" s="169">
        <v>86391.5</v>
      </c>
      <c r="I27" s="154">
        <f>(F27-H27)/H27</f>
        <v>7.0700242500708915E-2</v>
      </c>
    </row>
    <row r="28" spans="1:9" ht="17.25" thickBot="1">
      <c r="A28" s="38"/>
      <c r="B28" s="162" t="s">
        <v>17</v>
      </c>
      <c r="C28" s="149" t="s">
        <v>97</v>
      </c>
      <c r="D28" s="147" t="s">
        <v>161</v>
      </c>
      <c r="E28" s="169">
        <v>48751.425000000003</v>
      </c>
      <c r="F28" s="169">
        <v>52474.9</v>
      </c>
      <c r="G28" s="154">
        <f>(F28-E28)/E28</f>
        <v>7.6376741808059936E-2</v>
      </c>
      <c r="H28" s="169">
        <v>48991.566999999995</v>
      </c>
      <c r="I28" s="154">
        <f>(F28-H28)/H28</f>
        <v>7.1100665141002869E-2</v>
      </c>
    </row>
    <row r="29" spans="1:9" ht="16.5">
      <c r="A29" s="129"/>
      <c r="B29" s="162" t="s">
        <v>9</v>
      </c>
      <c r="C29" s="149" t="s">
        <v>88</v>
      </c>
      <c r="D29" s="147" t="s">
        <v>161</v>
      </c>
      <c r="E29" s="169">
        <v>84640.325000000012</v>
      </c>
      <c r="F29" s="169">
        <v>76266</v>
      </c>
      <c r="G29" s="154">
        <f>(F29-E29)/E29</f>
        <v>-9.8940132850387927E-2</v>
      </c>
      <c r="H29" s="169">
        <v>67499.899999999994</v>
      </c>
      <c r="I29" s="154">
        <f>(F29-H29)/H29</f>
        <v>0.1298683405456898</v>
      </c>
    </row>
    <row r="30" spans="1:9" ht="17.25" thickBot="1">
      <c r="A30" s="38"/>
      <c r="B30" s="163" t="s">
        <v>5</v>
      </c>
      <c r="C30" s="150" t="s">
        <v>85</v>
      </c>
      <c r="D30" s="146" t="s">
        <v>161</v>
      </c>
      <c r="E30" s="172">
        <v>56731.05</v>
      </c>
      <c r="F30" s="172">
        <v>74888.188888888893</v>
      </c>
      <c r="G30" s="156">
        <f>(F30-E30)/E30</f>
        <v>0.32005645742303185</v>
      </c>
      <c r="H30" s="172">
        <v>63416.488888888889</v>
      </c>
      <c r="I30" s="156">
        <f>(F30-H30)/H30</f>
        <v>0.18089459383504192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914344.67757936521</v>
      </c>
      <c r="F31" s="100">
        <f>SUM(F15:F30)</f>
        <v>969404.42301587318</v>
      </c>
      <c r="G31" s="101">
        <f t="shared" ref="G31" si="0">(F31-E31)/E31</f>
        <v>6.0217713064479213E-2</v>
      </c>
      <c r="H31" s="100">
        <f>SUM(H15:H30)</f>
        <v>961277.44041269855</v>
      </c>
      <c r="I31" s="104">
        <f t="shared" ref="I31" si="1">(F31-H31)/H31</f>
        <v>8.4543569436993475E-3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26</v>
      </c>
      <c r="C33" s="151" t="s">
        <v>100</v>
      </c>
      <c r="D33" s="153" t="s">
        <v>161</v>
      </c>
      <c r="E33" s="175">
        <v>101463.76736111111</v>
      </c>
      <c r="F33" s="175">
        <v>129816.48888888888</v>
      </c>
      <c r="G33" s="154">
        <f>(F33-E33)/E33</f>
        <v>0.27943690900880902</v>
      </c>
      <c r="H33" s="175">
        <v>133124.875</v>
      </c>
      <c r="I33" s="154">
        <f>(F33-H33)/H33</f>
        <v>-2.4851749991210269E-2</v>
      </c>
    </row>
    <row r="34" spans="1:9" ht="16.5">
      <c r="A34" s="37"/>
      <c r="B34" s="162" t="s">
        <v>29</v>
      </c>
      <c r="C34" s="149" t="s">
        <v>103</v>
      </c>
      <c r="D34" s="145" t="s">
        <v>161</v>
      </c>
      <c r="E34" s="169">
        <v>72650</v>
      </c>
      <c r="F34" s="169">
        <v>92500</v>
      </c>
      <c r="G34" s="154">
        <f>(F34-E34)/E34</f>
        <v>0.2732278045423262</v>
      </c>
      <c r="H34" s="169">
        <v>94000</v>
      </c>
      <c r="I34" s="154">
        <f>(F34-H34)/H34</f>
        <v>-1.5957446808510637E-2</v>
      </c>
    </row>
    <row r="35" spans="1:9" ht="16.5">
      <c r="A35" s="37"/>
      <c r="B35" s="164" t="s">
        <v>28</v>
      </c>
      <c r="C35" s="149" t="s">
        <v>102</v>
      </c>
      <c r="D35" s="145" t="s">
        <v>161</v>
      </c>
      <c r="E35" s="169">
        <v>97039.549999999988</v>
      </c>
      <c r="F35" s="169">
        <v>86332.3</v>
      </c>
      <c r="G35" s="154">
        <f>(F35-E35)/E35</f>
        <v>-0.11033903186896463</v>
      </c>
      <c r="H35" s="169">
        <v>87200</v>
      </c>
      <c r="I35" s="154">
        <f>(F35-H35)/H35</f>
        <v>-9.9506880733944616E-3</v>
      </c>
    </row>
    <row r="36" spans="1:9" ht="16.5">
      <c r="A36" s="37"/>
      <c r="B36" s="162" t="s">
        <v>27</v>
      </c>
      <c r="C36" s="149" t="s">
        <v>101</v>
      </c>
      <c r="D36" s="145" t="s">
        <v>161</v>
      </c>
      <c r="E36" s="169">
        <v>95668.636805555565</v>
      </c>
      <c r="F36" s="169">
        <v>129427.63333333333</v>
      </c>
      <c r="G36" s="154">
        <f>(F36-E36)/E36</f>
        <v>0.35287422978956201</v>
      </c>
      <c r="H36" s="169">
        <v>125624.875</v>
      </c>
      <c r="I36" s="154">
        <f>(F36-H36)/H36</f>
        <v>3.0270743221303357E-2</v>
      </c>
    </row>
    <row r="37" spans="1:9" ht="17.25" thickBot="1">
      <c r="A37" s="38"/>
      <c r="B37" s="164" t="s">
        <v>30</v>
      </c>
      <c r="C37" s="149" t="s">
        <v>104</v>
      </c>
      <c r="D37" s="157" t="s">
        <v>161</v>
      </c>
      <c r="E37" s="172">
        <v>86929.05</v>
      </c>
      <c r="F37" s="172">
        <v>166916</v>
      </c>
      <c r="G37" s="156">
        <f>(F37-E37)/E37</f>
        <v>0.92014062042550782</v>
      </c>
      <c r="H37" s="172">
        <v>158974.9</v>
      </c>
      <c r="I37" s="156">
        <f>(F37-H37)/H37</f>
        <v>4.9951910647529935E-2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453751.00416666665</v>
      </c>
      <c r="F38" s="102">
        <f>SUM(F33:F37)</f>
        <v>604992.4222222222</v>
      </c>
      <c r="G38" s="103">
        <f t="shared" ref="G38" si="2">(F38-E38)/E38</f>
        <v>0.3333136823208071</v>
      </c>
      <c r="H38" s="102">
        <f>SUM(H33:H37)</f>
        <v>598924.65</v>
      </c>
      <c r="I38" s="104">
        <f t="shared" ref="I38" si="3">(F38-H38)/H38</f>
        <v>1.0131111187729839E-2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31</v>
      </c>
      <c r="C40" s="149" t="s">
        <v>105</v>
      </c>
      <c r="D40" s="153" t="s">
        <v>161</v>
      </c>
      <c r="E40" s="169">
        <v>1500693.1583333332</v>
      </c>
      <c r="F40" s="169">
        <v>1905605.75</v>
      </c>
      <c r="G40" s="154">
        <f>(F40-E40)/E40</f>
        <v>0.26981704382284377</v>
      </c>
      <c r="H40" s="169">
        <v>1915905.75</v>
      </c>
      <c r="I40" s="154">
        <f>(F40-H40)/H40</f>
        <v>-5.376047334269966E-3</v>
      </c>
    </row>
    <row r="41" spans="1:9" ht="16.5">
      <c r="A41" s="37"/>
      <c r="B41" s="162" t="s">
        <v>36</v>
      </c>
      <c r="C41" s="149" t="s">
        <v>153</v>
      </c>
      <c r="D41" s="145" t="s">
        <v>161</v>
      </c>
      <c r="E41" s="169">
        <v>733249.79114053119</v>
      </c>
      <c r="F41" s="169">
        <v>1043211</v>
      </c>
      <c r="G41" s="154">
        <f>(F41-E41)/E41</f>
        <v>0.42272253276382199</v>
      </c>
      <c r="H41" s="169">
        <v>1045005</v>
      </c>
      <c r="I41" s="154">
        <f>(F41-H41)/H41</f>
        <v>-1.7167381974248926E-3</v>
      </c>
    </row>
    <row r="42" spans="1:9" ht="16.5">
      <c r="A42" s="37"/>
      <c r="B42" s="164" t="s">
        <v>33</v>
      </c>
      <c r="C42" s="149" t="s">
        <v>107</v>
      </c>
      <c r="D42" s="145" t="s">
        <v>161</v>
      </c>
      <c r="E42" s="177">
        <v>581543.67857142852</v>
      </c>
      <c r="F42" s="177">
        <v>552701.5</v>
      </c>
      <c r="G42" s="154">
        <f>(F42-E42)/E42</f>
        <v>-4.9595893884152954E-2</v>
      </c>
      <c r="H42" s="177">
        <v>552701.5</v>
      </c>
      <c r="I42" s="154">
        <f>(F42-H42)/H42</f>
        <v>0</v>
      </c>
    </row>
    <row r="43" spans="1:9" ht="16.5">
      <c r="A43" s="37"/>
      <c r="B43" s="162" t="s">
        <v>34</v>
      </c>
      <c r="C43" s="149" t="s">
        <v>154</v>
      </c>
      <c r="D43" s="145" t="s">
        <v>161</v>
      </c>
      <c r="E43" s="170">
        <v>331494.76897741051</v>
      </c>
      <c r="F43" s="170">
        <v>379580.5</v>
      </c>
      <c r="G43" s="154">
        <f>(F43-E43)/E43</f>
        <v>0.14505728452646038</v>
      </c>
      <c r="H43" s="170">
        <v>378833</v>
      </c>
      <c r="I43" s="154">
        <f>(F43-H43)/H43</f>
        <v>1.9731649565903711E-3</v>
      </c>
    </row>
    <row r="44" spans="1:9" ht="16.5">
      <c r="A44" s="37"/>
      <c r="B44" s="162" t="s">
        <v>32</v>
      </c>
      <c r="C44" s="149" t="s">
        <v>106</v>
      </c>
      <c r="D44" s="145" t="s">
        <v>161</v>
      </c>
      <c r="E44" s="170">
        <v>949638.20300251967</v>
      </c>
      <c r="F44" s="170">
        <v>1020731.8333333333</v>
      </c>
      <c r="G44" s="154">
        <f>(F44-E44)/E44</f>
        <v>7.486391144125544E-2</v>
      </c>
      <c r="H44" s="170">
        <v>1007276.8333333333</v>
      </c>
      <c r="I44" s="154">
        <f>(F44-H44)/H44</f>
        <v>1.3357797533647239E-2</v>
      </c>
    </row>
    <row r="45" spans="1:9" ht="16.5" customHeight="1" thickBot="1">
      <c r="A45" s="38"/>
      <c r="B45" s="162" t="s">
        <v>35</v>
      </c>
      <c r="C45" s="149" t="s">
        <v>152</v>
      </c>
      <c r="D45" s="145" t="s">
        <v>161</v>
      </c>
      <c r="E45" s="173">
        <v>205907.49999999997</v>
      </c>
      <c r="F45" s="173">
        <v>228734.99999999997</v>
      </c>
      <c r="G45" s="160">
        <f>(F45-E45)/E45</f>
        <v>0.11086288746160292</v>
      </c>
      <c r="H45" s="173">
        <v>201825</v>
      </c>
      <c r="I45" s="160">
        <f>(F45-H45)/H45</f>
        <v>0.13333333333333319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4302527.1000252236</v>
      </c>
      <c r="F46" s="83">
        <f>SUM(F40:F45)</f>
        <v>5130565.583333333</v>
      </c>
      <c r="G46" s="103">
        <f t="shared" ref="G46" si="4">(F46-E46)/E46</f>
        <v>0.19245398438123842</v>
      </c>
      <c r="H46" s="102">
        <f>SUM(H40:H45)</f>
        <v>5101547.083333333</v>
      </c>
      <c r="I46" s="104">
        <f t="shared" ref="I46" si="5">(F46-H46)/H46</f>
        <v>5.6881764543157782E-3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49</v>
      </c>
      <c r="C48" s="149" t="s">
        <v>158</v>
      </c>
      <c r="D48" s="153" t="s">
        <v>199</v>
      </c>
      <c r="E48" s="167">
        <v>138539.80724692988</v>
      </c>
      <c r="F48" s="167">
        <v>142847.25</v>
      </c>
      <c r="G48" s="154">
        <f>(F48-E48)/E48</f>
        <v>3.1091733406216189E-2</v>
      </c>
      <c r="H48" s="167">
        <v>150995</v>
      </c>
      <c r="I48" s="154">
        <f>(F48-H48)/H48</f>
        <v>-5.396039603960396E-2</v>
      </c>
    </row>
    <row r="49" spans="1:9" ht="16.5">
      <c r="A49" s="37"/>
      <c r="B49" s="162" t="s">
        <v>46</v>
      </c>
      <c r="C49" s="149" t="s">
        <v>111</v>
      </c>
      <c r="D49" s="147" t="s">
        <v>110</v>
      </c>
      <c r="E49" s="170">
        <v>314928.83610421215</v>
      </c>
      <c r="F49" s="170">
        <v>314398.5</v>
      </c>
      <c r="G49" s="154">
        <f>(F49-E49)/E49</f>
        <v>-1.683987121575181E-3</v>
      </c>
      <c r="H49" s="170">
        <v>314398.5</v>
      </c>
      <c r="I49" s="154">
        <f>(F49-H49)/H49</f>
        <v>0</v>
      </c>
    </row>
    <row r="50" spans="1:9" ht="16.5">
      <c r="A50" s="37"/>
      <c r="B50" s="162" t="s">
        <v>47</v>
      </c>
      <c r="C50" s="149" t="s">
        <v>113</v>
      </c>
      <c r="D50" s="145" t="s">
        <v>114</v>
      </c>
      <c r="E50" s="170">
        <v>960454.95712820033</v>
      </c>
      <c r="F50" s="170">
        <v>990175.875</v>
      </c>
      <c r="G50" s="154">
        <f>(F50-E50)/E50</f>
        <v>3.0944624369128596E-2</v>
      </c>
      <c r="H50" s="170">
        <v>990175.875</v>
      </c>
      <c r="I50" s="154">
        <f>(F50-H50)/H50</f>
        <v>0</v>
      </c>
    </row>
    <row r="51" spans="1:9" ht="16.5">
      <c r="A51" s="37"/>
      <c r="B51" s="162" t="s">
        <v>48</v>
      </c>
      <c r="C51" s="149" t="s">
        <v>157</v>
      </c>
      <c r="D51" s="145" t="s">
        <v>114</v>
      </c>
      <c r="E51" s="170">
        <v>1243114.3540624999</v>
      </c>
      <c r="F51" s="170">
        <v>1297398.375</v>
      </c>
      <c r="G51" s="154">
        <f>(F51-E51)/E51</f>
        <v>4.3667761344802894E-2</v>
      </c>
      <c r="H51" s="170">
        <v>1297398.375</v>
      </c>
      <c r="I51" s="154">
        <f>(F51-H51)/H51</f>
        <v>0</v>
      </c>
    </row>
    <row r="52" spans="1:9" ht="16.5">
      <c r="A52" s="37"/>
      <c r="B52" s="162" t="s">
        <v>50</v>
      </c>
      <c r="C52" s="149" t="s">
        <v>159</v>
      </c>
      <c r="D52" s="147" t="s">
        <v>112</v>
      </c>
      <c r="E52" s="170">
        <v>1793393</v>
      </c>
      <c r="F52" s="170">
        <v>1767538.5</v>
      </c>
      <c r="G52" s="154">
        <f>(F52-E52)/E52</f>
        <v>-1.4416527777235665E-2</v>
      </c>
      <c r="H52" s="170">
        <v>1767538.5</v>
      </c>
      <c r="I52" s="154">
        <f>(F52-H52)/H52</f>
        <v>0</v>
      </c>
    </row>
    <row r="53" spans="1:9" ht="16.5" customHeight="1" thickBot="1">
      <c r="A53" s="38"/>
      <c r="B53" s="162" t="s">
        <v>45</v>
      </c>
      <c r="C53" s="149" t="s">
        <v>109</v>
      </c>
      <c r="D53" s="146" t="s">
        <v>108</v>
      </c>
      <c r="E53" s="173">
        <v>364443.99781909504</v>
      </c>
      <c r="F53" s="173">
        <v>395240.625</v>
      </c>
      <c r="G53" s="160">
        <f>(F53-E53)/E53</f>
        <v>8.450304399358495E-2</v>
      </c>
      <c r="H53" s="173">
        <v>365191.125</v>
      </c>
      <c r="I53" s="160">
        <f>(F53-H53)/H53</f>
        <v>8.2284310715382253E-2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4814874.9523609374</v>
      </c>
      <c r="F54" s="83">
        <f>SUM(F48:F53)</f>
        <v>4907599.125</v>
      </c>
      <c r="G54" s="103">
        <f t="shared" ref="G54" si="6">(F54-E54)/E54</f>
        <v>1.925785686159846E-2</v>
      </c>
      <c r="H54" s="83">
        <f>SUM(H48:H53)</f>
        <v>4885697.375</v>
      </c>
      <c r="I54" s="104">
        <f t="shared" ref="I54" si="7">(F54-H54)/H54</f>
        <v>4.4828298437129457E-3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42</v>
      </c>
      <c r="C56" s="152" t="s">
        <v>198</v>
      </c>
      <c r="D56" s="153" t="s">
        <v>114</v>
      </c>
      <c r="E56" s="167">
        <v>94447.750188200807</v>
      </c>
      <c r="F56" s="131">
        <v>110331</v>
      </c>
      <c r="G56" s="155">
        <f>(F56-E56)/E56</f>
        <v>0.16816969996796663</v>
      </c>
      <c r="H56" s="131">
        <v>115414</v>
      </c>
      <c r="I56" s="155">
        <f>(F56-H56)/H56</f>
        <v>-4.4041450777202069E-2</v>
      </c>
    </row>
    <row r="57" spans="1:9" ht="16.5">
      <c r="A57" s="109"/>
      <c r="B57" s="184" t="s">
        <v>38</v>
      </c>
      <c r="C57" s="149" t="s">
        <v>115</v>
      </c>
      <c r="D57" s="145" t="s">
        <v>114</v>
      </c>
      <c r="E57" s="170">
        <v>150401.68981119446</v>
      </c>
      <c r="F57" s="181">
        <v>150471.75</v>
      </c>
      <c r="G57" s="154">
        <f>(F57-E57)/E57</f>
        <v>4.6582048973976565E-4</v>
      </c>
      <c r="H57" s="181">
        <v>150471.75</v>
      </c>
      <c r="I57" s="154">
        <f>(F57-H57)/H57</f>
        <v>0</v>
      </c>
    </row>
    <row r="58" spans="1:9" ht="16.5">
      <c r="A58" s="109"/>
      <c r="B58" s="184" t="s">
        <v>39</v>
      </c>
      <c r="C58" s="149" t="s">
        <v>116</v>
      </c>
      <c r="D58" s="145" t="s">
        <v>114</v>
      </c>
      <c r="E58" s="170">
        <v>157039.16666666666</v>
      </c>
      <c r="F58" s="181">
        <v>190463</v>
      </c>
      <c r="G58" s="154">
        <f>(F58-E58)/E58</f>
        <v>0.21283756175476401</v>
      </c>
      <c r="H58" s="181">
        <v>190463</v>
      </c>
      <c r="I58" s="154">
        <f>(F58-H58)/H58</f>
        <v>0</v>
      </c>
    </row>
    <row r="59" spans="1:9" ht="16.5">
      <c r="A59" s="109"/>
      <c r="B59" s="184" t="s">
        <v>40</v>
      </c>
      <c r="C59" s="149" t="s">
        <v>117</v>
      </c>
      <c r="D59" s="145" t="s">
        <v>114</v>
      </c>
      <c r="E59" s="170">
        <v>138360.85</v>
      </c>
      <c r="F59" s="181">
        <v>140290.79999999999</v>
      </c>
      <c r="G59" s="154">
        <f>(F59-E59)/E59</f>
        <v>1.3948671173962739E-2</v>
      </c>
      <c r="H59" s="181">
        <v>140290.79999999999</v>
      </c>
      <c r="I59" s="154">
        <f>(F59-H59)/H59</f>
        <v>0</v>
      </c>
    </row>
    <row r="60" spans="1:9" s="125" customFormat="1" ht="16.5">
      <c r="A60" s="135"/>
      <c r="B60" s="184" t="s">
        <v>41</v>
      </c>
      <c r="C60" s="149" t="s">
        <v>118</v>
      </c>
      <c r="D60" s="145" t="s">
        <v>114</v>
      </c>
      <c r="E60" s="170">
        <v>194341.9377093408</v>
      </c>
      <c r="F60" s="186">
        <v>192137.4</v>
      </c>
      <c r="G60" s="154">
        <f>(F60-E60)/E60</f>
        <v>-1.1343602597180671E-2</v>
      </c>
      <c r="H60" s="186">
        <v>192137.4</v>
      </c>
      <c r="I60" s="154">
        <f>(F60-H60)/H60</f>
        <v>0</v>
      </c>
    </row>
    <row r="61" spans="1:9" s="125" customFormat="1" ht="17.25" thickBot="1">
      <c r="A61" s="135"/>
      <c r="B61" s="185" t="s">
        <v>43</v>
      </c>
      <c r="C61" s="150" t="s">
        <v>119</v>
      </c>
      <c r="D61" s="146" t="s">
        <v>114</v>
      </c>
      <c r="E61" s="173">
        <v>112882.96529329609</v>
      </c>
      <c r="F61" s="173">
        <v>148005</v>
      </c>
      <c r="G61" s="159">
        <f>(F61-E61)/E61</f>
        <v>0.31113671239454715</v>
      </c>
      <c r="H61" s="173">
        <v>148005</v>
      </c>
      <c r="I61" s="159">
        <f>(F61-H61)/H61</f>
        <v>0</v>
      </c>
    </row>
    <row r="62" spans="1:9" s="125" customFormat="1" ht="16.5">
      <c r="A62" s="135"/>
      <c r="B62" s="94" t="s">
        <v>54</v>
      </c>
      <c r="C62" s="148" t="s">
        <v>121</v>
      </c>
      <c r="D62" s="145" t="s">
        <v>120</v>
      </c>
      <c r="E62" s="167">
        <v>212685.82142857142</v>
      </c>
      <c r="F62" s="180">
        <v>192855</v>
      </c>
      <c r="G62" s="154">
        <f>(F62-E62)/E62</f>
        <v>-9.3239978553207981E-2</v>
      </c>
      <c r="H62" s="180">
        <v>192855</v>
      </c>
      <c r="I62" s="154">
        <f>(F62-H62)/H62</f>
        <v>0</v>
      </c>
    </row>
    <row r="63" spans="1:9" s="125" customFormat="1" ht="16.5">
      <c r="A63" s="135"/>
      <c r="B63" s="184" t="s">
        <v>56</v>
      </c>
      <c r="C63" s="149" t="s">
        <v>123</v>
      </c>
      <c r="D63" s="147" t="s">
        <v>120</v>
      </c>
      <c r="E63" s="170">
        <v>1091500.3333333333</v>
      </c>
      <c r="F63" s="181">
        <v>944840</v>
      </c>
      <c r="G63" s="154">
        <f>(F63-E63)/E63</f>
        <v>-0.13436581634881156</v>
      </c>
      <c r="H63" s="181">
        <v>944840</v>
      </c>
      <c r="I63" s="154">
        <f>(F63-H63)/H63</f>
        <v>0</v>
      </c>
    </row>
    <row r="64" spans="1:9" ht="16.5" customHeight="1" thickBot="1">
      <c r="A64" s="110"/>
      <c r="B64" s="185" t="s">
        <v>55</v>
      </c>
      <c r="C64" s="150" t="s">
        <v>122</v>
      </c>
      <c r="D64" s="146" t="s">
        <v>120</v>
      </c>
      <c r="E64" s="173">
        <v>196843.09375</v>
      </c>
      <c r="F64" s="182">
        <v>180857.625</v>
      </c>
      <c r="G64" s="159">
        <f>(F64-E64)/E64</f>
        <v>-8.1209192791403179E-2</v>
      </c>
      <c r="H64" s="182">
        <v>178727.25</v>
      </c>
      <c r="I64" s="159">
        <f>(F64-H64)/H64</f>
        <v>1.1919698870765371E-2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2348503.6081806035</v>
      </c>
      <c r="F65" s="99">
        <f>SUM(F56:F64)</f>
        <v>2250251.5750000002</v>
      </c>
      <c r="G65" s="101">
        <f t="shared" ref="G65" si="8">(F65-E65)/E65</f>
        <v>-4.1836015426316334E-2</v>
      </c>
      <c r="H65" s="99">
        <f>SUM(H56:H64)</f>
        <v>2253204.2000000002</v>
      </c>
      <c r="I65" s="138">
        <f t="shared" ref="I65" si="9">(F65-H65)/H65</f>
        <v>-1.3104116351283206E-3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61</v>
      </c>
      <c r="C67" s="149" t="s">
        <v>130</v>
      </c>
      <c r="D67" s="153" t="s">
        <v>207</v>
      </c>
      <c r="E67" s="167">
        <v>923986.80322085775</v>
      </c>
      <c r="F67" s="175">
        <v>830061.375</v>
      </c>
      <c r="G67" s="154">
        <f>(F67-E67)/E67</f>
        <v>-0.1016523481649846</v>
      </c>
      <c r="H67" s="175">
        <v>835443.375</v>
      </c>
      <c r="I67" s="154">
        <f>(F67-H67)/H67</f>
        <v>-6.4420883102939202E-3</v>
      </c>
    </row>
    <row r="68" spans="1:9" ht="16.5">
      <c r="A68" s="37"/>
      <c r="B68" s="162" t="s">
        <v>62</v>
      </c>
      <c r="C68" s="149" t="s">
        <v>131</v>
      </c>
      <c r="D68" s="147" t="s">
        <v>125</v>
      </c>
      <c r="E68" s="170">
        <v>544084.37437745533</v>
      </c>
      <c r="F68" s="169">
        <v>600840.5</v>
      </c>
      <c r="G68" s="154">
        <f>(F68-E68)/E68</f>
        <v>0.10431493403479079</v>
      </c>
      <c r="H68" s="169">
        <v>600840.5</v>
      </c>
      <c r="I68" s="154">
        <f>(F68-H68)/H68</f>
        <v>0</v>
      </c>
    </row>
    <row r="69" spans="1:9" ht="16.5">
      <c r="A69" s="37"/>
      <c r="B69" s="162" t="s">
        <v>63</v>
      </c>
      <c r="C69" s="149" t="s">
        <v>132</v>
      </c>
      <c r="D69" s="147" t="s">
        <v>126</v>
      </c>
      <c r="E69" s="170">
        <v>291239.0625</v>
      </c>
      <c r="F69" s="169">
        <v>296010</v>
      </c>
      <c r="G69" s="154">
        <f>(F69-E69)/E69</f>
        <v>1.6381516473258115E-2</v>
      </c>
      <c r="H69" s="169">
        <v>296010</v>
      </c>
      <c r="I69" s="154">
        <f>(F69-H69)/H69</f>
        <v>0</v>
      </c>
    </row>
    <row r="70" spans="1:9" ht="16.5">
      <c r="A70" s="37"/>
      <c r="B70" s="162" t="s">
        <v>64</v>
      </c>
      <c r="C70" s="149" t="s">
        <v>133</v>
      </c>
      <c r="D70" s="147" t="s">
        <v>127</v>
      </c>
      <c r="E70" s="170">
        <v>223925.00223925067</v>
      </c>
      <c r="F70" s="169">
        <v>219989.25</v>
      </c>
      <c r="G70" s="154">
        <f>(F70-E70)/E70</f>
        <v>-1.7576207211758989E-2</v>
      </c>
      <c r="H70" s="169">
        <v>219989.25</v>
      </c>
      <c r="I70" s="154">
        <f>(F70-H70)/H70</f>
        <v>0</v>
      </c>
    </row>
    <row r="71" spans="1:9" ht="16.5">
      <c r="A71" s="37"/>
      <c r="B71" s="162" t="s">
        <v>59</v>
      </c>
      <c r="C71" s="149" t="s">
        <v>128</v>
      </c>
      <c r="D71" s="147" t="s">
        <v>124</v>
      </c>
      <c r="E71" s="170">
        <v>399226.05314233212</v>
      </c>
      <c r="F71" s="169">
        <v>449596.33333333331</v>
      </c>
      <c r="G71" s="154">
        <f>(F71-E71)/E71</f>
        <v>0.1261698223212982</v>
      </c>
      <c r="H71" s="169">
        <v>447490.875</v>
      </c>
      <c r="I71" s="154">
        <f>(F71-H71)/H71</f>
        <v>4.7050307636626425E-3</v>
      </c>
    </row>
    <row r="72" spans="1:9" ht="16.5" customHeight="1" thickBot="1">
      <c r="A72" s="37"/>
      <c r="B72" s="162" t="s">
        <v>60</v>
      </c>
      <c r="C72" s="149" t="s">
        <v>129</v>
      </c>
      <c r="D72" s="146" t="s">
        <v>206</v>
      </c>
      <c r="E72" s="173">
        <v>2463504.1875</v>
      </c>
      <c r="F72" s="178">
        <v>2948140</v>
      </c>
      <c r="G72" s="160">
        <f>(F72-E72)/E72</f>
        <v>0.19672619797403937</v>
      </c>
      <c r="H72" s="178">
        <v>2920183.5</v>
      </c>
      <c r="I72" s="160">
        <f>(F72-H72)/H72</f>
        <v>9.5735422106179285E-3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4845965.4829798955</v>
      </c>
      <c r="F73" s="83">
        <f>SUM(F67:F72)</f>
        <v>5344637.458333334</v>
      </c>
      <c r="G73" s="103">
        <f t="shared" ref="G73" si="10">(F73-E73)/E73</f>
        <v>0.10290456609831103</v>
      </c>
      <c r="H73" s="83">
        <f>SUM(H67:H72)</f>
        <v>5319957.5</v>
      </c>
      <c r="I73" s="104">
        <f t="shared" ref="I73" si="11">(F73-H73)/H73</f>
        <v>4.6391269729756214E-3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71</v>
      </c>
      <c r="C75" s="151" t="s">
        <v>200</v>
      </c>
      <c r="D75" s="153" t="s">
        <v>134</v>
      </c>
      <c r="E75" s="167">
        <v>105392.1963695492</v>
      </c>
      <c r="F75" s="167">
        <v>128809.2</v>
      </c>
      <c r="G75" s="154">
        <f>(F75-E75)/E75</f>
        <v>0.22218916046061862</v>
      </c>
      <c r="H75" s="167">
        <v>130065</v>
      </c>
      <c r="I75" s="154">
        <f>(F75-H75)/H75</f>
        <v>-9.6551724137931266E-3</v>
      </c>
    </row>
    <row r="76" spans="1:9" ht="16.5">
      <c r="A76" s="37"/>
      <c r="B76" s="162" t="s">
        <v>69</v>
      </c>
      <c r="C76" s="149" t="s">
        <v>140</v>
      </c>
      <c r="D76" s="147" t="s">
        <v>136</v>
      </c>
      <c r="E76" s="170">
        <v>81946.635521649878</v>
      </c>
      <c r="F76" s="170">
        <v>97885.125</v>
      </c>
      <c r="G76" s="154">
        <f>(F76-E76)/E76</f>
        <v>0.19449839980482489</v>
      </c>
      <c r="H76" s="170">
        <v>97773</v>
      </c>
      <c r="I76" s="154">
        <f>(F76-H76)/H76</f>
        <v>1.1467889908256881E-3</v>
      </c>
    </row>
    <row r="77" spans="1:9" ht="16.5">
      <c r="A77" s="37"/>
      <c r="B77" s="162" t="s">
        <v>67</v>
      </c>
      <c r="C77" s="149" t="s">
        <v>139</v>
      </c>
      <c r="D77" s="147" t="s">
        <v>135</v>
      </c>
      <c r="E77" s="170">
        <v>204601.25</v>
      </c>
      <c r="F77" s="170">
        <v>205028.57142857142</v>
      </c>
      <c r="G77" s="154">
        <f>(F77-E77)/E77</f>
        <v>2.0885572721154942E-3</v>
      </c>
      <c r="H77" s="170">
        <v>204516</v>
      </c>
      <c r="I77" s="154">
        <f>(F77-H77)/H77</f>
        <v>2.5062656641603605E-3</v>
      </c>
    </row>
    <row r="78" spans="1:9" ht="16.5">
      <c r="A78" s="37"/>
      <c r="B78" s="162" t="s">
        <v>68</v>
      </c>
      <c r="C78" s="149" t="s">
        <v>138</v>
      </c>
      <c r="D78" s="147" t="s">
        <v>134</v>
      </c>
      <c r="E78" s="170">
        <v>281612.86586722161</v>
      </c>
      <c r="F78" s="170">
        <v>313451.66666666669</v>
      </c>
      <c r="G78" s="154">
        <f>(F78-E78)/E78</f>
        <v>0.11305875781420027</v>
      </c>
      <c r="H78" s="170">
        <v>310810.5</v>
      </c>
      <c r="I78" s="154">
        <f>(F78-H78)/H78</f>
        <v>8.4976751643418939E-3</v>
      </c>
    </row>
    <row r="79" spans="1:9" ht="16.5" customHeight="1" thickBot="1">
      <c r="A79" s="38"/>
      <c r="B79" s="162" t="s">
        <v>70</v>
      </c>
      <c r="C79" s="149" t="s">
        <v>141</v>
      </c>
      <c r="D79" s="146" t="s">
        <v>137</v>
      </c>
      <c r="E79" s="173">
        <v>139670.35311266399</v>
      </c>
      <c r="F79" s="173">
        <v>133204.5</v>
      </c>
      <c r="G79" s="154">
        <f>(F79-E79)/E79</f>
        <v>-4.6293669118516206E-2</v>
      </c>
      <c r="H79" s="173">
        <v>121693</v>
      </c>
      <c r="I79" s="154">
        <f>(F79-H79)/H79</f>
        <v>9.45945945945946E-2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813223.30087108468</v>
      </c>
      <c r="F80" s="83">
        <f>SUM(F75:F79)</f>
        <v>878379.06309523806</v>
      </c>
      <c r="G80" s="103">
        <f t="shared" ref="G80" si="12">(F80-E80)/E80</f>
        <v>8.0120382869455095E-2</v>
      </c>
      <c r="H80" s="83">
        <f>SUM(H75:H79)</f>
        <v>864857.5</v>
      </c>
      <c r="I80" s="104">
        <f t="shared" ref="I80" si="13">(F80-H80)/H80</f>
        <v>1.5634440465901098E-2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74</v>
      </c>
      <c r="C82" s="149" t="s">
        <v>144</v>
      </c>
      <c r="D82" s="153" t="s">
        <v>142</v>
      </c>
      <c r="E82" s="167">
        <v>71492.107142857145</v>
      </c>
      <c r="F82" s="167">
        <v>69966</v>
      </c>
      <c r="G82" s="155">
        <f>(F82-E82)/E82</f>
        <v>-2.1346512277329345E-2</v>
      </c>
      <c r="H82" s="167">
        <v>69966</v>
      </c>
      <c r="I82" s="155">
        <f>(F82-H82)/H82</f>
        <v>0</v>
      </c>
    </row>
    <row r="83" spans="1:11" ht="16.5">
      <c r="A83" s="37"/>
      <c r="B83" s="162" t="s">
        <v>76</v>
      </c>
      <c r="C83" s="149" t="s">
        <v>143</v>
      </c>
      <c r="D83" s="145" t="s">
        <v>161</v>
      </c>
      <c r="E83" s="170">
        <v>95610.55357142858</v>
      </c>
      <c r="F83" s="161">
        <v>94745.625</v>
      </c>
      <c r="G83" s="154">
        <f>(F83-E83)/E83</f>
        <v>-9.0463713378922152E-3</v>
      </c>
      <c r="H83" s="161">
        <v>94745.625</v>
      </c>
      <c r="I83" s="154">
        <f>(F83-H83)/H83</f>
        <v>0</v>
      </c>
    </row>
    <row r="84" spans="1:11" ht="16.5">
      <c r="A84" s="37"/>
      <c r="B84" s="162" t="s">
        <v>75</v>
      </c>
      <c r="C84" s="149" t="s">
        <v>148</v>
      </c>
      <c r="D84" s="147" t="s">
        <v>145</v>
      </c>
      <c r="E84" s="170">
        <v>43867.25</v>
      </c>
      <c r="F84" s="170">
        <v>49719.428571428572</v>
      </c>
      <c r="G84" s="154">
        <f>(F84-E84)/E84</f>
        <v>0.13340655207309718</v>
      </c>
      <c r="H84" s="170">
        <v>49719.428571428572</v>
      </c>
      <c r="I84" s="154">
        <f>(F84-H84)/H84</f>
        <v>0</v>
      </c>
    </row>
    <row r="85" spans="1:11" ht="16.5">
      <c r="A85" s="37"/>
      <c r="B85" s="162" t="s">
        <v>77</v>
      </c>
      <c r="C85" s="149" t="s">
        <v>146</v>
      </c>
      <c r="D85" s="147" t="s">
        <v>162</v>
      </c>
      <c r="E85" s="170">
        <v>92834.876259798431</v>
      </c>
      <c r="F85" s="170">
        <v>96676.666666666672</v>
      </c>
      <c r="G85" s="154">
        <f>(F85-E85)/E85</f>
        <v>4.1383050871064753E-2</v>
      </c>
      <c r="H85" s="170">
        <v>96676.666666666672</v>
      </c>
      <c r="I85" s="154">
        <f>(F85-H85)/H85</f>
        <v>0</v>
      </c>
    </row>
    <row r="86" spans="1:11" ht="16.5">
      <c r="A86" s="37"/>
      <c r="B86" s="162" t="s">
        <v>79</v>
      </c>
      <c r="C86" s="149" t="s">
        <v>155</v>
      </c>
      <c r="D86" s="158" t="s">
        <v>156</v>
      </c>
      <c r="E86" s="179">
        <v>715954.33277342294</v>
      </c>
      <c r="F86" s="179">
        <v>578565</v>
      </c>
      <c r="G86" s="154">
        <f>(F86-E86)/E86</f>
        <v>-0.19189678235651147</v>
      </c>
      <c r="H86" s="179">
        <v>578565</v>
      </c>
      <c r="I86" s="154">
        <f>(F86-H86)/H86</f>
        <v>0</v>
      </c>
    </row>
    <row r="87" spans="1:11" ht="16.5">
      <c r="A87" s="37"/>
      <c r="B87" s="162" t="s">
        <v>80</v>
      </c>
      <c r="C87" s="149" t="s">
        <v>151</v>
      </c>
      <c r="D87" s="158" t="s">
        <v>150</v>
      </c>
      <c r="E87" s="179">
        <v>165661.07222222222</v>
      </c>
      <c r="F87" s="179">
        <v>245379.33333333334</v>
      </c>
      <c r="G87" s="154">
        <f>(F87-E87)/E87</f>
        <v>0.4812129973671479</v>
      </c>
      <c r="H87" s="179">
        <v>245379.33333333334</v>
      </c>
      <c r="I87" s="154">
        <f>(F87-H87)/H87</f>
        <v>0</v>
      </c>
    </row>
    <row r="88" spans="1:11" ht="16.5" customHeight="1" thickBot="1">
      <c r="A88" s="35"/>
      <c r="B88" s="163" t="s">
        <v>78</v>
      </c>
      <c r="C88" s="150" t="s">
        <v>149</v>
      </c>
      <c r="D88" s="146" t="s">
        <v>147</v>
      </c>
      <c r="E88" s="173">
        <v>129963.14000777132</v>
      </c>
      <c r="F88" s="173">
        <v>140201.1</v>
      </c>
      <c r="G88" s="156">
        <f>(F88-E88)/E88</f>
        <v>7.8775874387280079E-2</v>
      </c>
      <c r="H88" s="173">
        <v>138437</v>
      </c>
      <c r="I88" s="156">
        <f>(F88-H88)/H88</f>
        <v>1.2742980561555118E-2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1315383.3319775008</v>
      </c>
      <c r="F89" s="83">
        <f>SUM(F82:F88)</f>
        <v>1275253.1535714287</v>
      </c>
      <c r="G89" s="111">
        <f t="shared" ref="G89:G90" si="14">(F89-E89)/E89</f>
        <v>-3.0508352531532987E-2</v>
      </c>
      <c r="H89" s="83">
        <f>SUM(H82:H88)</f>
        <v>1273489.0535714286</v>
      </c>
      <c r="I89" s="104">
        <f t="shared" ref="I89:I90" si="15">(F89-H89)/H89</f>
        <v>1.385249441330315E-3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19808573.458141278</v>
      </c>
      <c r="F90" s="99">
        <f>SUM(F31,F38,F46,F54,F65,F73,F80,F89)</f>
        <v>21361082.803571433</v>
      </c>
      <c r="G90" s="101">
        <f t="shared" si="14"/>
        <v>7.8375626024299927E-2</v>
      </c>
      <c r="H90" s="99">
        <f>SUM(H31,H38,H46,H54,H65,H73,H80,H89)</f>
        <v>21258954.802317459</v>
      </c>
      <c r="I90" s="112">
        <f t="shared" si="15"/>
        <v>4.8039991713440507E-3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  <mergeCell ref="A9:I9"/>
    <mergeCell ref="H12:H13"/>
    <mergeCell ref="I12:I13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2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90000</v>
      </c>
      <c r="E16" s="201">
        <v>75000</v>
      </c>
      <c r="F16" s="201">
        <v>67500</v>
      </c>
      <c r="G16" s="141">
        <v>82500</v>
      </c>
      <c r="H16" s="141">
        <v>80000</v>
      </c>
      <c r="I16" s="141">
        <f>AVERAGE(D16:H16)</f>
        <v>79000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100000</v>
      </c>
      <c r="E17" s="187">
        <v>35000</v>
      </c>
      <c r="F17" s="187">
        <v>42500</v>
      </c>
      <c r="G17" s="203">
        <v>67500</v>
      </c>
      <c r="H17" s="203">
        <v>53333</v>
      </c>
      <c r="I17" s="141">
        <f t="shared" ref="I17:I40" si="0">AVERAGE(D17:H17)</f>
        <v>59666.6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70000</v>
      </c>
      <c r="E18" s="187">
        <v>50000</v>
      </c>
      <c r="F18" s="187">
        <v>45000</v>
      </c>
      <c r="G18" s="203">
        <v>37500</v>
      </c>
      <c r="H18" s="203">
        <v>60000</v>
      </c>
      <c r="I18" s="141">
        <f t="shared" si="0"/>
        <v>52500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43000</v>
      </c>
      <c r="E19" s="187">
        <v>30000</v>
      </c>
      <c r="F19" s="187">
        <v>25000</v>
      </c>
      <c r="G19" s="203">
        <v>27500</v>
      </c>
      <c r="H19" s="203">
        <v>40000</v>
      </c>
      <c r="I19" s="141">
        <f t="shared" si="0"/>
        <v>33100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120000</v>
      </c>
      <c r="E20" s="187">
        <v>110000</v>
      </c>
      <c r="F20" s="187">
        <v>77500</v>
      </c>
      <c r="G20" s="203">
        <v>87500</v>
      </c>
      <c r="H20" s="203">
        <v>71666</v>
      </c>
      <c r="I20" s="141">
        <f t="shared" si="0"/>
        <v>93333.2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90000</v>
      </c>
      <c r="E21" s="187">
        <v>85000</v>
      </c>
      <c r="F21" s="187">
        <v>52500</v>
      </c>
      <c r="G21" s="203">
        <v>65000</v>
      </c>
      <c r="H21" s="203">
        <v>56666</v>
      </c>
      <c r="I21" s="141">
        <f t="shared" si="0"/>
        <v>69833.2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90000</v>
      </c>
      <c r="E22" s="187">
        <v>115000</v>
      </c>
      <c r="F22" s="187">
        <v>62500</v>
      </c>
      <c r="G22" s="203">
        <v>75000</v>
      </c>
      <c r="H22" s="203">
        <v>63333</v>
      </c>
      <c r="I22" s="141">
        <f t="shared" si="0"/>
        <v>81166.600000000006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25000</v>
      </c>
      <c r="E23" s="187">
        <v>25000</v>
      </c>
      <c r="F23" s="187">
        <v>17500</v>
      </c>
      <c r="G23" s="203">
        <v>17500</v>
      </c>
      <c r="H23" s="203">
        <v>20000</v>
      </c>
      <c r="I23" s="141">
        <f t="shared" si="0"/>
        <v>21000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25000</v>
      </c>
      <c r="E24" s="187">
        <v>25000</v>
      </c>
      <c r="F24" s="187">
        <v>17500</v>
      </c>
      <c r="G24" s="203">
        <v>25000</v>
      </c>
      <c r="H24" s="203">
        <v>26666</v>
      </c>
      <c r="I24" s="141">
        <f t="shared" si="0"/>
        <v>23833.200000000001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35000</v>
      </c>
      <c r="E25" s="187">
        <v>25000</v>
      </c>
      <c r="F25" s="187">
        <v>17500</v>
      </c>
      <c r="G25" s="203">
        <v>25000</v>
      </c>
      <c r="H25" s="203">
        <v>25000</v>
      </c>
      <c r="I25" s="141">
        <f t="shared" si="0"/>
        <v>25500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35000</v>
      </c>
      <c r="E26" s="187">
        <v>25000</v>
      </c>
      <c r="F26" s="187">
        <v>20000</v>
      </c>
      <c r="G26" s="203">
        <v>25000</v>
      </c>
      <c r="H26" s="203">
        <v>30000</v>
      </c>
      <c r="I26" s="141">
        <f t="shared" si="0"/>
        <v>27000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70000</v>
      </c>
      <c r="E27" s="187">
        <v>75000</v>
      </c>
      <c r="F27" s="187">
        <v>40000</v>
      </c>
      <c r="G27" s="203">
        <v>50000</v>
      </c>
      <c r="H27" s="203">
        <v>53333</v>
      </c>
      <c r="I27" s="141">
        <f t="shared" si="0"/>
        <v>57666.6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35000</v>
      </c>
      <c r="E28" s="187">
        <v>25000</v>
      </c>
      <c r="F28" s="187">
        <v>22500</v>
      </c>
      <c r="G28" s="203">
        <v>25000</v>
      </c>
      <c r="H28" s="203">
        <v>23333</v>
      </c>
      <c r="I28" s="141">
        <f t="shared" si="0"/>
        <v>26166.6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40000</v>
      </c>
      <c r="E29" s="187">
        <v>40000</v>
      </c>
      <c r="F29" s="187">
        <v>40000</v>
      </c>
      <c r="G29" s="203">
        <v>47500</v>
      </c>
      <c r="H29" s="203">
        <v>40000</v>
      </c>
      <c r="I29" s="141">
        <f t="shared" si="0"/>
        <v>41500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60000</v>
      </c>
      <c r="E30" s="187">
        <v>45000</v>
      </c>
      <c r="F30" s="187">
        <v>45000</v>
      </c>
      <c r="G30" s="203">
        <v>50000</v>
      </c>
      <c r="H30" s="203">
        <v>50000</v>
      </c>
      <c r="I30" s="141">
        <f t="shared" si="0"/>
        <v>50000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44000</v>
      </c>
      <c r="E31" s="188">
        <v>50000</v>
      </c>
      <c r="F31" s="188">
        <v>47500</v>
      </c>
      <c r="G31" s="143">
        <v>55000</v>
      </c>
      <c r="H31" s="143">
        <v>55000</v>
      </c>
      <c r="I31" s="141">
        <f t="shared" si="0"/>
        <v>50300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144000</v>
      </c>
      <c r="E33" s="201">
        <v>100000</v>
      </c>
      <c r="F33" s="201">
        <v>87500</v>
      </c>
      <c r="G33" s="141">
        <v>110000</v>
      </c>
      <c r="H33" s="141">
        <v>81666</v>
      </c>
      <c r="I33" s="141">
        <f t="shared" si="0"/>
        <v>104633.2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144000</v>
      </c>
      <c r="E34" s="187">
        <v>100000</v>
      </c>
      <c r="F34" s="187">
        <v>87500</v>
      </c>
      <c r="G34" s="203">
        <v>110000</v>
      </c>
      <c r="H34" s="203">
        <v>83333</v>
      </c>
      <c r="I34" s="141">
        <f t="shared" si="0"/>
        <v>104966.6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100000</v>
      </c>
      <c r="E35" s="187">
        <v>85000</v>
      </c>
      <c r="F35" s="187">
        <v>77500</v>
      </c>
      <c r="G35" s="203">
        <v>77500</v>
      </c>
      <c r="H35" s="203">
        <v>73333</v>
      </c>
      <c r="I35" s="141">
        <f t="shared" si="0"/>
        <v>82666.600000000006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75000</v>
      </c>
      <c r="E36" s="187">
        <v>50000</v>
      </c>
      <c r="F36" s="187">
        <v>60000</v>
      </c>
      <c r="G36" s="203">
        <v>75000</v>
      </c>
      <c r="H36" s="203">
        <v>65000</v>
      </c>
      <c r="I36" s="141">
        <f t="shared" si="0"/>
        <v>65000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210000</v>
      </c>
      <c r="E37" s="187">
        <v>175000</v>
      </c>
      <c r="F37" s="187">
        <v>135000</v>
      </c>
      <c r="G37" s="203">
        <v>135000</v>
      </c>
      <c r="H37" s="203">
        <v>121666</v>
      </c>
      <c r="I37" s="141">
        <f t="shared" si="0"/>
        <v>155333.20000000001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1973400</v>
      </c>
      <c r="G39" s="166">
        <v>1569750</v>
      </c>
      <c r="H39" s="166">
        <v>1600000</v>
      </c>
      <c r="I39" s="166">
        <f t="shared" si="0"/>
        <v>1823310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1121250</v>
      </c>
      <c r="E40" s="188">
        <v>1080000</v>
      </c>
      <c r="F40" s="188">
        <v>1076400</v>
      </c>
      <c r="G40" s="143">
        <v>1031550</v>
      </c>
      <c r="H40" s="143">
        <v>1000000</v>
      </c>
      <c r="I40" s="143">
        <f t="shared" si="0"/>
        <v>1061840</v>
      </c>
      <c r="K40" s="206"/>
      <c r="L40" s="202"/>
    </row>
    <row r="41" spans="1:12" ht="15.75" thickBot="1">
      <c r="C41" s="207" t="s">
        <v>222</v>
      </c>
      <c r="D41" s="207">
        <f>SUM(D16:D40)</f>
        <v>4739650</v>
      </c>
      <c r="E41" s="207">
        <f t="shared" ref="E41:H41" si="1">SUM(E16:E40)</f>
        <v>4425000</v>
      </c>
      <c r="F41" s="207">
        <f t="shared" si="1"/>
        <v>4137300</v>
      </c>
      <c r="G41" s="207">
        <f t="shared" si="1"/>
        <v>3871300</v>
      </c>
      <c r="H41" s="207">
        <f t="shared" si="1"/>
        <v>3773328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12-08-2024</vt:lpstr>
      <vt:lpstr>By Order</vt:lpstr>
      <vt:lpstr>All Stores</vt:lpstr>
      <vt:lpstr>'12-08-2024'!Print_Titles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2024-08-16T06:10:58Z</cp:lastPrinted>
  <dcterms:created xsi:type="dcterms:W3CDTF">2010-10-20T06:23:14Z</dcterms:created>
  <dcterms:modified xsi:type="dcterms:W3CDTF">2024-08-16T06:12:12Z</dcterms:modified>
</cp:coreProperties>
</file>