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9-07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'09-07-2024'!$12:$14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3" i="11"/>
  <c r="G83" i="11"/>
  <c r="I85" i="11"/>
  <c r="G85" i="11"/>
  <c r="I82" i="11"/>
  <c r="G82" i="11"/>
  <c r="I84" i="11"/>
  <c r="G84" i="11"/>
  <c r="I75" i="11"/>
  <c r="G75" i="11"/>
  <c r="I79" i="11"/>
  <c r="G79" i="11"/>
  <c r="I78" i="11"/>
  <c r="G78" i="11"/>
  <c r="I76" i="11"/>
  <c r="G76" i="11"/>
  <c r="I77" i="11"/>
  <c r="G77" i="11"/>
  <c r="I69" i="11"/>
  <c r="G69" i="11"/>
  <c r="I71" i="11"/>
  <c r="G71" i="11"/>
  <c r="I70" i="11"/>
  <c r="G70" i="11"/>
  <c r="I67" i="11"/>
  <c r="G67" i="11"/>
  <c r="I72" i="11"/>
  <c r="G72" i="11"/>
  <c r="I68" i="11"/>
  <c r="G68" i="11"/>
  <c r="I61" i="11"/>
  <c r="G61" i="11"/>
  <c r="I62" i="11"/>
  <c r="G62" i="11"/>
  <c r="I60" i="11"/>
  <c r="G60" i="11"/>
  <c r="I64" i="11"/>
  <c r="G64" i="11"/>
  <c r="I63" i="11"/>
  <c r="G63" i="11"/>
  <c r="I57" i="11"/>
  <c r="G57" i="11"/>
  <c r="I59" i="11"/>
  <c r="G59" i="11"/>
  <c r="I56" i="11"/>
  <c r="G56" i="11"/>
  <c r="I58" i="11"/>
  <c r="G58" i="11"/>
  <c r="I53" i="11"/>
  <c r="G53" i="11"/>
  <c r="I49" i="11"/>
  <c r="G49" i="11"/>
  <c r="I50" i="11"/>
  <c r="G50" i="11"/>
  <c r="I51" i="11"/>
  <c r="G51" i="11"/>
  <c r="I52" i="11"/>
  <c r="G52" i="11"/>
  <c r="I48" i="11"/>
  <c r="G48" i="11"/>
  <c r="I43" i="11"/>
  <c r="G43" i="11"/>
  <c r="I45" i="11"/>
  <c r="G45" i="11"/>
  <c r="I44" i="11"/>
  <c r="G44" i="11"/>
  <c r="I42" i="11"/>
  <c r="G42" i="11"/>
  <c r="I40" i="11"/>
  <c r="G40" i="11"/>
  <c r="I41" i="11"/>
  <c r="G41" i="11"/>
  <c r="I37" i="11"/>
  <c r="G37" i="11"/>
  <c r="I36" i="11"/>
  <c r="G36" i="11"/>
  <c r="I33" i="11"/>
  <c r="G33" i="11"/>
  <c r="I35" i="11"/>
  <c r="G35" i="11"/>
  <c r="I34" i="11"/>
  <c r="G34" i="11"/>
  <c r="I15" i="11"/>
  <c r="G15" i="11"/>
  <c r="I19" i="11"/>
  <c r="G19" i="11"/>
  <c r="I17" i="11"/>
  <c r="G17" i="11"/>
  <c r="I20" i="11"/>
  <c r="G20" i="11"/>
  <c r="I22" i="11"/>
  <c r="G22" i="11"/>
  <c r="I28" i="11"/>
  <c r="G28" i="11"/>
  <c r="I26" i="11"/>
  <c r="G26" i="11"/>
  <c r="I23" i="11"/>
  <c r="G23" i="11"/>
  <c r="I24" i="11"/>
  <c r="G24" i="11"/>
  <c r="I21" i="11"/>
  <c r="G21" i="11"/>
  <c r="I29" i="11"/>
  <c r="G29" i="11"/>
  <c r="I30" i="11"/>
  <c r="G30" i="11"/>
  <c r="I16" i="11"/>
  <c r="G16" i="11"/>
  <c r="I27" i="11"/>
  <c r="G27" i="11"/>
  <c r="I18" i="11"/>
  <c r="G18" i="11"/>
  <c r="I25" i="11"/>
  <c r="G2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<sst xmlns="http://schemas.openxmlformats.org/spreadsheetml/2006/main" count="852" uniqueCount="232">
  <si>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</si>
  <si>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</si>
  <si>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</si>
  <si>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</si>
  <si>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</si>
  <si>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</si>
  <si>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</si>
  <si>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</si>
  <si>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</si>
  <si>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</si>
  <si>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</si>
  <si>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</si>
  <si>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</si>
  <si>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</si>
  <si>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</si>
  <si>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</si>
  <si>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</si>
  <si>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</si>
  <si>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</si>
  <si>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</si>
  <si>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</si>
  <si>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</si>
  <si>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</si>
  <si>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</si>
  <si>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</si>
  <si>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</si>
  <si>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</si>
  <si>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</si>
  <si>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</si>
  <si>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</si>
  <si>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</si>
  <si>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</si>
  <si>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</si>
  <si>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</si>
  <si>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</si>
  <si>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</si>
  <si>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</si>
  <si>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</si>
  <si>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</si>
  <si>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</si>
  <si>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</si>
  <si>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</si>
  <si>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</si>
  <si>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</si>
  <si>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</si>
  <si>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</si>
  <si>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</si>
  <si>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</si>
  <si>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</si>
  <si>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</si>
  <si>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</si>
  <si>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</si>
  <si>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</si>
  <si>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</si>
  <si>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</si>
  <si>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</si>
  <si>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</si>
  <si>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</si>
  <si>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</si>
  <si>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</si>
  <si>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</si>
  <si>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</si>
  <si>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</si>
  <si>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</si>
  <si>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</si>
  <si>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</si>
  <si>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</si>
  <si>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</si>
  <si>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</si>
  <si>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</si>
  <si>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</si>
  <si>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</si>
  <si>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</si>
  <si>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</si>
  <si>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</si>
  <si>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</si>
  <si>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</si>
  <si>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</si>
  <si>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</si>
  <si>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</si>
  <si>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</si>
  <si>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</si>
  <si>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</si>
  <si>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</si>
  <si>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</si>
  <si>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</si>
  <si>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</si>
  <si>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</si>
  <si>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</si>
  <si>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</si>
  <si>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</si>
  <si>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</si>
  <si>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</si>
  <si>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</si>
  <si>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</si>
  <si>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</si>
  <si>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</si>
  <si>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</si>
  <si>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</si>
  <si>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</si>
  <si>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</si>
  <si>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</si>
  <si>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</si>
  <si>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</si>
  <si>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</si>
  <si>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</si>
  <si>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</si>
  <si>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</si>
  <si>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</si>
  <si>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</si>
  <si>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</si>
  <si>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</si>
  <si>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</si>
  <si>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</si>
  <si>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</si>
  <si>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</si>
  <si>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</si>
  <si>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</si>
  <si>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</si>
  <si>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</si>
  <si>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</si>
  <si>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</si>
  <si>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</si>
  <si>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</si>
  <si>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</si>
  <si>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</si>
  <si>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</si>
  <si>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</si>
  <si>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</si>
  <si>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</si>
  <si>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</si>
  <si>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</si>
  <si>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</si>
  <si>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</si>
  <si>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</si>
  <si>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</si>
  <si>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</si>
  <si>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</si>
  <si>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</si>
  <si>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</si>
  <si>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</si>
  <si>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</si>
  <si>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</si>
  <si>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</si>
  <si>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</si>
  <si>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</si>
  <si>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</si>
  <si>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</si>
  <si>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</si>
  <si>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</si>
  <si>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</si>
  <si>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</si>
  <si>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</si>
  <si>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</si>
  <si>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</si>
  <si>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</si>
  <si>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</si>
  <si>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</si>
  <si>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</si>
  <si>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</si>
  <si>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</si>
  <si>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</si>
  <si>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</si>
  <si>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</si>
  <si>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</si>
  <si>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</si>
  <si>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</si>
  <si>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</si>
  <si>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</si>
  <si>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</si>
  <si>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</si>
  <si>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</si>
  <si>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</si>
  <si>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</si>
  <si>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</si>
  <si>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</si>
  <si>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</si>
  <si>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</si>
  <si>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</si>
  <si>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</si>
  <si>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</si>
  <si>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</si>
  <si>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</si>
  <si>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</si>
  <si>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</si>
  <si>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</si>
  <si>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</si>
  <si>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</si>
  <si>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</si>
  <si>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</si>
  <si>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</si>
  <si>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</si>
  <si>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</si>
  <si>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</si>
  <si>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</si>
  <si>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</si>
  <si>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</si>
  <si>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</si>
  <si>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</si>
  <si>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</si>
  <si>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</si>
  <si>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</si>
  <si>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</si>
  <si>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</si>
  <si>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</si>
  <si>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</si>
  <si>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</si>
  <si>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</si>
  <si>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</si>
  <si>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</si>
  <si>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</si>
  <si>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</si>
  <si>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</si>
  <si>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</si>
  <si>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</si>
  <si>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</si>
  <si>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</si>
  <si>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</si>
  <si>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1 تموز 2024</t>
  </si>
  <si>
    <t>معدل أسعار  السوبرماركات في 01-07-2024(ل.ل.)</t>
  </si>
  <si>
    <t>معدل الأسعار في تموز 2023 (ل.ل.)</t>
  </si>
  <si>
    <t>معدل أسعار المحلات والملاحم في 01-07-2024 (ل.ل.)</t>
  </si>
  <si>
    <t>المعدل العام للأسعار في 01-07-2024  (ل.ل.)</t>
  </si>
  <si>
    <t>1$=89700 LBP</t>
  </si>
  <si>
    <t>المجموع</t>
  </si>
  <si>
    <t xml:space="preserve"> التاريخ9 تموز 2024</t>
  </si>
  <si>
    <t>معدل أسعار  السوبرماركات في 09-07-2024(ل.ل.)</t>
  </si>
  <si>
    <t xml:space="preserve"> التاريخ 9 تموز 2024</t>
  </si>
  <si>
    <t>معدل أسعار المحلات والملاحم في 09-07-2024 (ل.ل.)</t>
  </si>
  <si>
    <t>المعدل العام للأسعار في 09-07-2024 (ل.ل.)</t>
  </si>
  <si>
    <t>المعدل العام للأسعار في 09-07-2024  (ل.ل.)</t>
  </si>
  <si>
    <t xml:space="preserve"> التاريخ09 تموز2024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</si>
</sst>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0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1" t="s">
        <v>202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220</v>
      </c>
      <c r="F12" s="214" t="s">
        <v>226</v>
      </c>
      <c r="G12" s="214" t="s">
        <v>197</v>
      </c>
      <c r="H12" s="214" t="s">
        <v>219</v>
      </c>
      <c r="I12" s="214" t="s">
        <v>187</v>
      </c>
    </row>
    <row r="13" spans="1:9" ht="38.25" customHeight="1" thickBot="1">
      <c r="A13" s="213"/>
      <c r="B13" s="219"/>
      <c r="C13" s="217"/>
      <c r="D13" s="215"/>
      <c r="E13" s="215"/>
      <c r="F13" s="215"/>
      <c r="G13" s="215"/>
      <c r="H13" s="215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67909.36</v>
      </c>
      <c r="F15" s="175">
        <v>67898.8</v>
      </c>
      <c r="G15" s="45">
        <f t="shared" ref="G15:G30" si="0">(F15-E15)/E15</f>
        <v>-1.555013918552269E-4</v>
      </c>
      <c r="H15" s="175">
        <v>61049.8</v>
      </c>
      <c r="I15" s="45">
        <f t="shared" ref="I15:I30" si="1">(F15-H15)/H15</f>
        <v>0.11218709971203836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55683.304444444439</v>
      </c>
      <c r="F16" s="169">
        <v>65554.222222222219</v>
      </c>
      <c r="G16" s="48">
        <f>(F16-E16)/E16</f>
        <v>0.177268893724259</v>
      </c>
      <c r="H16" s="169">
        <v>67499.777777777781</v>
      </c>
      <c r="I16" s="44">
        <f t="shared" si="1"/>
        <v>-2.8823140158486214E-2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44370.462222222224</v>
      </c>
      <c r="F17" s="169">
        <v>58998.8</v>
      </c>
      <c r="G17" s="48">
        <f t="shared" si="0"/>
        <v>0.32968639597473953</v>
      </c>
      <c r="H17" s="169">
        <v>58844.800000000003</v>
      </c>
      <c r="I17" s="44">
        <f t="shared" si="1"/>
        <v>2.6170536733917016E-3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22168.757777777777</v>
      </c>
      <c r="F18" s="169">
        <v>36144.800000000003</v>
      </c>
      <c r="G18" s="48">
        <f t="shared" si="0"/>
        <v>0.63043867240193197</v>
      </c>
      <c r="H18" s="169">
        <v>34844.800000000003</v>
      </c>
      <c r="I18" s="44">
        <f t="shared" si="1"/>
        <v>3.7308292772522726E-2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126424.49666666667</v>
      </c>
      <c r="F19" s="169">
        <v>198687.25</v>
      </c>
      <c r="G19" s="48">
        <f t="shared" si="0"/>
        <v>0.57158822252512287</v>
      </c>
      <c r="H19" s="169">
        <v>168062.25</v>
      </c>
      <c r="I19" s="44">
        <f t="shared" si="1"/>
        <v>0.18222414611252677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63116.926666666666</v>
      </c>
      <c r="F20" s="169">
        <v>67249.8</v>
      </c>
      <c r="G20" s="48">
        <f t="shared" si="0"/>
        <v>6.5479635204037767E-2</v>
      </c>
      <c r="H20" s="169">
        <v>61549.8</v>
      </c>
      <c r="I20" s="44">
        <f t="shared" si="1"/>
        <v>9.2607936987610023E-2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85943.004444444436</v>
      </c>
      <c r="F21" s="169">
        <v>96849.8</v>
      </c>
      <c r="G21" s="48">
        <f t="shared" si="0"/>
        <v>0.12690731056075627</v>
      </c>
      <c r="H21" s="169">
        <v>92449.8</v>
      </c>
      <c r="I21" s="44">
        <f t="shared" si="1"/>
        <v>4.7593396632550855E-2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16793.295238095237</v>
      </c>
      <c r="F22" s="169">
        <v>31499.777777777777</v>
      </c>
      <c r="G22" s="48">
        <f t="shared" si="0"/>
        <v>0.87573536528561668</v>
      </c>
      <c r="H22" s="169">
        <v>30499.777777777777</v>
      </c>
      <c r="I22" s="44">
        <f t="shared" si="1"/>
        <v>3.2787124132051967E-2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19562.628888888888</v>
      </c>
      <c r="F23" s="169">
        <v>42109.777777777781</v>
      </c>
      <c r="G23" s="48">
        <f t="shared" si="0"/>
        <v>1.1525623175162896</v>
      </c>
      <c r="H23" s="169">
        <v>42944.222222222219</v>
      </c>
      <c r="I23" s="44">
        <f t="shared" si="1"/>
        <v>-1.9430889681188369E-2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19529.644444444442</v>
      </c>
      <c r="F24" s="169">
        <v>43055.333333333336</v>
      </c>
      <c r="G24" s="48">
        <f t="shared" si="0"/>
        <v>1.2046142957600643</v>
      </c>
      <c r="H24" s="169">
        <v>43388.666666666664</v>
      </c>
      <c r="I24" s="44">
        <f t="shared" si="1"/>
        <v>-7.6824977336630573E-3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20262.084444444445</v>
      </c>
      <c r="F25" s="169">
        <v>43249.8</v>
      </c>
      <c r="G25" s="48">
        <f>(F25-E25)/E25</f>
        <v>1.1345187914197268</v>
      </c>
      <c r="H25" s="169">
        <v>42349.8</v>
      </c>
      <c r="I25" s="44">
        <f t="shared" si="1"/>
        <v>2.1251576158565093E-2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65382.137460317455</v>
      </c>
      <c r="F26" s="169">
        <v>83749.8</v>
      </c>
      <c r="G26" s="48">
        <f>(F26-E26)/E26</f>
        <v>0.28092783829269086</v>
      </c>
      <c r="H26" s="169">
        <v>86449.8</v>
      </c>
      <c r="I26" s="44">
        <f t="shared" si="1"/>
        <v>-3.1231998223246321E-2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19173.204444444447</v>
      </c>
      <c r="F27" s="169">
        <v>41388.666666666664</v>
      </c>
      <c r="G27" s="48">
        <f t="shared" si="0"/>
        <v>1.1586723693784677</v>
      </c>
      <c r="H27" s="169">
        <v>42109.777777777781</v>
      </c>
      <c r="I27" s="44">
        <f t="shared" si="1"/>
        <v>-1.7124552756287933E-2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47178.135555555556</v>
      </c>
      <c r="F28" s="169">
        <v>47883.111111111109</v>
      </c>
      <c r="G28" s="48">
        <f t="shared" si="0"/>
        <v>1.4942844757512619E-2</v>
      </c>
      <c r="H28" s="169">
        <v>46883.111111111109</v>
      </c>
      <c r="I28" s="44">
        <f t="shared" si="1"/>
        <v>2.1329642515191444E-2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63618.819285714286</v>
      </c>
      <c r="F29" s="169">
        <v>132064.28571428571</v>
      </c>
      <c r="G29" s="48">
        <f t="shared" si="0"/>
        <v>1.0758682288833514</v>
      </c>
      <c r="H29" s="169">
        <v>132064.28571428571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40416.64444444445</v>
      </c>
      <c r="F30" s="172">
        <v>63549.8</v>
      </c>
      <c r="G30" s="51">
        <f t="shared" si="0"/>
        <v>0.57236705009872157</v>
      </c>
      <c r="H30" s="172">
        <v>62849.8</v>
      </c>
      <c r="I30" s="56">
        <f t="shared" si="1"/>
        <v>1.1137664718105705E-2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118607.70428571428</v>
      </c>
      <c r="F32" s="175">
        <v>200449.8</v>
      </c>
      <c r="G32" s="45">
        <f>(F32-E32)/E32</f>
        <v>0.69002343656476273</v>
      </c>
      <c r="H32" s="175">
        <v>170499.77777777778</v>
      </c>
      <c r="I32" s="44">
        <f>(F32-H32)/H32</f>
        <v>0.1756601833303138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196949.8</v>
      </c>
      <c r="G33" s="48">
        <f>(F33-E33)/E33</f>
        <v>0.82575386799920536</v>
      </c>
      <c r="H33" s="169">
        <v>167499.75</v>
      </c>
      <c r="I33" s="44">
        <f>(F33-H33)/H33</f>
        <v>0.17582145644993494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77544.495714285731</v>
      </c>
      <c r="F34" s="169">
        <v>88900</v>
      </c>
      <c r="G34" s="48">
        <f>(F34-E34)/E34</f>
        <v>0.14643855996631733</v>
      </c>
      <c r="H34" s="169">
        <v>87900</v>
      </c>
      <c r="I34" s="44">
        <f>(F34-H34)/H34</f>
        <v>1.1376564277588168E-2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95000</v>
      </c>
      <c r="G35" s="48">
        <f>(F35-E35)/E35</f>
        <v>0.78851674352895817</v>
      </c>
      <c r="H35" s="169">
        <v>82500</v>
      </c>
      <c r="I35" s="44">
        <f>(F35-H35)/H35</f>
        <v>0.15151515151515152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113449.8</v>
      </c>
      <c r="G36" s="51">
        <f>(F36-E36)/E36</f>
        <v>0.85112818774309928</v>
      </c>
      <c r="H36" s="169">
        <v>91449.8</v>
      </c>
      <c r="I36" s="56">
        <f>(F36-H36)/H36</f>
        <v>0.24056914285214401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1470969.4533333334</v>
      </c>
      <c r="F38" s="169">
        <v>1958001.5</v>
      </c>
      <c r="G38" s="45">
        <f t="shared" ref="G38:G43" si="2">(F38-E38)/E38</f>
        <v>0.33109596230092569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962213.70035714284</v>
      </c>
      <c r="F39" s="169">
        <v>980720</v>
      </c>
      <c r="G39" s="48">
        <f t="shared" si="2"/>
        <v>1.9233045253864312E-2</v>
      </c>
      <c r="H39" s="169">
        <v>1001276.25</v>
      </c>
      <c r="I39" s="44">
        <f t="shared" si="3"/>
        <v>-2.0530048525569243E-2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658883.34285714279</v>
      </c>
      <c r="F40" s="169">
        <v>564661.5</v>
      </c>
      <c r="G40" s="48">
        <f t="shared" si="2"/>
        <v>-0.14300231426183088</v>
      </c>
      <c r="H40" s="169">
        <v>564895.02067039104</v>
      </c>
      <c r="I40" s="44">
        <f t="shared" si="3"/>
        <v>-4.1338773019083388E-4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280420.34285714285</v>
      </c>
      <c r="F41" s="169">
        <v>364481</v>
      </c>
      <c r="G41" s="48">
        <f t="shared" si="2"/>
        <v>0.29976661566839663</v>
      </c>
      <c r="H41" s="169">
        <v>330993</v>
      </c>
      <c r="I41" s="44">
        <f t="shared" si="3"/>
        <v>0.10117434507678411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200666.56666666665</v>
      </c>
      <c r="F42" s="169">
        <v>237705</v>
      </c>
      <c r="G42" s="48">
        <f t="shared" si="2"/>
        <v>0.18457700228089824</v>
      </c>
      <c r="H42" s="169">
        <v>183884.99999999997</v>
      </c>
      <c r="I42" s="44">
        <f t="shared" si="3"/>
        <v>0.2926829268292685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682242.3916666666</v>
      </c>
      <c r="F43" s="169">
        <v>1017377.4</v>
      </c>
      <c r="G43" s="51">
        <f t="shared" si="2"/>
        <v>0.49122571746769345</v>
      </c>
      <c r="H43" s="169">
        <v>975039</v>
      </c>
      <c r="I43" s="59">
        <f t="shared" si="3"/>
        <v>4.3422263109475646E-2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388756.70833333337</v>
      </c>
      <c r="F45" s="169">
        <v>295113</v>
      </c>
      <c r="G45" s="45">
        <f t="shared" ref="G45:G50" si="4">(F45-E45)/E45</f>
        <v>-0.24087998052766729</v>
      </c>
      <c r="H45" s="169">
        <v>312920.48230912472</v>
      </c>
      <c r="I45" s="44">
        <f t="shared" ref="I45:I50" si="5">(F45-H45)/H45</f>
        <v>-5.6907372050939278E-2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312583.15555555548</v>
      </c>
      <c r="F46" s="169">
        <v>314398.5</v>
      </c>
      <c r="G46" s="48">
        <f t="shared" si="4"/>
        <v>5.8075568442518899E-3</v>
      </c>
      <c r="H46" s="169">
        <v>314453.2220111732</v>
      </c>
      <c r="I46" s="84">
        <f t="shared" si="5"/>
        <v>-1.740227396088115E-4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926022.74761904753</v>
      </c>
      <c r="F47" s="169">
        <v>990175.875</v>
      </c>
      <c r="G47" s="48">
        <f t="shared" si="4"/>
        <v>6.9278133335169592E-2</v>
      </c>
      <c r="H47" s="169">
        <v>990456.25013966486</v>
      </c>
      <c r="I47" s="84">
        <f t="shared" si="5"/>
        <v>-2.8307675339049322E-4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1320617.3330000001</v>
      </c>
      <c r="F48" s="169">
        <v>1297398.375</v>
      </c>
      <c r="G48" s="48">
        <f t="shared" si="4"/>
        <v>-1.7581897056624576E-2</v>
      </c>
      <c r="H48" s="169">
        <v>1297846.875</v>
      </c>
      <c r="I48" s="84">
        <f t="shared" si="5"/>
        <v>-3.4557235421166308E-4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140858.79999999999</v>
      </c>
      <c r="F49" s="169">
        <v>137465.25</v>
      </c>
      <c r="G49" s="48">
        <f t="shared" si="4"/>
        <v>-2.4091856525825781E-2</v>
      </c>
      <c r="H49" s="169">
        <v>137531.3974860335</v>
      </c>
      <c r="I49" s="44">
        <f t="shared" si="5"/>
        <v>-4.8096280007783345E-4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1863900</v>
      </c>
      <c r="F50" s="169">
        <v>1716858</v>
      </c>
      <c r="G50" s="56">
        <f t="shared" si="4"/>
        <v>-7.8889425398358276E-2</v>
      </c>
      <c r="H50" s="169">
        <v>1716858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153622.1</v>
      </c>
      <c r="F52" s="166">
        <v>150471.75</v>
      </c>
      <c r="G52" s="168">
        <f t="shared" ref="G52:G60" si="6">(F52-E52)/E52</f>
        <v>-2.0507140574175239E-2</v>
      </c>
      <c r="H52" s="166">
        <v>150554.4343575419</v>
      </c>
      <c r="I52" s="116">
        <f t="shared" ref="I52:I60" si="7">(F52-H52)/H52</f>
        <v>-5.4919908466822458E-4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169698.88</v>
      </c>
      <c r="F53" s="169">
        <v>131560</v>
      </c>
      <c r="G53" s="171">
        <f t="shared" si="6"/>
        <v>-0.22474444144828773</v>
      </c>
      <c r="H53" s="169">
        <v>194182.96089385473</v>
      </c>
      <c r="I53" s="84">
        <f t="shared" si="7"/>
        <v>-0.32249462365591391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134187.5333333333</v>
      </c>
      <c r="F54" s="169">
        <v>140290.79999999999</v>
      </c>
      <c r="G54" s="171">
        <f t="shared" si="6"/>
        <v>4.5483112440152365E-2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179394.62</v>
      </c>
      <c r="F55" s="169">
        <v>198909.75</v>
      </c>
      <c r="G55" s="171">
        <f t="shared" si="6"/>
        <v>0.10878325113651684</v>
      </c>
      <c r="H55" s="169">
        <v>210795</v>
      </c>
      <c r="I55" s="84">
        <f t="shared" si="7"/>
        <v>-5.6382978723404253E-2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97734</v>
      </c>
      <c r="F56" s="169">
        <v>117507</v>
      </c>
      <c r="G56" s="176">
        <f t="shared" si="6"/>
        <v>0.2023144453312051</v>
      </c>
      <c r="H56" s="169">
        <v>110371.08938547486</v>
      </c>
      <c r="I56" s="85">
        <f t="shared" si="7"/>
        <v>6.4653802497162349E-2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108659.37</v>
      </c>
      <c r="F57" s="172">
        <v>135746</v>
      </c>
      <c r="G57" s="174">
        <f t="shared" si="6"/>
        <v>0.24928020473521986</v>
      </c>
      <c r="H57" s="172">
        <v>111766.2</v>
      </c>
      <c r="I57" s="117">
        <f t="shared" si="7"/>
        <v>0.21455323702514717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214112.71428571426</v>
      </c>
      <c r="F58" s="175">
        <v>179400</v>
      </c>
      <c r="G58" s="44">
        <f t="shared" si="6"/>
        <v>-0.1621235544162653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203856.10714285713</v>
      </c>
      <c r="F59" s="169">
        <v>179063.625</v>
      </c>
      <c r="G59" s="48">
        <f t="shared" si="6"/>
        <v>-0.12161755902403844</v>
      </c>
      <c r="H59" s="169">
        <v>178452.26187150838</v>
      </c>
      <c r="I59" s="44">
        <f t="shared" si="7"/>
        <v>3.4259197506379666E-3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1087811.1000000001</v>
      </c>
      <c r="F60" s="169">
        <v>944840</v>
      </c>
      <c r="G60" s="51">
        <f t="shared" si="6"/>
        <v>-0.13143008009386931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412973.53333333333</v>
      </c>
      <c r="F62" s="169">
        <v>435381.375</v>
      </c>
      <c r="G62" s="45">
        <f t="shared" ref="G62:G67" si="8">(F62-E62)/E62</f>
        <v>5.4259752400597765E-2</v>
      </c>
      <c r="H62" s="169">
        <v>439231</v>
      </c>
      <c r="I62" s="44">
        <f t="shared" ref="I62:I67" si="9">(F62-H62)/H62</f>
        <v>-8.7644656228727021E-3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2315795.0499999998</v>
      </c>
      <c r="F63" s="169">
        <v>2920183.5</v>
      </c>
      <c r="G63" s="48">
        <f t="shared" si="8"/>
        <v>0.26098529315018626</v>
      </c>
      <c r="H63" s="169">
        <v>2894320</v>
      </c>
      <c r="I63" s="44">
        <f t="shared" si="9"/>
        <v>8.9359504132231413E-3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898443.88888888876</v>
      </c>
      <c r="F64" s="169">
        <v>824343</v>
      </c>
      <c r="G64" s="48">
        <f t="shared" si="8"/>
        <v>-8.2476924608535979E-2</v>
      </c>
      <c r="H64" s="169">
        <v>841498.125</v>
      </c>
      <c r="I64" s="84">
        <f t="shared" si="9"/>
        <v>-2.0386409060626248E-2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555032.30952380947</v>
      </c>
      <c r="F65" s="169">
        <v>600840.5</v>
      </c>
      <c r="G65" s="48">
        <f t="shared" si="8"/>
        <v>8.2532475479655795E-2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287950.23214285716</v>
      </c>
      <c r="F66" s="169">
        <v>296010</v>
      </c>
      <c r="G66" s="48">
        <f t="shared" si="8"/>
        <v>2.7990141897660456E-2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228233.69285714286</v>
      </c>
      <c r="F67" s="169">
        <v>222057.33333333334</v>
      </c>
      <c r="G67" s="51">
        <f t="shared" si="8"/>
        <v>-2.7061558906972826E-2</v>
      </c>
      <c r="H67" s="169">
        <v>222120.58547486033</v>
      </c>
      <c r="I67" s="85">
        <f t="shared" si="9"/>
        <v>-2.8476487846348865E-4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273934.33055555553</v>
      </c>
      <c r="F69" s="175">
        <v>309465</v>
      </c>
      <c r="G69" s="45">
        <f>(F69-E69)/E69</f>
        <v>0.12970506242275698</v>
      </c>
      <c r="H69" s="175">
        <v>313551.33333333331</v>
      </c>
      <c r="I69" s="44">
        <f>(F69-H69)/H69</f>
        <v>-1.3032422123331153E-2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211138.2</v>
      </c>
      <c r="F70" s="169">
        <v>206459.5</v>
      </c>
      <c r="G70" s="48">
        <f>(F70-E70)/E70</f>
        <v>-2.2159419754454721E-2</v>
      </c>
      <c r="H70" s="169">
        <v>210077.4</v>
      </c>
      <c r="I70" s="44">
        <f>(F70-H70)/H70</f>
        <v>-1.7221747793908313E-2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81349.591666666674</v>
      </c>
      <c r="F71" s="169">
        <v>97885.125</v>
      </c>
      <c r="G71" s="48">
        <f>(F71-E71)/E71</f>
        <v>0.20326510551015867</v>
      </c>
      <c r="H71" s="169">
        <v>97773</v>
      </c>
      <c r="I71" s="44">
        <f>(F71-H71)/H71</f>
        <v>1.1467889908256881E-3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142441.21666666667</v>
      </c>
      <c r="F72" s="169">
        <v>148005</v>
      </c>
      <c r="G72" s="48">
        <f>(F72-E72)/E72</f>
        <v>3.9060206473477362E-2</v>
      </c>
      <c r="H72" s="169">
        <v>133336.79497206703</v>
      </c>
      <c r="I72" s="44">
        <f>(F72-H72)/H72</f>
        <v>0.11000868163214693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110823.25555555554</v>
      </c>
      <c r="F73" s="178">
        <v>128570</v>
      </c>
      <c r="G73" s="48">
        <f>(F73-E73)/E73</f>
        <v>0.16013556320359165</v>
      </c>
      <c r="H73" s="178">
        <v>130994.07150837989</v>
      </c>
      <c r="I73" s="59">
        <f>(F73-H73)/H73</f>
        <v>-1.8505200124456125E-2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73008.3</v>
      </c>
      <c r="F75" s="166">
        <v>69966</v>
      </c>
      <c r="G75" s="44">
        <f t="shared" ref="G75:G81" si="10">(F75-E75)/E75</f>
        <v>-4.1670604575096297E-2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99212.607777777768</v>
      </c>
      <c r="F76" s="169">
        <v>94697.571428571435</v>
      </c>
      <c r="G76" s="48">
        <f t="shared" si="10"/>
        <v>-4.5508695420237083E-2</v>
      </c>
      <c r="H76" s="169">
        <v>100314.5</v>
      </c>
      <c r="I76" s="44">
        <f t="shared" si="11"/>
        <v>-5.5993187140728061E-2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44413.26666666667</v>
      </c>
      <c r="F77" s="169">
        <v>49078.714285714283</v>
      </c>
      <c r="G77" s="48">
        <f t="shared" si="10"/>
        <v>0.10504626138093</v>
      </c>
      <c r="H77" s="169">
        <v>49078.714285714283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99613.361111111124</v>
      </c>
      <c r="F78" s="169">
        <v>96676.666666666672</v>
      </c>
      <c r="G78" s="48">
        <f t="shared" si="10"/>
        <v>-2.9480929181465863E-2</v>
      </c>
      <c r="H78" s="169">
        <v>96710.074487895719</v>
      </c>
      <c r="I78" s="44">
        <f t="shared" si="11"/>
        <v>-3.4544303068683065E-4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134634.87555555554</v>
      </c>
      <c r="F79" s="169">
        <v>138048.29999999999</v>
      </c>
      <c r="G79" s="48">
        <f t="shared" si="10"/>
        <v>2.5353196416302536E-2</v>
      </c>
      <c r="H79" s="169">
        <v>133863.46927374302</v>
      </c>
      <c r="I79" s="44">
        <f t="shared" si="11"/>
        <v>3.1261932392468009E-2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751359.83333333326</v>
      </c>
      <c r="F80" s="169">
        <v>578565</v>
      </c>
      <c r="G80" s="48">
        <f t="shared" si="10"/>
        <v>-0.22997613881852871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169162.0177777778</v>
      </c>
      <c r="F81" s="172">
        <v>234416</v>
      </c>
      <c r="G81" s="51">
        <f t="shared" si="10"/>
        <v>0.38574842674165816</v>
      </c>
      <c r="H81" s="172">
        <v>232024</v>
      </c>
      <c r="I81" s="56">
        <f t="shared" si="11"/>
        <v>1.0309278350515464E-2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203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2" t="s">
        <v>3</v>
      </c>
      <c r="B12" s="218"/>
      <c r="C12" s="220" t="s">
        <v>0</v>
      </c>
      <c r="D12" s="214" t="s">
        <v>23</v>
      </c>
      <c r="E12" s="214" t="s">
        <v>220</v>
      </c>
      <c r="F12" s="222" t="s">
        <v>228</v>
      </c>
      <c r="G12" s="214" t="s">
        <v>197</v>
      </c>
      <c r="H12" s="222" t="s">
        <v>221</v>
      </c>
      <c r="I12" s="214" t="s">
        <v>187</v>
      </c>
    </row>
    <row r="13" spans="1:9" ht="30.75" customHeight="1" thickBot="1">
      <c r="A13" s="213"/>
      <c r="B13" s="219"/>
      <c r="C13" s="221"/>
      <c r="D13" s="215"/>
      <c r="E13" s="215"/>
      <c r="F13" s="223"/>
      <c r="G13" s="215"/>
      <c r="H13" s="223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67909.36</v>
      </c>
      <c r="F15" s="175">
        <v>44666.6</v>
      </c>
      <c r="G15" s="44">
        <f>(F15-E15)/E15</f>
        <v>-0.34226150857554838</v>
      </c>
      <c r="H15" s="175">
        <v>49833.2</v>
      </c>
      <c r="I15" s="118">
        <f>(F15-H15)/H15</f>
        <v>-0.10367786937222573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55683.304444444439</v>
      </c>
      <c r="F16" s="169">
        <v>46466.6</v>
      </c>
      <c r="G16" s="48">
        <f t="shared" ref="G16:G39" si="0">(F16-E16)/E16</f>
        <v>-0.1655200699096441</v>
      </c>
      <c r="H16" s="169">
        <v>45500</v>
      </c>
      <c r="I16" s="48">
        <f>(F16-H16)/H16</f>
        <v>2.124395604395601E-2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44370.462222222224</v>
      </c>
      <c r="F17" s="169">
        <v>46700</v>
      </c>
      <c r="G17" s="48">
        <f t="shared" si="0"/>
        <v>5.2501994820578289E-2</v>
      </c>
      <c r="H17" s="169">
        <v>44166.6</v>
      </c>
      <c r="I17" s="48">
        <f t="shared" ref="I17:I29" si="1">(F17-H17)/H17</f>
        <v>5.7360086581262799E-2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22168.757777777777</v>
      </c>
      <c r="F18" s="169">
        <v>25333.200000000001</v>
      </c>
      <c r="G18" s="48">
        <f t="shared" si="0"/>
        <v>0.14274332616842869</v>
      </c>
      <c r="H18" s="169">
        <v>28500</v>
      </c>
      <c r="I18" s="48">
        <f t="shared" si="1"/>
        <v>-0.11111578947368418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126424.49666666667</v>
      </c>
      <c r="F19" s="169">
        <v>154333.20000000001</v>
      </c>
      <c r="G19" s="48">
        <f t="shared" si="0"/>
        <v>0.22075392087118983</v>
      </c>
      <c r="H19" s="169">
        <v>105333.2</v>
      </c>
      <c r="I19" s="48">
        <f t="shared" si="1"/>
        <v>0.46519046226640809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63116.926666666666</v>
      </c>
      <c r="F20" s="169">
        <v>41333.199999999997</v>
      </c>
      <c r="G20" s="48">
        <f t="shared" si="0"/>
        <v>-0.34513287983286894</v>
      </c>
      <c r="H20" s="169">
        <v>34766.6</v>
      </c>
      <c r="I20" s="48">
        <f t="shared" si="1"/>
        <v>0.1888766804921965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85943.004444444436</v>
      </c>
      <c r="F21" s="169">
        <v>61500</v>
      </c>
      <c r="G21" s="48">
        <f t="shared" si="0"/>
        <v>-0.28440947116579995</v>
      </c>
      <c r="H21" s="169">
        <v>65500</v>
      </c>
      <c r="I21" s="48">
        <f t="shared" si="1"/>
        <v>-6.1068702290076333E-2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16793.295238095237</v>
      </c>
      <c r="F22" s="169">
        <v>20666.599999999999</v>
      </c>
      <c r="G22" s="48">
        <f t="shared" si="0"/>
        <v>0.23064590403426308</v>
      </c>
      <c r="H22" s="169">
        <v>21000</v>
      </c>
      <c r="I22" s="48">
        <f t="shared" si="1"/>
        <v>-1.5876190476190547E-2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19562.628888888888</v>
      </c>
      <c r="F23" s="169">
        <v>22500</v>
      </c>
      <c r="G23" s="48">
        <f t="shared" si="0"/>
        <v>0.15015216655157573</v>
      </c>
      <c r="H23" s="169">
        <v>21333.200000000001</v>
      </c>
      <c r="I23" s="48">
        <f t="shared" si="1"/>
        <v>5.4694091838073951E-2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19529.644444444442</v>
      </c>
      <c r="F24" s="169">
        <v>24500</v>
      </c>
      <c r="G24" s="48">
        <f t="shared" si="0"/>
        <v>0.25450312573250478</v>
      </c>
      <c r="H24" s="169">
        <v>23000</v>
      </c>
      <c r="I24" s="48">
        <f t="shared" si="1"/>
        <v>6.5217391304347824E-2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20262.084444444445</v>
      </c>
      <c r="F25" s="169">
        <v>24500</v>
      </c>
      <c r="G25" s="48">
        <f t="shared" si="0"/>
        <v>0.20915496464222502</v>
      </c>
      <c r="H25" s="169">
        <v>23666.6</v>
      </c>
      <c r="I25" s="48">
        <f t="shared" si="1"/>
        <v>3.5214183701925986E-2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65382.137460317455</v>
      </c>
      <c r="F26" s="169">
        <v>54833.2</v>
      </c>
      <c r="G26" s="48">
        <f t="shared" si="0"/>
        <v>-0.16134280508525667</v>
      </c>
      <c r="H26" s="169">
        <v>51500</v>
      </c>
      <c r="I26" s="48">
        <f t="shared" si="1"/>
        <v>6.4722330097087319E-2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19173.204444444447</v>
      </c>
      <c r="F27" s="169">
        <v>22500</v>
      </c>
      <c r="G27" s="48">
        <f t="shared" si="0"/>
        <v>0.1735127565762494</v>
      </c>
      <c r="H27" s="169">
        <v>21666.6</v>
      </c>
      <c r="I27" s="48">
        <f t="shared" si="1"/>
        <v>3.8464733737642337E-2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47178.135555555556</v>
      </c>
      <c r="F28" s="169">
        <v>34000</v>
      </c>
      <c r="G28" s="48">
        <f t="shared" si="0"/>
        <v>-0.27932717985511274</v>
      </c>
      <c r="H28" s="169">
        <v>36500</v>
      </c>
      <c r="I28" s="48">
        <f t="shared" si="1"/>
        <v>-6.8493150684931503E-2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63618.819285714286</v>
      </c>
      <c r="F29" s="169">
        <v>94000</v>
      </c>
      <c r="G29" s="48">
        <f t="shared" si="0"/>
        <v>0.4775502132135272</v>
      </c>
      <c r="H29" s="169">
        <v>94000</v>
      </c>
      <c r="I29" s="48">
        <f t="shared" si="1"/>
        <v>0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40416.64444444445</v>
      </c>
      <c r="F30" s="172">
        <v>48500</v>
      </c>
      <c r="G30" s="51">
        <f t="shared" si="0"/>
        <v>0.20000065979417705</v>
      </c>
      <c r="H30" s="172">
        <v>52766.6</v>
      </c>
      <c r="I30" s="51">
        <f>(F30-H30)/H30</f>
        <v>-8.0857966971531206E-2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118607.70428571428</v>
      </c>
      <c r="F32" s="175">
        <v>96166.6</v>
      </c>
      <c r="G32" s="44">
        <f t="shared" si="0"/>
        <v>-0.18920444014037963</v>
      </c>
      <c r="H32" s="175">
        <v>103333.2</v>
      </c>
      <c r="I32" s="45">
        <f>(F32-H32)/H32</f>
        <v>-6.9354283037784487E-2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94000</v>
      </c>
      <c r="G33" s="48">
        <f t="shared" si="0"/>
        <v>-0.12860605295397451</v>
      </c>
      <c r="H33" s="169">
        <v>100000</v>
      </c>
      <c r="I33" s="48">
        <f>(F33-H33)/H33</f>
        <v>-0.06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77544.495714285731</v>
      </c>
      <c r="F34" s="169">
        <v>71500</v>
      </c>
      <c r="G34" s="48">
        <f>(F34-E34)/E34</f>
        <v>-7.7948739734626668E-2</v>
      </c>
      <c r="H34" s="169">
        <v>78500</v>
      </c>
      <c r="I34" s="48">
        <f>(F34-H34)/H34</f>
        <v>-8.9171974522292988E-2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64000</v>
      </c>
      <c r="G35" s="48">
        <f t="shared" si="0"/>
        <v>0.2048954903774034</v>
      </c>
      <c r="H35" s="169">
        <v>61500</v>
      </c>
      <c r="I35" s="48">
        <f>(F35-H35)/H35</f>
        <v>4.065040650406504E-2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74333.2</v>
      </c>
      <c r="G36" s="55">
        <f t="shared" si="0"/>
        <v>0.21287372745606722</v>
      </c>
      <c r="H36" s="169">
        <v>52666.6</v>
      </c>
      <c r="I36" s="48">
        <f>(F36-H36)/H36</f>
        <v>0.41139165998944299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1470969.4533333334</v>
      </c>
      <c r="F38" s="196">
        <v>1772410</v>
      </c>
      <c r="G38" s="168">
        <f t="shared" si="0"/>
        <v>0.20492644900516355</v>
      </c>
      <c r="H38" s="196">
        <v>1786223.8</v>
      </c>
      <c r="I38" s="168">
        <f>(F38-H38)/H38</f>
        <v>-7.7335214098032097E-3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962213.70035714284</v>
      </c>
      <c r="F39" s="142">
        <v>1043900</v>
      </c>
      <c r="G39" s="174">
        <f t="shared" si="0"/>
        <v>8.4894134860621737E-2</v>
      </c>
      <c r="H39" s="142">
        <v>1052183.3999999999</v>
      </c>
      <c r="I39" s="174">
        <f>(F39-H39)/H39</f>
        <v>-7.8725819091993929E-3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2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204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2" t="s">
        <v>3</v>
      </c>
      <c r="B12" s="218"/>
      <c r="C12" s="220" t="s">
        <v>0</v>
      </c>
      <c r="D12" s="214" t="s">
        <v>226</v>
      </c>
      <c r="E12" s="222" t="s">
        <v>228</v>
      </c>
      <c r="F12" s="229" t="s">
        <v>186</v>
      </c>
      <c r="G12" s="214" t="s">
        <v>220</v>
      </c>
      <c r="H12" s="231" t="s">
        <v>229</v>
      </c>
      <c r="I12" s="227" t="s">
        <v>196</v>
      </c>
    </row>
    <row r="13" spans="1:9" ht="39.75" customHeight="1" thickBot="1">
      <c r="A13" s="213"/>
      <c r="B13" s="219"/>
      <c r="C13" s="221"/>
      <c r="D13" s="215"/>
      <c r="E13" s="223"/>
      <c r="F13" s="230"/>
      <c r="G13" s="215"/>
      <c r="H13" s="232"/>
      <c r="I13" s="22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67898.8</v>
      </c>
      <c r="E15" s="197">
        <v>44666.6</v>
      </c>
      <c r="F15" s="67">
        <f t="shared" ref="F15:F30" si="0">D15-E15</f>
        <v>23232.200000000004</v>
      </c>
      <c r="G15" s="166">
        <v>67909.36</v>
      </c>
      <c r="H15" s="131">
        <f>AVERAGE(D15:E15)</f>
        <v>56282.7</v>
      </c>
      <c r="I15" s="69">
        <f t="shared" ref="I15:I30" si="1">(H15-G15)/G15</f>
        <v>-0.17120850498370185</v>
      </c>
    </row>
    <row r="16" spans="1:9" ht="16.5" customHeight="1">
      <c r="A16" s="129"/>
      <c r="B16" s="162" t="s">
        <v>5</v>
      </c>
      <c r="C16" s="149" t="s">
        <v>164</v>
      </c>
      <c r="D16" s="141">
        <v>65554.222222222219</v>
      </c>
      <c r="E16" s="141">
        <v>46466.6</v>
      </c>
      <c r="F16" s="71">
        <f t="shared" si="0"/>
        <v>19087.62222222222</v>
      </c>
      <c r="G16" s="169">
        <v>55683.304444444439</v>
      </c>
      <c r="H16" s="180">
        <f t="shared" ref="H16:H30" si="2">AVERAGE(D16:E16)</f>
        <v>56010.411111111112</v>
      </c>
      <c r="I16" s="72">
        <f t="shared" si="1"/>
        <v>5.8744119073075142E-3</v>
      </c>
    </row>
    <row r="17" spans="1:9" ht="16.5">
      <c r="A17" s="129"/>
      <c r="B17" s="162" t="s">
        <v>6</v>
      </c>
      <c r="C17" s="149" t="s">
        <v>165</v>
      </c>
      <c r="D17" s="141">
        <v>58998.8</v>
      </c>
      <c r="E17" s="141">
        <v>46700</v>
      </c>
      <c r="F17" s="71">
        <f t="shared" si="0"/>
        <v>12298.800000000003</v>
      </c>
      <c r="G17" s="169">
        <v>44370.462222222224</v>
      </c>
      <c r="H17" s="180">
        <f t="shared" si="2"/>
        <v>52849.4</v>
      </c>
      <c r="I17" s="72">
        <f t="shared" si="1"/>
        <v>0.19109419539765893</v>
      </c>
    </row>
    <row r="18" spans="1:9" ht="16.5">
      <c r="A18" s="129"/>
      <c r="B18" s="162" t="s">
        <v>7</v>
      </c>
      <c r="C18" s="149" t="s">
        <v>166</v>
      </c>
      <c r="D18" s="141">
        <v>36144.800000000003</v>
      </c>
      <c r="E18" s="141">
        <v>25333.200000000001</v>
      </c>
      <c r="F18" s="71">
        <f t="shared" si="0"/>
        <v>10811.600000000002</v>
      </c>
      <c r="G18" s="169">
        <v>22168.757777777777</v>
      </c>
      <c r="H18" s="180">
        <f t="shared" si="2"/>
        <v>30739</v>
      </c>
      <c r="I18" s="72">
        <f t="shared" si="1"/>
        <v>0.38659099928518026</v>
      </c>
    </row>
    <row r="19" spans="1:9" ht="16.5">
      <c r="A19" s="129"/>
      <c r="B19" s="162" t="s">
        <v>8</v>
      </c>
      <c r="C19" s="149" t="s">
        <v>167</v>
      </c>
      <c r="D19" s="141">
        <v>198687.25</v>
      </c>
      <c r="E19" s="141">
        <v>154333.20000000001</v>
      </c>
      <c r="F19" s="71">
        <f t="shared" si="0"/>
        <v>44354.049999999988</v>
      </c>
      <c r="G19" s="169">
        <v>126424.49666666667</v>
      </c>
      <c r="H19" s="180">
        <f t="shared" si="2"/>
        <v>176510.22500000001</v>
      </c>
      <c r="I19" s="72">
        <f t="shared" si="1"/>
        <v>0.39617107169815635</v>
      </c>
    </row>
    <row r="20" spans="1:9" ht="16.5">
      <c r="A20" s="129"/>
      <c r="B20" s="162" t="s">
        <v>9</v>
      </c>
      <c r="C20" s="149" t="s">
        <v>168</v>
      </c>
      <c r="D20" s="141">
        <v>67249.8</v>
      </c>
      <c r="E20" s="141">
        <v>41333.199999999997</v>
      </c>
      <c r="F20" s="71">
        <f t="shared" si="0"/>
        <v>25916.600000000006</v>
      </c>
      <c r="G20" s="169">
        <v>63116.926666666666</v>
      </c>
      <c r="H20" s="180">
        <f t="shared" si="2"/>
        <v>54291.5</v>
      </c>
      <c r="I20" s="72">
        <f t="shared" si="1"/>
        <v>-0.13982662231441559</v>
      </c>
    </row>
    <row r="21" spans="1:9" ht="16.5">
      <c r="A21" s="129"/>
      <c r="B21" s="162" t="s">
        <v>10</v>
      </c>
      <c r="C21" s="149" t="s">
        <v>169</v>
      </c>
      <c r="D21" s="141">
        <v>96849.8</v>
      </c>
      <c r="E21" s="141">
        <v>61500</v>
      </c>
      <c r="F21" s="71">
        <f t="shared" si="0"/>
        <v>35349.800000000003</v>
      </c>
      <c r="G21" s="169">
        <v>85943.004444444436</v>
      </c>
      <c r="H21" s="180">
        <f t="shared" si="2"/>
        <v>79174.899999999994</v>
      </c>
      <c r="I21" s="72">
        <f t="shared" si="1"/>
        <v>-7.8751080302521911E-2</v>
      </c>
    </row>
    <row r="22" spans="1:9" ht="16.5">
      <c r="A22" s="129"/>
      <c r="B22" s="162" t="s">
        <v>11</v>
      </c>
      <c r="C22" s="149" t="s">
        <v>170</v>
      </c>
      <c r="D22" s="141">
        <v>31499.777777777777</v>
      </c>
      <c r="E22" s="141">
        <v>20666.599999999999</v>
      </c>
      <c r="F22" s="71">
        <f t="shared" si="0"/>
        <v>10833.177777777779</v>
      </c>
      <c r="G22" s="169">
        <v>16793.295238095237</v>
      </c>
      <c r="H22" s="180">
        <f t="shared" si="2"/>
        <v>26083.188888888886</v>
      </c>
      <c r="I22" s="72">
        <f t="shared" si="1"/>
        <v>0.55319063465993978</v>
      </c>
    </row>
    <row r="23" spans="1:9" ht="16.5">
      <c r="A23" s="129"/>
      <c r="B23" s="162" t="s">
        <v>12</v>
      </c>
      <c r="C23" s="149" t="s">
        <v>171</v>
      </c>
      <c r="D23" s="141">
        <v>42109.777777777781</v>
      </c>
      <c r="E23" s="141">
        <v>22500</v>
      </c>
      <c r="F23" s="71">
        <f t="shared" si="0"/>
        <v>19609.777777777781</v>
      </c>
      <c r="G23" s="169">
        <v>19562.628888888888</v>
      </c>
      <c r="H23" s="180">
        <f t="shared" si="2"/>
        <v>32304.888888888891</v>
      </c>
      <c r="I23" s="72">
        <f t="shared" si="1"/>
        <v>0.65135724203393264</v>
      </c>
    </row>
    <row r="24" spans="1:9" ht="16.5">
      <c r="A24" s="129"/>
      <c r="B24" s="162" t="s">
        <v>13</v>
      </c>
      <c r="C24" s="149" t="s">
        <v>172</v>
      </c>
      <c r="D24" s="141">
        <v>43055.333333333336</v>
      </c>
      <c r="E24" s="141">
        <v>24500</v>
      </c>
      <c r="F24" s="71">
        <f t="shared" si="0"/>
        <v>18555.333333333336</v>
      </c>
      <c r="G24" s="169">
        <v>19529.644444444442</v>
      </c>
      <c r="H24" s="180">
        <f t="shared" si="2"/>
        <v>33777.666666666672</v>
      </c>
      <c r="I24" s="72">
        <f t="shared" si="1"/>
        <v>0.72955871074628476</v>
      </c>
    </row>
    <row r="25" spans="1:9" ht="16.5">
      <c r="A25" s="129"/>
      <c r="B25" s="162" t="s">
        <v>14</v>
      </c>
      <c r="C25" s="149" t="s">
        <v>173</v>
      </c>
      <c r="D25" s="141">
        <v>43249.8</v>
      </c>
      <c r="E25" s="141">
        <v>24500</v>
      </c>
      <c r="F25" s="71">
        <f t="shared" si="0"/>
        <v>18749.800000000003</v>
      </c>
      <c r="G25" s="169">
        <v>20262.084444444445</v>
      </c>
      <c r="H25" s="180">
        <f t="shared" si="2"/>
        <v>33874.9</v>
      </c>
      <c r="I25" s="72">
        <f t="shared" si="1"/>
        <v>0.67183687803097591</v>
      </c>
    </row>
    <row r="26" spans="1:9" ht="16.5">
      <c r="A26" s="129"/>
      <c r="B26" s="162" t="s">
        <v>15</v>
      </c>
      <c r="C26" s="149" t="s">
        <v>174</v>
      </c>
      <c r="D26" s="141">
        <v>83749.8</v>
      </c>
      <c r="E26" s="141">
        <v>54833.2</v>
      </c>
      <c r="F26" s="71">
        <f t="shared" si="0"/>
        <v>28916.600000000006</v>
      </c>
      <c r="G26" s="169">
        <v>65382.137460317455</v>
      </c>
      <c r="H26" s="180">
        <f t="shared" si="2"/>
        <v>69291.5</v>
      </c>
      <c r="I26" s="72">
        <f t="shared" si="1"/>
        <v>5.9792516603717087E-2</v>
      </c>
    </row>
    <row r="27" spans="1:9" ht="16.5">
      <c r="A27" s="129"/>
      <c r="B27" s="162" t="s">
        <v>16</v>
      </c>
      <c r="C27" s="149" t="s">
        <v>175</v>
      </c>
      <c r="D27" s="141">
        <v>41388.666666666664</v>
      </c>
      <c r="E27" s="141">
        <v>22500</v>
      </c>
      <c r="F27" s="71">
        <f t="shared" si="0"/>
        <v>18888.666666666664</v>
      </c>
      <c r="G27" s="169">
        <v>19173.204444444447</v>
      </c>
      <c r="H27" s="180">
        <f t="shared" si="2"/>
        <v>31944.333333333332</v>
      </c>
      <c r="I27" s="72">
        <f t="shared" si="1"/>
        <v>0.66609256297735864</v>
      </c>
    </row>
    <row r="28" spans="1:9" ht="16.5">
      <c r="A28" s="129"/>
      <c r="B28" s="162" t="s">
        <v>17</v>
      </c>
      <c r="C28" s="149" t="s">
        <v>176</v>
      </c>
      <c r="D28" s="141">
        <v>47883.111111111109</v>
      </c>
      <c r="E28" s="141">
        <v>34000</v>
      </c>
      <c r="F28" s="71">
        <f t="shared" si="0"/>
        <v>13883.111111111109</v>
      </c>
      <c r="G28" s="169">
        <v>47178.135555555556</v>
      </c>
      <c r="H28" s="180">
        <f t="shared" si="2"/>
        <v>40941.555555555555</v>
      </c>
      <c r="I28" s="72">
        <f t="shared" si="1"/>
        <v>-0.13219216754880006</v>
      </c>
    </row>
    <row r="29" spans="1:9" ht="16.5">
      <c r="A29" s="129"/>
      <c r="B29" s="162" t="s">
        <v>18</v>
      </c>
      <c r="C29" s="149" t="s">
        <v>177</v>
      </c>
      <c r="D29" s="141">
        <v>132064.28571428571</v>
      </c>
      <c r="E29" s="141">
        <v>94000</v>
      </c>
      <c r="F29" s="71">
        <f t="shared" si="0"/>
        <v>38064.28571428571</v>
      </c>
      <c r="G29" s="169">
        <v>63618.819285714286</v>
      </c>
      <c r="H29" s="180">
        <f t="shared" si="2"/>
        <v>113032.14285714286</v>
      </c>
      <c r="I29" s="72">
        <f t="shared" si="1"/>
        <v>0.77670922104843931</v>
      </c>
    </row>
    <row r="30" spans="1:9" ht="17.25" thickBot="1">
      <c r="A30" s="38"/>
      <c r="B30" s="163" t="s">
        <v>19</v>
      </c>
      <c r="C30" s="150" t="s">
        <v>178</v>
      </c>
      <c r="D30" s="198">
        <v>63549.8</v>
      </c>
      <c r="E30" s="143">
        <v>48500</v>
      </c>
      <c r="F30" s="74">
        <f t="shared" si="0"/>
        <v>15049.800000000003</v>
      </c>
      <c r="G30" s="172">
        <v>40416.64444444445</v>
      </c>
      <c r="H30" s="100">
        <f t="shared" si="2"/>
        <v>56024.9</v>
      </c>
      <c r="I30" s="75">
        <f t="shared" si="1"/>
        <v>0.3861838549464493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200449.8</v>
      </c>
      <c r="E32" s="132">
        <v>96166.6</v>
      </c>
      <c r="F32" s="67">
        <f>D32-E32</f>
        <v>104283.19999999998</v>
      </c>
      <c r="G32" s="175">
        <v>118607.70428571428</v>
      </c>
      <c r="H32" s="68">
        <f>AVERAGE(D32:E32)</f>
        <v>148308.20000000001</v>
      </c>
      <c r="I32" s="78">
        <f>(H32-G32)/G32</f>
        <v>0.25040949821219172</v>
      </c>
    </row>
    <row r="33" spans="1:9" ht="16.5">
      <c r="A33" s="37"/>
      <c r="B33" s="34" t="s">
        <v>27</v>
      </c>
      <c r="C33" s="15" t="s">
        <v>180</v>
      </c>
      <c r="D33" s="47">
        <v>196949.8</v>
      </c>
      <c r="E33" s="132">
        <v>94000</v>
      </c>
      <c r="F33" s="79">
        <f>D33-E33</f>
        <v>102949.79999999999</v>
      </c>
      <c r="G33" s="169">
        <v>107873.13857142857</v>
      </c>
      <c r="H33" s="68">
        <f>AVERAGE(D33:E33)</f>
        <v>145474.9</v>
      </c>
      <c r="I33" s="72">
        <f>(H33-G33)/G33</f>
        <v>0.34857390752261541</v>
      </c>
    </row>
    <row r="34" spans="1:9" ht="16.5">
      <c r="A34" s="37"/>
      <c r="B34" s="39" t="s">
        <v>28</v>
      </c>
      <c r="C34" s="15" t="s">
        <v>181</v>
      </c>
      <c r="D34" s="47">
        <v>88900</v>
      </c>
      <c r="E34" s="132">
        <v>71500</v>
      </c>
      <c r="F34" s="71">
        <f>D34-E34</f>
        <v>17400</v>
      </c>
      <c r="G34" s="169">
        <v>77544.495714285731</v>
      </c>
      <c r="H34" s="68">
        <f>AVERAGE(D34:E34)</f>
        <v>80200</v>
      </c>
      <c r="I34" s="72">
        <f>(H34-G34)/G34</f>
        <v>3.4244910115845337E-2</v>
      </c>
    </row>
    <row r="35" spans="1:9" ht="16.5">
      <c r="A35" s="37"/>
      <c r="B35" s="34" t="s">
        <v>29</v>
      </c>
      <c r="C35" s="15" t="s">
        <v>182</v>
      </c>
      <c r="D35" s="47">
        <v>95000</v>
      </c>
      <c r="E35" s="132">
        <v>64000</v>
      </c>
      <c r="F35" s="79">
        <f>D35-E35</f>
        <v>31000</v>
      </c>
      <c r="G35" s="169">
        <v>53116.639999999999</v>
      </c>
      <c r="H35" s="68">
        <f>AVERAGE(D35:E35)</f>
        <v>79500</v>
      </c>
      <c r="I35" s="72">
        <f>(H35-G35)/G35</f>
        <v>0.49670611695318079</v>
      </c>
    </row>
    <row r="36" spans="1:9" ht="17.25" thickBot="1">
      <c r="A36" s="38"/>
      <c r="B36" s="39" t="s">
        <v>30</v>
      </c>
      <c r="C36" s="15" t="s">
        <v>183</v>
      </c>
      <c r="D36" s="50">
        <v>113449.8</v>
      </c>
      <c r="E36" s="132">
        <v>74333.2</v>
      </c>
      <c r="F36" s="71">
        <f>D36-E36</f>
        <v>39116.600000000006</v>
      </c>
      <c r="G36" s="172">
        <v>61286.841587301591</v>
      </c>
      <c r="H36" s="68">
        <f>AVERAGE(D36:E36)</f>
        <v>93891.5</v>
      </c>
      <c r="I36" s="80">
        <f>(H36-G36)/G36</f>
        <v>0.53200095759958321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1772410</v>
      </c>
      <c r="F38" s="67">
        <f>D38-E38</f>
        <v>185591.5</v>
      </c>
      <c r="G38" s="169">
        <v>1470969.4533333334</v>
      </c>
      <c r="H38" s="67">
        <f>AVERAGE(D38:E38)</f>
        <v>1865205.75</v>
      </c>
      <c r="I38" s="78">
        <f>(H38-G38)/G38</f>
        <v>0.26801120565304465</v>
      </c>
    </row>
    <row r="39" spans="1:9" ht="17.25" thickBot="1">
      <c r="A39" s="38"/>
      <c r="B39" s="36" t="s">
        <v>32</v>
      </c>
      <c r="C39" s="16" t="s">
        <v>185</v>
      </c>
      <c r="D39" s="57">
        <v>980720</v>
      </c>
      <c r="E39" s="134">
        <v>1043900</v>
      </c>
      <c r="F39" s="74">
        <f>D39-E39</f>
        <v>-63180</v>
      </c>
      <c r="G39" s="169">
        <v>962213.70035714284</v>
      </c>
      <c r="H39" s="81">
        <f>AVERAGE(D39:E39)</f>
        <v>1012310</v>
      </c>
      <c r="I39" s="75">
        <f>(H39-G39)/G39</f>
        <v>5.206359005724303E-2</v>
      </c>
    </row>
    <row r="40" spans="1:9" ht="15.75" customHeight="1" thickBot="1">
      <c r="A40" s="224"/>
      <c r="B40" s="225"/>
      <c r="C40" s="226"/>
      <c r="D40" s="83">
        <f>SUM(D15:D39)</f>
        <v>4753404.7246031752</v>
      </c>
      <c r="E40" s="83">
        <f>SUM(E15:E39)</f>
        <v>3982642.4</v>
      </c>
      <c r="F40" s="83">
        <f>SUM(F15:F39)</f>
        <v>770762.3246031747</v>
      </c>
      <c r="G40" s="83">
        <f>SUM(G15:G39)</f>
        <v>3629144.8802777776</v>
      </c>
      <c r="H40" s="83">
        <f>AVERAGE(D40:E40)</f>
        <v>4368023.5623015873</v>
      </c>
      <c r="I40" s="75">
        <f>(H40-G40)/G40</f>
        <v>0.20359580738679559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227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2" t="s">
        <v>3</v>
      </c>
      <c r="B13" s="218"/>
      <c r="C13" s="220" t="s">
        <v>0</v>
      </c>
      <c r="D13" s="214" t="s">
        <v>23</v>
      </c>
      <c r="E13" s="214" t="s">
        <v>220</v>
      </c>
      <c r="F13" s="231" t="s">
        <v>230</v>
      </c>
      <c r="G13" s="214" t="s">
        <v>197</v>
      </c>
      <c r="H13" s="231" t="s">
        <v>222</v>
      </c>
      <c r="I13" s="214" t="s">
        <v>187</v>
      </c>
    </row>
    <row r="14" spans="1:9" ht="33.75" customHeight="1" thickBot="1">
      <c r="A14" s="213"/>
      <c r="B14" s="219"/>
      <c r="C14" s="221"/>
      <c r="D14" s="234"/>
      <c r="E14" s="215"/>
      <c r="F14" s="232"/>
      <c r="G14" s="233"/>
      <c r="H14" s="232"/>
      <c r="I14" s="23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67909.36</v>
      </c>
      <c r="F16" s="42">
        <v>56282.7</v>
      </c>
      <c r="G16" s="21">
        <f t="shared" ref="G16:G31" si="0">(F16-E16)/E16</f>
        <v>-0.17120850498370185</v>
      </c>
      <c r="H16" s="166">
        <v>55441.5</v>
      </c>
      <c r="I16" s="21">
        <f t="shared" ref="I16:I31" si="1">(F16-H16)/H16</f>
        <v>1.5172749655041748E-2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55683.304444444439</v>
      </c>
      <c r="F17" s="46">
        <v>56010.411111111112</v>
      </c>
      <c r="G17" s="21">
        <f t="shared" si="0"/>
        <v>5.8744119073075142E-3</v>
      </c>
      <c r="H17" s="169">
        <v>56499.888888888891</v>
      </c>
      <c r="I17" s="21">
        <f t="shared" si="1"/>
        <v>-8.6633405375428525E-3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44370.462222222224</v>
      </c>
      <c r="F18" s="46">
        <v>52849.4</v>
      </c>
      <c r="G18" s="21">
        <f t="shared" si="0"/>
        <v>0.19109419539765893</v>
      </c>
      <c r="H18" s="169">
        <v>51505.7</v>
      </c>
      <c r="I18" s="21">
        <f t="shared" si="1"/>
        <v>2.6088374684743718E-2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22168.757777777777</v>
      </c>
      <c r="F19" s="46">
        <v>30739</v>
      </c>
      <c r="G19" s="21">
        <f t="shared" si="0"/>
        <v>0.38659099928518026</v>
      </c>
      <c r="H19" s="169">
        <v>31672.400000000001</v>
      </c>
      <c r="I19" s="21">
        <f t="shared" si="1"/>
        <v>-2.9470453770475285E-2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126424.49666666667</v>
      </c>
      <c r="F20" s="46">
        <v>176510.22500000001</v>
      </c>
      <c r="G20" s="21">
        <f t="shared" si="0"/>
        <v>0.39617107169815635</v>
      </c>
      <c r="H20" s="169">
        <v>136697.72500000001</v>
      </c>
      <c r="I20" s="21">
        <f t="shared" si="1"/>
        <v>0.29124478845569668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63116.926666666666</v>
      </c>
      <c r="F21" s="46">
        <v>54291.5</v>
      </c>
      <c r="G21" s="21">
        <f t="shared" si="0"/>
        <v>-0.13982662231441559</v>
      </c>
      <c r="H21" s="169">
        <v>48158.2</v>
      </c>
      <c r="I21" s="21">
        <f t="shared" si="1"/>
        <v>0.12735733478410743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85943.004444444436</v>
      </c>
      <c r="F22" s="46">
        <v>79174.899999999994</v>
      </c>
      <c r="G22" s="21">
        <f t="shared" si="0"/>
        <v>-7.8751080302521911E-2</v>
      </c>
      <c r="H22" s="169">
        <v>78974.899999999994</v>
      </c>
      <c r="I22" s="21">
        <f t="shared" si="1"/>
        <v>2.5324501835393273E-3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16793.295238095237</v>
      </c>
      <c r="F23" s="46">
        <v>26083.188888888886</v>
      </c>
      <c r="G23" s="21">
        <f t="shared" si="0"/>
        <v>0.55319063465993978</v>
      </c>
      <c r="H23" s="169">
        <v>25749.888888888891</v>
      </c>
      <c r="I23" s="21">
        <f t="shared" si="1"/>
        <v>1.2943745172578784E-2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19562.628888888888</v>
      </c>
      <c r="F24" s="46">
        <v>32304.888888888891</v>
      </c>
      <c r="G24" s="21">
        <f t="shared" si="0"/>
        <v>0.65135724203393264</v>
      </c>
      <c r="H24" s="169">
        <v>32138.711111111108</v>
      </c>
      <c r="I24" s="21">
        <f t="shared" si="1"/>
        <v>5.1706422576582702E-3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19529.644444444442</v>
      </c>
      <c r="F25" s="46">
        <v>33777.666666666672</v>
      </c>
      <c r="G25" s="21">
        <f t="shared" si="0"/>
        <v>0.72955871074628476</v>
      </c>
      <c r="H25" s="169">
        <v>33194.333333333328</v>
      </c>
      <c r="I25" s="21">
        <f t="shared" si="1"/>
        <v>1.7573280580018974E-2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20262.084444444445</v>
      </c>
      <c r="F26" s="46">
        <v>33874.9</v>
      </c>
      <c r="G26" s="21">
        <f t="shared" si="0"/>
        <v>0.67183687803097591</v>
      </c>
      <c r="H26" s="169">
        <v>33008.199999999997</v>
      </c>
      <c r="I26" s="21">
        <f t="shared" si="1"/>
        <v>2.6257111869172036E-2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65382.137460317455</v>
      </c>
      <c r="F27" s="46">
        <v>69291.5</v>
      </c>
      <c r="G27" s="21">
        <f t="shared" si="0"/>
        <v>5.9792516603717087E-2</v>
      </c>
      <c r="H27" s="169">
        <v>68974.899999999994</v>
      </c>
      <c r="I27" s="21">
        <f t="shared" si="1"/>
        <v>4.5900755202255578E-3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19173.204444444447</v>
      </c>
      <c r="F28" s="46">
        <v>31944.333333333332</v>
      </c>
      <c r="G28" s="21">
        <f t="shared" si="0"/>
        <v>0.66609256297735864</v>
      </c>
      <c r="H28" s="169">
        <v>31888.18888888889</v>
      </c>
      <c r="I28" s="21">
        <f t="shared" si="1"/>
        <v>1.7606658264623268E-3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47178.135555555556</v>
      </c>
      <c r="F29" s="46">
        <v>40941.555555555555</v>
      </c>
      <c r="G29" s="21">
        <f t="shared" si="0"/>
        <v>-0.13219216754880006</v>
      </c>
      <c r="H29" s="169">
        <v>41691.555555555555</v>
      </c>
      <c r="I29" s="21">
        <f t="shared" si="1"/>
        <v>-1.7989254418693902E-2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63618.819285714286</v>
      </c>
      <c r="F30" s="46">
        <v>113032.14285714286</v>
      </c>
      <c r="G30" s="21">
        <f t="shared" si="0"/>
        <v>0.77670922104843931</v>
      </c>
      <c r="H30" s="169">
        <v>113032.14285714286</v>
      </c>
      <c r="I30" s="21">
        <f t="shared" si="1"/>
        <v>0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40416.64444444445</v>
      </c>
      <c r="F31" s="49">
        <v>56024.9</v>
      </c>
      <c r="G31" s="23">
        <f t="shared" si="0"/>
        <v>0.3861838549464493</v>
      </c>
      <c r="H31" s="172">
        <v>57808.2</v>
      </c>
      <c r="I31" s="23">
        <f t="shared" si="1"/>
        <v>-3.0848564736490596E-2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118607.70428571428</v>
      </c>
      <c r="F33" s="54">
        <v>148308.20000000001</v>
      </c>
      <c r="G33" s="21">
        <f>(F33-E33)/E33</f>
        <v>0.25040949821219172</v>
      </c>
      <c r="H33" s="175">
        <v>136916.48888888888</v>
      </c>
      <c r="I33" s="21">
        <f>(F33-H33)/H33</f>
        <v>8.3201893384483333E-2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107873.13857142857</v>
      </c>
      <c r="F34" s="46">
        <v>145474.9</v>
      </c>
      <c r="G34" s="21">
        <f>(F34-E34)/E34</f>
        <v>0.34857390752261541</v>
      </c>
      <c r="H34" s="169">
        <v>133749.875</v>
      </c>
      <c r="I34" s="21">
        <f>(F34-H34)/H34</f>
        <v>8.7663820246560928E-2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77544.495714285731</v>
      </c>
      <c r="F35" s="46">
        <v>80200</v>
      </c>
      <c r="G35" s="21">
        <f>(F35-E35)/E35</f>
        <v>3.4244910115845337E-2</v>
      </c>
      <c r="H35" s="169">
        <v>83200</v>
      </c>
      <c r="I35" s="21">
        <f>(F35-H35)/H35</f>
        <v>-3.6057692307692304E-2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53116.639999999999</v>
      </c>
      <c r="F36" s="46">
        <v>79500</v>
      </c>
      <c r="G36" s="21">
        <f>(F36-E36)/E36</f>
        <v>0.49670611695318079</v>
      </c>
      <c r="H36" s="169">
        <v>72000</v>
      </c>
      <c r="I36" s="21">
        <f>(F36-H36)/H36</f>
        <v>0.10416666666666667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61286.841587301591</v>
      </c>
      <c r="F37" s="49">
        <v>93891.5</v>
      </c>
      <c r="G37" s="23">
        <f>(F37-E37)/E37</f>
        <v>0.53200095759958321</v>
      </c>
      <c r="H37" s="172">
        <v>72058.2</v>
      </c>
      <c r="I37" s="23">
        <f>(F37-H37)/H37</f>
        <v>0.30299535653124843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1470969.4533333334</v>
      </c>
      <c r="F39" s="46">
        <v>1865205.75</v>
      </c>
      <c r="G39" s="21">
        <f t="shared" ref="G39:G44" si="2">(F39-E39)/E39</f>
        <v>0.26801120565304465</v>
      </c>
      <c r="H39" s="169">
        <v>1872112.65</v>
      </c>
      <c r="I39" s="21">
        <f t="shared" ref="I39:I44" si="3">(F39-H39)/H39</f>
        <v>-3.6893613212858251E-3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962213.70035714284</v>
      </c>
      <c r="F40" s="46">
        <v>1012310</v>
      </c>
      <c r="G40" s="21">
        <f t="shared" si="2"/>
        <v>5.206359005724303E-2</v>
      </c>
      <c r="H40" s="169">
        <v>1026729.825</v>
      </c>
      <c r="I40" s="21">
        <f t="shared" si="3"/>
        <v>-1.4044420108279171E-2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658883.34285714279</v>
      </c>
      <c r="F41" s="57">
        <v>564661.5</v>
      </c>
      <c r="G41" s="21">
        <f t="shared" si="2"/>
        <v>-0.14300231426183088</v>
      </c>
      <c r="H41" s="177">
        <v>564895.02067039104</v>
      </c>
      <c r="I41" s="21">
        <f t="shared" si="3"/>
        <v>-4.1338773019083388E-4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280420.34285714285</v>
      </c>
      <c r="F42" s="47">
        <v>364481</v>
      </c>
      <c r="G42" s="21">
        <f t="shared" si="2"/>
        <v>0.29976661566839663</v>
      </c>
      <c r="H42" s="170">
        <v>330993</v>
      </c>
      <c r="I42" s="21">
        <f t="shared" si="3"/>
        <v>0.10117434507678411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200666.56666666665</v>
      </c>
      <c r="F43" s="47">
        <v>237705</v>
      </c>
      <c r="G43" s="21">
        <f t="shared" si="2"/>
        <v>0.18457700228089824</v>
      </c>
      <c r="H43" s="170">
        <v>183884.99999999997</v>
      </c>
      <c r="I43" s="21">
        <f t="shared" si="3"/>
        <v>0.2926829268292685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682242.3916666666</v>
      </c>
      <c r="F44" s="50">
        <v>1017377.4</v>
      </c>
      <c r="G44" s="31">
        <f t="shared" si="2"/>
        <v>0.49122571746769345</v>
      </c>
      <c r="H44" s="173">
        <v>975039</v>
      </c>
      <c r="I44" s="31">
        <f t="shared" si="3"/>
        <v>4.3422263109475646E-2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388756.70833333337</v>
      </c>
      <c r="F46" s="43">
        <v>295113</v>
      </c>
      <c r="G46" s="21">
        <f t="shared" ref="G46:G51" si="4">(F46-E46)/E46</f>
        <v>-0.24087998052766729</v>
      </c>
      <c r="H46" s="167">
        <v>312920.48230912472</v>
      </c>
      <c r="I46" s="21">
        <f t="shared" ref="I46:I51" si="5">(F46-H46)/H46</f>
        <v>-5.6907372050939278E-2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312583.15555555548</v>
      </c>
      <c r="F47" s="47">
        <v>314398.5</v>
      </c>
      <c r="G47" s="21">
        <f t="shared" si="4"/>
        <v>5.8075568442518899E-3</v>
      </c>
      <c r="H47" s="170">
        <v>314453.2220111732</v>
      </c>
      <c r="I47" s="21">
        <f t="shared" si="5"/>
        <v>-1.740227396088115E-4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926022.74761904753</v>
      </c>
      <c r="F48" s="47">
        <v>990175.875</v>
      </c>
      <c r="G48" s="21">
        <f t="shared" si="4"/>
        <v>6.9278133335169592E-2</v>
      </c>
      <c r="H48" s="170">
        <v>990456.25013966486</v>
      </c>
      <c r="I48" s="21">
        <f t="shared" si="5"/>
        <v>-2.8307675339049322E-4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1320617.3330000001</v>
      </c>
      <c r="F49" s="47">
        <v>1297398.375</v>
      </c>
      <c r="G49" s="21">
        <f t="shared" si="4"/>
        <v>-1.7581897056624576E-2</v>
      </c>
      <c r="H49" s="170">
        <v>1297846.875</v>
      </c>
      <c r="I49" s="21">
        <f t="shared" si="5"/>
        <v>-3.4557235421166308E-4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140858.79999999999</v>
      </c>
      <c r="F50" s="47">
        <v>137465.25</v>
      </c>
      <c r="G50" s="21">
        <f t="shared" si="4"/>
        <v>-2.4091856525825781E-2</v>
      </c>
      <c r="H50" s="170">
        <v>137531.3974860335</v>
      </c>
      <c r="I50" s="21">
        <f t="shared" si="5"/>
        <v>-4.8096280007783345E-4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1863900</v>
      </c>
      <c r="F51" s="50">
        <v>1716858</v>
      </c>
      <c r="G51" s="31">
        <f t="shared" si="4"/>
        <v>-7.8889425398358276E-2</v>
      </c>
      <c r="H51" s="173">
        <v>1716858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153622.1</v>
      </c>
      <c r="F53" s="66">
        <v>150471.75</v>
      </c>
      <c r="G53" s="22">
        <f t="shared" ref="G53:G61" si="6">(F53-E53)/E53</f>
        <v>-2.0507140574175239E-2</v>
      </c>
      <c r="H53" s="131">
        <v>150554.4343575419</v>
      </c>
      <c r="I53" s="22">
        <f t="shared" ref="I53:I61" si="7">(F53-H53)/H53</f>
        <v>-5.4919908466822458E-4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169698.88</v>
      </c>
      <c r="F54" s="70">
        <v>131560</v>
      </c>
      <c r="G54" s="21">
        <f t="shared" si="6"/>
        <v>-0.22474444144828773</v>
      </c>
      <c r="H54" s="181">
        <v>194182.96089385473</v>
      </c>
      <c r="I54" s="21">
        <f t="shared" si="7"/>
        <v>-0.32249462365591391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134187.5333333333</v>
      </c>
      <c r="F55" s="70">
        <v>140290.79999999999</v>
      </c>
      <c r="G55" s="21">
        <f t="shared" si="6"/>
        <v>4.5483112440152365E-2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179394.62</v>
      </c>
      <c r="F56" s="70">
        <v>198909.75</v>
      </c>
      <c r="G56" s="21">
        <f t="shared" si="6"/>
        <v>0.10878325113651684</v>
      </c>
      <c r="H56" s="181">
        <v>210795</v>
      </c>
      <c r="I56" s="21">
        <f t="shared" si="7"/>
        <v>-5.6382978723404253E-2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97734</v>
      </c>
      <c r="F57" s="98">
        <v>117507</v>
      </c>
      <c r="G57" s="21">
        <f t="shared" si="6"/>
        <v>0.2023144453312051</v>
      </c>
      <c r="H57" s="186">
        <v>110371.08938547486</v>
      </c>
      <c r="I57" s="21">
        <f t="shared" si="7"/>
        <v>6.4653802497162349E-2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108659.37</v>
      </c>
      <c r="F58" s="50">
        <v>135746</v>
      </c>
      <c r="G58" s="29">
        <f t="shared" si="6"/>
        <v>0.24928020473521986</v>
      </c>
      <c r="H58" s="173">
        <v>111766.2</v>
      </c>
      <c r="I58" s="29">
        <f t="shared" si="7"/>
        <v>0.21455323702514717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214112.71428571426</v>
      </c>
      <c r="F59" s="68">
        <v>179400</v>
      </c>
      <c r="G59" s="21">
        <f t="shared" si="6"/>
        <v>-0.1621235544162653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203856.10714285713</v>
      </c>
      <c r="F60" s="70">
        <v>179063.625</v>
      </c>
      <c r="G60" s="21">
        <f t="shared" si="6"/>
        <v>-0.12161755902403844</v>
      </c>
      <c r="H60" s="181">
        <v>178452.26187150838</v>
      </c>
      <c r="I60" s="21">
        <f t="shared" si="7"/>
        <v>3.4259197506379666E-3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1087811.1000000001</v>
      </c>
      <c r="F61" s="73">
        <v>944840</v>
      </c>
      <c r="G61" s="29">
        <f t="shared" si="6"/>
        <v>-0.13143008009386931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412973.53333333333</v>
      </c>
      <c r="F63" s="54">
        <v>435381.375</v>
      </c>
      <c r="G63" s="21">
        <f t="shared" ref="G63:G68" si="8">(F63-E63)/E63</f>
        <v>5.4259752400597765E-2</v>
      </c>
      <c r="H63" s="175">
        <v>439231</v>
      </c>
      <c r="I63" s="21">
        <f t="shared" ref="I63:I74" si="9">(F63-H63)/H63</f>
        <v>-8.7644656228727021E-3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2315795.0499999998</v>
      </c>
      <c r="F64" s="46">
        <v>2920183.5</v>
      </c>
      <c r="G64" s="21">
        <f t="shared" si="8"/>
        <v>0.26098529315018626</v>
      </c>
      <c r="H64" s="169">
        <v>2894320</v>
      </c>
      <c r="I64" s="21">
        <f t="shared" si="9"/>
        <v>8.9359504132231413E-3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898443.88888888876</v>
      </c>
      <c r="F65" s="46">
        <v>824343</v>
      </c>
      <c r="G65" s="21">
        <f t="shared" si="8"/>
        <v>-8.2476924608535979E-2</v>
      </c>
      <c r="H65" s="169">
        <v>841498.125</v>
      </c>
      <c r="I65" s="21">
        <f t="shared" si="9"/>
        <v>-2.0386409060626248E-2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555032.30952380947</v>
      </c>
      <c r="F66" s="46">
        <v>600840.5</v>
      </c>
      <c r="G66" s="21">
        <f t="shared" si="8"/>
        <v>8.2532475479655795E-2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287950.23214285716</v>
      </c>
      <c r="F67" s="46">
        <v>296010</v>
      </c>
      <c r="G67" s="21">
        <f t="shared" si="8"/>
        <v>2.7990141897660456E-2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228233.69285714286</v>
      </c>
      <c r="F68" s="58">
        <v>222057.33333333334</v>
      </c>
      <c r="G68" s="31">
        <f t="shared" si="8"/>
        <v>-2.7061558906972826E-2</v>
      </c>
      <c r="H68" s="178">
        <v>222120.58547486033</v>
      </c>
      <c r="I68" s="31">
        <f t="shared" si="9"/>
        <v>-2.8476487846348865E-4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273934.33055555553</v>
      </c>
      <c r="F70" s="43">
        <v>309465</v>
      </c>
      <c r="G70" s="21">
        <f>(F70-E70)/E70</f>
        <v>0.12970506242275698</v>
      </c>
      <c r="H70" s="167">
        <v>313551.33333333331</v>
      </c>
      <c r="I70" s="21">
        <f t="shared" si="9"/>
        <v>-1.3032422123331153E-2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211138.2</v>
      </c>
      <c r="F71" s="47">
        <v>206459.5</v>
      </c>
      <c r="G71" s="21">
        <f>(F71-E71)/E71</f>
        <v>-2.2159419754454721E-2</v>
      </c>
      <c r="H71" s="170">
        <v>210077.4</v>
      </c>
      <c r="I71" s="21">
        <f t="shared" si="9"/>
        <v>-1.7221747793908313E-2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81349.591666666674</v>
      </c>
      <c r="F72" s="47">
        <v>97885.125</v>
      </c>
      <c r="G72" s="21">
        <f>(F72-E72)/E72</f>
        <v>0.20326510551015867</v>
      </c>
      <c r="H72" s="170">
        <v>97773</v>
      </c>
      <c r="I72" s="21">
        <f t="shared" si="9"/>
        <v>1.1467889908256881E-3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142441.21666666667</v>
      </c>
      <c r="F73" s="47">
        <v>148005</v>
      </c>
      <c r="G73" s="21">
        <f>(F73-E73)/E73</f>
        <v>3.9060206473477362E-2</v>
      </c>
      <c r="H73" s="170">
        <v>133336.79497206703</v>
      </c>
      <c r="I73" s="21">
        <f t="shared" si="9"/>
        <v>0.11000868163214693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110823.25555555554</v>
      </c>
      <c r="F74" s="50">
        <v>128570</v>
      </c>
      <c r="G74" s="21">
        <f>(F74-E74)/E74</f>
        <v>0.16013556320359165</v>
      </c>
      <c r="H74" s="173">
        <v>130994.07150837989</v>
      </c>
      <c r="I74" s="21">
        <f t="shared" si="9"/>
        <v>-1.8505200124456125E-2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73008.3</v>
      </c>
      <c r="F76" s="43">
        <v>69966</v>
      </c>
      <c r="G76" s="22">
        <f t="shared" ref="G76:G82" si="10">(F76-E76)/E76</f>
        <v>-4.1670604575096297E-2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99212.607777777768</v>
      </c>
      <c r="F77" s="32">
        <v>94697.571428571435</v>
      </c>
      <c r="G77" s="21">
        <f t="shared" si="10"/>
        <v>-4.5508695420237083E-2</v>
      </c>
      <c r="H77" s="161">
        <v>100314.5</v>
      </c>
      <c r="I77" s="21">
        <f t="shared" si="11"/>
        <v>-5.5993187140728061E-2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44413.26666666667</v>
      </c>
      <c r="F78" s="47">
        <v>49078.714285714283</v>
      </c>
      <c r="G78" s="21">
        <f t="shared" si="10"/>
        <v>0.10504626138093</v>
      </c>
      <c r="H78" s="170">
        <v>49078.714285714283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99613.361111111124</v>
      </c>
      <c r="F79" s="47">
        <v>96676.666666666672</v>
      </c>
      <c r="G79" s="21">
        <f t="shared" si="10"/>
        <v>-2.9480929181465863E-2</v>
      </c>
      <c r="H79" s="170">
        <v>96710.074487895719</v>
      </c>
      <c r="I79" s="21">
        <f t="shared" si="11"/>
        <v>-3.4544303068683065E-4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134634.87555555554</v>
      </c>
      <c r="F80" s="61">
        <v>138048.29999999999</v>
      </c>
      <c r="G80" s="21">
        <f t="shared" si="10"/>
        <v>2.5353196416302536E-2</v>
      </c>
      <c r="H80" s="179">
        <v>133863.46927374302</v>
      </c>
      <c r="I80" s="21">
        <f t="shared" si="11"/>
        <v>3.1261932392468009E-2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751359.83333333326</v>
      </c>
      <c r="F81" s="61">
        <v>578565</v>
      </c>
      <c r="G81" s="21">
        <f t="shared" si="10"/>
        <v>-0.22997613881852871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169162.0177777778</v>
      </c>
      <c r="F82" s="50">
        <v>234416</v>
      </c>
      <c r="G82" s="23">
        <f t="shared" si="10"/>
        <v>0.38574842674165816</v>
      </c>
      <c r="H82" s="173">
        <v>232024</v>
      </c>
      <c r="I82" s="23">
        <f t="shared" si="11"/>
        <v>1.0309278350515464E-2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218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5" t="s">
        <v>208</v>
      </c>
      <c r="E11" s="235"/>
      <c r="F11" s="195" t="s">
        <v>223</v>
      </c>
      <c r="H11" s="125"/>
    </row>
    <row r="12" spans="1:9" s="125" customFormat="1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220</v>
      </c>
      <c r="F12" s="231" t="s">
        <v>230</v>
      </c>
      <c r="G12" s="214" t="s">
        <v>197</v>
      </c>
      <c r="H12" s="231" t="s">
        <v>222</v>
      </c>
      <c r="I12" s="214" t="s">
        <v>187</v>
      </c>
    </row>
    <row r="13" spans="1:9" s="125" customFormat="1" ht="33.75" customHeight="1" thickBot="1">
      <c r="A13" s="213"/>
      <c r="B13" s="219"/>
      <c r="C13" s="217"/>
      <c r="D13" s="215"/>
      <c r="E13" s="215"/>
      <c r="F13" s="232"/>
      <c r="G13" s="233"/>
      <c r="H13" s="232"/>
      <c r="I13" s="233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19</v>
      </c>
      <c r="C15" s="148" t="s">
        <v>99</v>
      </c>
      <c r="D15" s="145" t="s">
        <v>161</v>
      </c>
      <c r="E15" s="166">
        <v>40416.64444444445</v>
      </c>
      <c r="F15" s="166">
        <v>56024.9</v>
      </c>
      <c r="G15" s="154">
        <f>(F15-E15)/E15</f>
        <v>0.3861838549464493</v>
      </c>
      <c r="H15" s="166">
        <v>57808.2</v>
      </c>
      <c r="I15" s="154">
        <f>(F15-H15)/H15</f>
        <v>-3.0848564736490596E-2</v>
      </c>
    </row>
    <row r="16" spans="1:9" ht="16.5">
      <c r="A16" s="129"/>
      <c r="B16" s="162" t="s">
        <v>7</v>
      </c>
      <c r="C16" s="149" t="s">
        <v>87</v>
      </c>
      <c r="D16" s="145" t="s">
        <v>161</v>
      </c>
      <c r="E16" s="169">
        <v>22168.757777777777</v>
      </c>
      <c r="F16" s="169">
        <v>30739</v>
      </c>
      <c r="G16" s="154">
        <f>(F16-E16)/E16</f>
        <v>0.38659099928518026</v>
      </c>
      <c r="H16" s="169">
        <v>31672.400000000001</v>
      </c>
      <c r="I16" s="154">
        <f>(F16-H16)/H16</f>
        <v>-2.9470453770475285E-2</v>
      </c>
    </row>
    <row r="17" spans="1:9" ht="16.5">
      <c r="A17" s="129"/>
      <c r="B17" s="162" t="s">
        <v>17</v>
      </c>
      <c r="C17" s="149" t="s">
        <v>97</v>
      </c>
      <c r="D17" s="145" t="s">
        <v>161</v>
      </c>
      <c r="E17" s="169">
        <v>47178.135555555556</v>
      </c>
      <c r="F17" s="169">
        <v>40941.555555555555</v>
      </c>
      <c r="G17" s="154">
        <f>(F17-E17)/E17</f>
        <v>-0.13219216754880006</v>
      </c>
      <c r="H17" s="169">
        <v>41691.555555555555</v>
      </c>
      <c r="I17" s="154">
        <f>(F17-H17)/H17</f>
        <v>-1.7989254418693902E-2</v>
      </c>
    </row>
    <row r="18" spans="1:9" ht="16.5">
      <c r="A18" s="129"/>
      <c r="B18" s="162" t="s">
        <v>5</v>
      </c>
      <c r="C18" s="149" t="s">
        <v>85</v>
      </c>
      <c r="D18" s="145" t="s">
        <v>161</v>
      </c>
      <c r="E18" s="169">
        <v>55683.304444444439</v>
      </c>
      <c r="F18" s="169">
        <v>56010.411111111112</v>
      </c>
      <c r="G18" s="154">
        <f>(F18-E18)/E18</f>
        <v>5.8744119073075142E-3</v>
      </c>
      <c r="H18" s="169">
        <v>56499.888888888891</v>
      </c>
      <c r="I18" s="154">
        <f>(F18-H18)/H18</f>
        <v>-8.6633405375428525E-3</v>
      </c>
    </row>
    <row r="19" spans="1:9" ht="16.5">
      <c r="A19" s="129"/>
      <c r="B19" s="162" t="s">
        <v>18</v>
      </c>
      <c r="C19" s="149" t="s">
        <v>98</v>
      </c>
      <c r="D19" s="145" t="s">
        <v>83</v>
      </c>
      <c r="E19" s="169">
        <v>63618.819285714286</v>
      </c>
      <c r="F19" s="169">
        <v>113032.14285714286</v>
      </c>
      <c r="G19" s="154">
        <f>(F19-E19)/E19</f>
        <v>0.77670922104843931</v>
      </c>
      <c r="H19" s="169">
        <v>113032.14285714286</v>
      </c>
      <c r="I19" s="154">
        <f>(F19-H19)/H19</f>
        <v>0</v>
      </c>
    </row>
    <row r="20" spans="1:9" ht="16.5" customHeight="1">
      <c r="A20" s="129"/>
      <c r="B20" s="162" t="s">
        <v>16</v>
      </c>
      <c r="C20" s="149" t="s">
        <v>96</v>
      </c>
      <c r="D20" s="145" t="s">
        <v>81</v>
      </c>
      <c r="E20" s="169">
        <v>19173.204444444447</v>
      </c>
      <c r="F20" s="169">
        <v>31944.333333333332</v>
      </c>
      <c r="G20" s="154">
        <f>(F20-E20)/E20</f>
        <v>0.66609256297735864</v>
      </c>
      <c r="H20" s="169">
        <v>31888.18888888889</v>
      </c>
      <c r="I20" s="154">
        <f>(F20-H20)/H20</f>
        <v>1.7606658264623268E-3</v>
      </c>
    </row>
    <row r="21" spans="1:9" ht="16.5">
      <c r="A21" s="129"/>
      <c r="B21" s="162" t="s">
        <v>10</v>
      </c>
      <c r="C21" s="149" t="s">
        <v>90</v>
      </c>
      <c r="D21" s="145" t="s">
        <v>161</v>
      </c>
      <c r="E21" s="169">
        <v>85943.004444444436</v>
      </c>
      <c r="F21" s="169">
        <v>79174.899999999994</v>
      </c>
      <c r="G21" s="154">
        <f>(F21-E21)/E21</f>
        <v>-7.8751080302521911E-2</v>
      </c>
      <c r="H21" s="169">
        <v>78974.899999999994</v>
      </c>
      <c r="I21" s="154">
        <f>(F21-H21)/H21</f>
        <v>2.5324501835393273E-3</v>
      </c>
    </row>
    <row r="22" spans="1:9" ht="16.5">
      <c r="A22" s="129"/>
      <c r="B22" s="162" t="s">
        <v>15</v>
      </c>
      <c r="C22" s="149" t="s">
        <v>95</v>
      </c>
      <c r="D22" s="147" t="s">
        <v>82</v>
      </c>
      <c r="E22" s="169">
        <v>65382.137460317455</v>
      </c>
      <c r="F22" s="169">
        <v>69291.5</v>
      </c>
      <c r="G22" s="154">
        <f>(F22-E22)/E22</f>
        <v>5.9792516603717087E-2</v>
      </c>
      <c r="H22" s="169">
        <v>68974.899999999994</v>
      </c>
      <c r="I22" s="154">
        <f>(F22-H22)/H22</f>
        <v>4.5900755202255578E-3</v>
      </c>
    </row>
    <row r="23" spans="1:9" ht="16.5">
      <c r="A23" s="129"/>
      <c r="B23" s="162" t="s">
        <v>12</v>
      </c>
      <c r="C23" s="149" t="s">
        <v>92</v>
      </c>
      <c r="D23" s="147" t="s">
        <v>81</v>
      </c>
      <c r="E23" s="169">
        <v>19562.628888888888</v>
      </c>
      <c r="F23" s="169">
        <v>32304.888888888891</v>
      </c>
      <c r="G23" s="154">
        <f>(F23-E23)/E23</f>
        <v>0.65135724203393264</v>
      </c>
      <c r="H23" s="169">
        <v>32138.711111111108</v>
      </c>
      <c r="I23" s="154">
        <f>(F23-H23)/H23</f>
        <v>5.1706422576582702E-3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16793.295238095237</v>
      </c>
      <c r="F24" s="169">
        <v>26083.188888888886</v>
      </c>
      <c r="G24" s="154">
        <f>(F24-E24)/E24</f>
        <v>0.55319063465993978</v>
      </c>
      <c r="H24" s="169">
        <v>25749.888888888891</v>
      </c>
      <c r="I24" s="154">
        <f>(F24-H24)/H24</f>
        <v>1.2943745172578784E-2</v>
      </c>
    </row>
    <row r="25" spans="1:9" ht="16.5">
      <c r="A25" s="129"/>
      <c r="B25" s="162" t="s">
        <v>4</v>
      </c>
      <c r="C25" s="149" t="s">
        <v>84</v>
      </c>
      <c r="D25" s="147" t="s">
        <v>161</v>
      </c>
      <c r="E25" s="169">
        <v>67909.36</v>
      </c>
      <c r="F25" s="169">
        <v>56282.7</v>
      </c>
      <c r="G25" s="154">
        <f>(F25-E25)/E25</f>
        <v>-0.17120850498370185</v>
      </c>
      <c r="H25" s="169">
        <v>55441.5</v>
      </c>
      <c r="I25" s="154">
        <f>(F25-H25)/H25</f>
        <v>1.5172749655041748E-2</v>
      </c>
    </row>
    <row r="26" spans="1:9" ht="16.5">
      <c r="A26" s="129"/>
      <c r="B26" s="162" t="s">
        <v>13</v>
      </c>
      <c r="C26" s="149" t="s">
        <v>93</v>
      </c>
      <c r="D26" s="147" t="s">
        <v>81</v>
      </c>
      <c r="E26" s="169">
        <v>19529.644444444442</v>
      </c>
      <c r="F26" s="169">
        <v>33777.666666666672</v>
      </c>
      <c r="G26" s="154">
        <f>(F26-E26)/E26</f>
        <v>0.72955871074628476</v>
      </c>
      <c r="H26" s="169">
        <v>33194.333333333328</v>
      </c>
      <c r="I26" s="154">
        <f>(F26-H26)/H26</f>
        <v>1.7573280580018974E-2</v>
      </c>
    </row>
    <row r="27" spans="1:9" ht="16.5">
      <c r="A27" s="129"/>
      <c r="B27" s="162" t="s">
        <v>6</v>
      </c>
      <c r="C27" s="149" t="s">
        <v>86</v>
      </c>
      <c r="D27" s="147" t="s">
        <v>161</v>
      </c>
      <c r="E27" s="169">
        <v>44370.462222222224</v>
      </c>
      <c r="F27" s="169">
        <v>52849.4</v>
      </c>
      <c r="G27" s="154">
        <f>(F27-E27)/E27</f>
        <v>0.19109419539765893</v>
      </c>
      <c r="H27" s="169">
        <v>51505.7</v>
      </c>
      <c r="I27" s="154">
        <f>(F27-H27)/H27</f>
        <v>2.6088374684743718E-2</v>
      </c>
    </row>
    <row r="28" spans="1:9" ht="17.25" thickBot="1">
      <c r="A28" s="38"/>
      <c r="B28" s="162" t="s">
        <v>14</v>
      </c>
      <c r="C28" s="149" t="s">
        <v>94</v>
      </c>
      <c r="D28" s="147" t="s">
        <v>81</v>
      </c>
      <c r="E28" s="169">
        <v>20262.084444444445</v>
      </c>
      <c r="F28" s="169">
        <v>33874.9</v>
      </c>
      <c r="G28" s="154">
        <f>(F28-E28)/E28</f>
        <v>0.67183687803097591</v>
      </c>
      <c r="H28" s="169">
        <v>33008.199999999997</v>
      </c>
      <c r="I28" s="154">
        <f>(F28-H28)/H28</f>
        <v>2.6257111869172036E-2</v>
      </c>
    </row>
    <row r="29" spans="1:9" ht="16.5">
      <c r="A29" s="129"/>
      <c r="B29" s="162" t="s">
        <v>9</v>
      </c>
      <c r="C29" s="149" t="s">
        <v>88</v>
      </c>
      <c r="D29" s="147" t="s">
        <v>161</v>
      </c>
      <c r="E29" s="169">
        <v>63116.926666666666</v>
      </c>
      <c r="F29" s="169">
        <v>54291.5</v>
      </c>
      <c r="G29" s="154">
        <f>(F29-E29)/E29</f>
        <v>-0.13982662231441559</v>
      </c>
      <c r="H29" s="169">
        <v>48158.2</v>
      </c>
      <c r="I29" s="154">
        <f>(F29-H29)/H29</f>
        <v>0.12735733478410743</v>
      </c>
    </row>
    <row r="30" spans="1:9" ht="17.25" thickBot="1">
      <c r="A30" s="38"/>
      <c r="B30" s="163" t="s">
        <v>8</v>
      </c>
      <c r="C30" s="150" t="s">
        <v>89</v>
      </c>
      <c r="D30" s="146" t="s">
        <v>161</v>
      </c>
      <c r="E30" s="172">
        <v>126424.49666666667</v>
      </c>
      <c r="F30" s="172">
        <v>176510.22500000001</v>
      </c>
      <c r="G30" s="156">
        <f>(F30-E30)/E30</f>
        <v>0.39617107169815635</v>
      </c>
      <c r="H30" s="172">
        <v>136697.72500000001</v>
      </c>
      <c r="I30" s="156">
        <f>(F30-H30)/H30</f>
        <v>0.29124478845569668</v>
      </c>
    </row>
    <row r="31" spans="1:9" ht="15.75" customHeight="1" thickBot="1">
      <c r="A31" s="224" t="s">
        <v>188</v>
      </c>
      <c r="B31" s="225"/>
      <c r="C31" s="225"/>
      <c r="D31" s="226"/>
      <c r="E31" s="99">
        <f>SUM(E15:E30)</f>
        <v>777532.90642857132</v>
      </c>
      <c r="F31" s="100">
        <f>SUM(F15:F30)</f>
        <v>943133.21230158722</v>
      </c>
      <c r="G31" s="101">
        <f t="shared" ref="G31" si="0">(F31-E31)/E31</f>
        <v>0.21298173299656856</v>
      </c>
      <c r="H31" s="100">
        <f>SUM(H15:H30)</f>
        <v>896436.43452380935</v>
      </c>
      <c r="I31" s="104">
        <f t="shared" ref="I31" si="1">(F31-H31)/H31</f>
        <v>5.209156609367778E-2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77544.495714285731</v>
      </c>
      <c r="F33" s="175">
        <v>80200</v>
      </c>
      <c r="G33" s="154">
        <f>(F33-E33)/E33</f>
        <v>3.4244910115845337E-2</v>
      </c>
      <c r="H33" s="175">
        <v>83200</v>
      </c>
      <c r="I33" s="154">
        <f>(F33-H33)/H33</f>
        <v>-3.6057692307692304E-2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118607.70428571428</v>
      </c>
      <c r="F34" s="169">
        <v>148308.20000000001</v>
      </c>
      <c r="G34" s="154">
        <f>(F34-E34)/E34</f>
        <v>0.25040949821219172</v>
      </c>
      <c r="H34" s="169">
        <v>136916.48888888888</v>
      </c>
      <c r="I34" s="154">
        <f>(F34-H34)/H34</f>
        <v>8.3201893384483333E-2</v>
      </c>
    </row>
    <row r="35" spans="1:9" ht="16.5">
      <c r="A35" s="37"/>
      <c r="B35" s="164" t="s">
        <v>27</v>
      </c>
      <c r="C35" s="149" t="s">
        <v>101</v>
      </c>
      <c r="D35" s="145" t="s">
        <v>161</v>
      </c>
      <c r="E35" s="169">
        <v>107873.13857142857</v>
      </c>
      <c r="F35" s="169">
        <v>145474.9</v>
      </c>
      <c r="G35" s="154">
        <f>(F35-E35)/E35</f>
        <v>0.34857390752261541</v>
      </c>
      <c r="H35" s="169">
        <v>133749.875</v>
      </c>
      <c r="I35" s="154">
        <f>(F35-H35)/H35</f>
        <v>8.7663820246560928E-2</v>
      </c>
    </row>
    <row r="36" spans="1:9" ht="16.5">
      <c r="A36" s="37"/>
      <c r="B36" s="162" t="s">
        <v>29</v>
      </c>
      <c r="C36" s="149" t="s">
        <v>103</v>
      </c>
      <c r="D36" s="145" t="s">
        <v>161</v>
      </c>
      <c r="E36" s="169">
        <v>53116.639999999999</v>
      </c>
      <c r="F36" s="169">
        <v>79500</v>
      </c>
      <c r="G36" s="154">
        <f>(F36-E36)/E36</f>
        <v>0.49670611695318079</v>
      </c>
      <c r="H36" s="169">
        <v>72000</v>
      </c>
      <c r="I36" s="154">
        <f>(F36-H36)/H36</f>
        <v>0.10416666666666667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61286.841587301591</v>
      </c>
      <c r="F37" s="172">
        <v>93891.5</v>
      </c>
      <c r="G37" s="156">
        <f>(F37-E37)/E37</f>
        <v>0.53200095759958321</v>
      </c>
      <c r="H37" s="172">
        <v>72058.2</v>
      </c>
      <c r="I37" s="156">
        <f>(F37-H37)/H37</f>
        <v>0.30299535653124843</v>
      </c>
    </row>
    <row r="38" spans="1:9" ht="15.75" customHeight="1" thickBot="1">
      <c r="A38" s="224" t="s">
        <v>189</v>
      </c>
      <c r="B38" s="225"/>
      <c r="C38" s="225"/>
      <c r="D38" s="226"/>
      <c r="E38" s="83">
        <f>SUM(E33:E37)</f>
        <v>418428.82015873014</v>
      </c>
      <c r="F38" s="102">
        <f>SUM(F33:F37)</f>
        <v>547374.6</v>
      </c>
      <c r="G38" s="103">
        <f t="shared" ref="G38" si="2">(F38-E38)/E38</f>
        <v>0.30816658324910434</v>
      </c>
      <c r="H38" s="102">
        <f>SUM(H33:H37)</f>
        <v>497924.56388888886</v>
      </c>
      <c r="I38" s="104">
        <f t="shared" ref="I38" si="3">(F38-H38)/H38</f>
        <v>9.9312304909997998E-2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32</v>
      </c>
      <c r="C40" s="149" t="s">
        <v>106</v>
      </c>
      <c r="D40" s="153" t="s">
        <v>161</v>
      </c>
      <c r="E40" s="169">
        <v>962213.70035714284</v>
      </c>
      <c r="F40" s="169">
        <v>1012310</v>
      </c>
      <c r="G40" s="154">
        <f>(F40-E40)/E40</f>
        <v>5.206359005724303E-2</v>
      </c>
      <c r="H40" s="169">
        <v>1026729.825</v>
      </c>
      <c r="I40" s="154">
        <f>(F40-H40)/H40</f>
        <v>-1.4044420108279171E-2</v>
      </c>
    </row>
    <row r="41" spans="1:9" ht="16.5">
      <c r="A41" s="37"/>
      <c r="B41" s="162" t="s">
        <v>31</v>
      </c>
      <c r="C41" s="149" t="s">
        <v>105</v>
      </c>
      <c r="D41" s="145" t="s">
        <v>161</v>
      </c>
      <c r="E41" s="169">
        <v>1470969.4533333334</v>
      </c>
      <c r="F41" s="169">
        <v>1865205.75</v>
      </c>
      <c r="G41" s="154">
        <f>(F41-E41)/E41</f>
        <v>0.26801120565304465</v>
      </c>
      <c r="H41" s="169">
        <v>1872112.65</v>
      </c>
      <c r="I41" s="154">
        <f>(F41-H41)/H41</f>
        <v>-3.6893613212858251E-3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658883.34285714279</v>
      </c>
      <c r="F42" s="177">
        <v>564661.5</v>
      </c>
      <c r="G42" s="154">
        <f>(F42-E42)/E42</f>
        <v>-0.14300231426183088</v>
      </c>
      <c r="H42" s="177">
        <v>564895.02067039104</v>
      </c>
      <c r="I42" s="154">
        <f>(F42-H42)/H42</f>
        <v>-4.1338773019083388E-4</v>
      </c>
    </row>
    <row r="43" spans="1:9" ht="16.5">
      <c r="A43" s="37"/>
      <c r="B43" s="162" t="s">
        <v>36</v>
      </c>
      <c r="C43" s="149" t="s">
        <v>153</v>
      </c>
      <c r="D43" s="145" t="s">
        <v>161</v>
      </c>
      <c r="E43" s="170">
        <v>682242.3916666666</v>
      </c>
      <c r="F43" s="170">
        <v>1017377.4</v>
      </c>
      <c r="G43" s="154">
        <f>(F43-E43)/E43</f>
        <v>0.49122571746769345</v>
      </c>
      <c r="H43" s="170">
        <v>975039</v>
      </c>
      <c r="I43" s="154">
        <f>(F43-H43)/H43</f>
        <v>4.3422263109475646E-2</v>
      </c>
    </row>
    <row r="44" spans="1:9" ht="16.5">
      <c r="A44" s="37"/>
      <c r="B44" s="162" t="s">
        <v>34</v>
      </c>
      <c r="C44" s="149" t="s">
        <v>154</v>
      </c>
      <c r="D44" s="145" t="s">
        <v>161</v>
      </c>
      <c r="E44" s="170">
        <v>280420.34285714285</v>
      </c>
      <c r="F44" s="170">
        <v>364481</v>
      </c>
      <c r="G44" s="154">
        <f>(F44-E44)/E44</f>
        <v>0.29976661566839663</v>
      </c>
      <c r="H44" s="170">
        <v>330993</v>
      </c>
      <c r="I44" s="154">
        <f>(F44-H44)/H44</f>
        <v>0.10117434507678411</v>
      </c>
    </row>
    <row r="45" spans="1:9" ht="16.5" customHeight="1" thickBot="1">
      <c r="A45" s="38"/>
      <c r="B45" s="162" t="s">
        <v>35</v>
      </c>
      <c r="C45" s="149" t="s">
        <v>152</v>
      </c>
      <c r="D45" s="145" t="s">
        <v>161</v>
      </c>
      <c r="E45" s="173">
        <v>200666.56666666665</v>
      </c>
      <c r="F45" s="173">
        <v>237705</v>
      </c>
      <c r="G45" s="160">
        <f>(F45-E45)/E45</f>
        <v>0.18457700228089824</v>
      </c>
      <c r="H45" s="173">
        <v>183884.99999999997</v>
      </c>
      <c r="I45" s="160">
        <f>(F45-H45)/H45</f>
        <v>0.2926829268292685</v>
      </c>
    </row>
    <row r="46" spans="1:9" ht="15.75" customHeight="1" thickBot="1">
      <c r="A46" s="224" t="s">
        <v>190</v>
      </c>
      <c r="B46" s="225"/>
      <c r="C46" s="225"/>
      <c r="D46" s="226"/>
      <c r="E46" s="83">
        <f>SUM(E40:E45)</f>
        <v>4255395.7977380948</v>
      </c>
      <c r="F46" s="83">
        <f>SUM(F40:F45)</f>
        <v>5061740.6500000004</v>
      </c>
      <c r="G46" s="103">
        <f t="shared" ref="G46" si="4">(F46-E46)/E46</f>
        <v>0.18948762714164183</v>
      </c>
      <c r="H46" s="102">
        <f>SUM(H40:H45)</f>
        <v>4953654.4956703912</v>
      </c>
      <c r="I46" s="104">
        <f t="shared" ref="I46" si="5">(F46-H46)/H46</f>
        <v>2.1819477806552502E-2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388756.70833333337</v>
      </c>
      <c r="F48" s="167">
        <v>295113</v>
      </c>
      <c r="G48" s="154">
        <f>(F48-E48)/E48</f>
        <v>-0.24087998052766729</v>
      </c>
      <c r="H48" s="167">
        <v>312920.48230912472</v>
      </c>
      <c r="I48" s="154">
        <f>(F48-H48)/H48</f>
        <v>-5.6907372050939278E-2</v>
      </c>
    </row>
    <row r="49" spans="1:9" ht="16.5">
      <c r="A49" s="37"/>
      <c r="B49" s="162" t="s">
        <v>49</v>
      </c>
      <c r="C49" s="149" t="s">
        <v>158</v>
      </c>
      <c r="D49" s="147" t="s">
        <v>199</v>
      </c>
      <c r="E49" s="170">
        <v>140858.79999999999</v>
      </c>
      <c r="F49" s="170">
        <v>137465.25</v>
      </c>
      <c r="G49" s="154">
        <f>(F49-E49)/E49</f>
        <v>-2.4091856525825781E-2</v>
      </c>
      <c r="H49" s="170">
        <v>137531.3974860335</v>
      </c>
      <c r="I49" s="154">
        <f>(F49-H49)/H49</f>
        <v>-4.8096280007783345E-4</v>
      </c>
    </row>
    <row r="50" spans="1:9" ht="16.5">
      <c r="A50" s="37"/>
      <c r="B50" s="162" t="s">
        <v>48</v>
      </c>
      <c r="C50" s="149" t="s">
        <v>157</v>
      </c>
      <c r="D50" s="145" t="s">
        <v>114</v>
      </c>
      <c r="E50" s="170">
        <v>1320617.3330000001</v>
      </c>
      <c r="F50" s="170">
        <v>1297398.375</v>
      </c>
      <c r="G50" s="154">
        <f>(F50-E50)/E50</f>
        <v>-1.7581897056624576E-2</v>
      </c>
      <c r="H50" s="170">
        <v>1297846.875</v>
      </c>
      <c r="I50" s="154">
        <f>(F50-H50)/H50</f>
        <v>-3.4557235421166308E-4</v>
      </c>
    </row>
    <row r="51" spans="1:9" ht="16.5">
      <c r="A51" s="37"/>
      <c r="B51" s="162" t="s">
        <v>47</v>
      </c>
      <c r="C51" s="149" t="s">
        <v>113</v>
      </c>
      <c r="D51" s="145" t="s">
        <v>114</v>
      </c>
      <c r="E51" s="170">
        <v>926022.74761904753</v>
      </c>
      <c r="F51" s="170">
        <v>990175.875</v>
      </c>
      <c r="G51" s="154">
        <f>(F51-E51)/E51</f>
        <v>6.9278133335169592E-2</v>
      </c>
      <c r="H51" s="170">
        <v>990456.25013966486</v>
      </c>
      <c r="I51" s="154">
        <f>(F51-H51)/H51</f>
        <v>-2.8307675339049322E-4</v>
      </c>
    </row>
    <row r="52" spans="1:9" ht="16.5">
      <c r="A52" s="37"/>
      <c r="B52" s="162" t="s">
        <v>46</v>
      </c>
      <c r="C52" s="149" t="s">
        <v>111</v>
      </c>
      <c r="D52" s="147" t="s">
        <v>110</v>
      </c>
      <c r="E52" s="170">
        <v>312583.15555555548</v>
      </c>
      <c r="F52" s="170">
        <v>314398.5</v>
      </c>
      <c r="G52" s="154">
        <f>(F52-E52)/E52</f>
        <v>5.8075568442518899E-3</v>
      </c>
      <c r="H52" s="170">
        <v>314453.2220111732</v>
      </c>
      <c r="I52" s="154">
        <f>(F52-H52)/H52</f>
        <v>-1.740227396088115E-4</v>
      </c>
    </row>
    <row r="53" spans="1:9" ht="16.5" customHeight="1" thickBot="1">
      <c r="A53" s="38"/>
      <c r="B53" s="162" t="s">
        <v>50</v>
      </c>
      <c r="C53" s="149" t="s">
        <v>159</v>
      </c>
      <c r="D53" s="146" t="s">
        <v>112</v>
      </c>
      <c r="E53" s="173">
        <v>1863900</v>
      </c>
      <c r="F53" s="173">
        <v>1716858</v>
      </c>
      <c r="G53" s="160">
        <f>(F53-E53)/E53</f>
        <v>-7.8889425398358276E-2</v>
      </c>
      <c r="H53" s="173">
        <v>1716858</v>
      </c>
      <c r="I53" s="160">
        <f>(F53-H53)/H53</f>
        <v>0</v>
      </c>
    </row>
    <row r="54" spans="1:9" ht="15.75" customHeight="1" thickBot="1">
      <c r="A54" s="224" t="s">
        <v>191</v>
      </c>
      <c r="B54" s="225"/>
      <c r="C54" s="225"/>
      <c r="D54" s="226"/>
      <c r="E54" s="83">
        <f>SUM(E48:E53)</f>
        <v>4952738.7445079368</v>
      </c>
      <c r="F54" s="83">
        <f>SUM(F48:F53)</f>
        <v>4751409</v>
      </c>
      <c r="G54" s="103">
        <f t="shared" ref="G54" si="6">(F54-E54)/E54</f>
        <v>-4.0650184654135078E-2</v>
      </c>
      <c r="H54" s="83">
        <f>SUM(H48:H53)</f>
        <v>4770066.2269459963</v>
      </c>
      <c r="I54" s="104">
        <f t="shared" ref="I54" si="7">(F54-H54)/H54</f>
        <v>-3.9113140275919087E-3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39</v>
      </c>
      <c r="C56" s="152" t="s">
        <v>116</v>
      </c>
      <c r="D56" s="153" t="s">
        <v>114</v>
      </c>
      <c r="E56" s="167">
        <v>169698.88</v>
      </c>
      <c r="F56" s="131">
        <v>131560</v>
      </c>
      <c r="G56" s="155">
        <f>(F56-E56)/E56</f>
        <v>-0.22474444144828773</v>
      </c>
      <c r="H56" s="131">
        <v>194182.96089385473</v>
      </c>
      <c r="I56" s="155">
        <f>(F56-H56)/H56</f>
        <v>-0.32249462365591391</v>
      </c>
    </row>
    <row r="57" spans="1:9" ht="16.5">
      <c r="A57" s="109"/>
      <c r="B57" s="184" t="s">
        <v>41</v>
      </c>
      <c r="C57" s="149" t="s">
        <v>118</v>
      </c>
      <c r="D57" s="145" t="s">
        <v>114</v>
      </c>
      <c r="E57" s="170">
        <v>179394.62</v>
      </c>
      <c r="F57" s="181">
        <v>198909.75</v>
      </c>
      <c r="G57" s="154">
        <f>(F57-E57)/E57</f>
        <v>0.10878325113651684</v>
      </c>
      <c r="H57" s="181">
        <v>210795</v>
      </c>
      <c r="I57" s="154">
        <f>(F57-H57)/H57</f>
        <v>-5.6382978723404253E-2</v>
      </c>
    </row>
    <row r="58" spans="1:9" ht="16.5">
      <c r="A58" s="109"/>
      <c r="B58" s="184" t="s">
        <v>38</v>
      </c>
      <c r="C58" s="149" t="s">
        <v>115</v>
      </c>
      <c r="D58" s="145" t="s">
        <v>114</v>
      </c>
      <c r="E58" s="170">
        <v>153622.1</v>
      </c>
      <c r="F58" s="181">
        <v>150471.75</v>
      </c>
      <c r="G58" s="154">
        <f>(F58-E58)/E58</f>
        <v>-2.0507140574175239E-2</v>
      </c>
      <c r="H58" s="181">
        <v>150554.4343575419</v>
      </c>
      <c r="I58" s="154">
        <f>(F58-H58)/H58</f>
        <v>-5.4919908466822458E-4</v>
      </c>
    </row>
    <row r="59" spans="1:9" ht="16.5">
      <c r="A59" s="109"/>
      <c r="B59" s="184" t="s">
        <v>40</v>
      </c>
      <c r="C59" s="149" t="s">
        <v>117</v>
      </c>
      <c r="D59" s="145" t="s">
        <v>114</v>
      </c>
      <c r="E59" s="170">
        <v>134187.5333333333</v>
      </c>
      <c r="F59" s="181">
        <v>140290.79999999999</v>
      </c>
      <c r="G59" s="154">
        <f>(F59-E59)/E59</f>
        <v>4.5483112440152365E-2</v>
      </c>
      <c r="H59" s="181">
        <v>140290.79999999999</v>
      </c>
      <c r="I59" s="154">
        <f>(F59-H59)/H59</f>
        <v>0</v>
      </c>
    </row>
    <row r="60" spans="1:9" s="125" customFormat="1" ht="16.5">
      <c r="A60" s="135"/>
      <c r="B60" s="184" t="s">
        <v>54</v>
      </c>
      <c r="C60" s="149" t="s">
        <v>121</v>
      </c>
      <c r="D60" s="145" t="s">
        <v>120</v>
      </c>
      <c r="E60" s="170">
        <v>214112.71428571426</v>
      </c>
      <c r="F60" s="186">
        <v>179400</v>
      </c>
      <c r="G60" s="154">
        <f>(F60-E60)/E60</f>
        <v>-0.1621235544162653</v>
      </c>
      <c r="H60" s="186">
        <v>179400</v>
      </c>
      <c r="I60" s="154">
        <f>(F60-H60)/H60</f>
        <v>0</v>
      </c>
    </row>
    <row r="61" spans="1:9" s="125" customFormat="1" ht="17.25" thickBot="1">
      <c r="A61" s="135"/>
      <c r="B61" s="185" t="s">
        <v>56</v>
      </c>
      <c r="C61" s="150" t="s">
        <v>123</v>
      </c>
      <c r="D61" s="146" t="s">
        <v>120</v>
      </c>
      <c r="E61" s="173">
        <v>1087811.1000000001</v>
      </c>
      <c r="F61" s="182">
        <v>944840</v>
      </c>
      <c r="G61" s="159">
        <f>(F61-E61)/E61</f>
        <v>-0.13143008009386931</v>
      </c>
      <c r="H61" s="182">
        <v>944840</v>
      </c>
      <c r="I61" s="159">
        <f>(F61-H61)/H61</f>
        <v>0</v>
      </c>
    </row>
    <row r="62" spans="1:9" s="125" customFormat="1" ht="16.5">
      <c r="A62" s="135"/>
      <c r="B62" s="94" t="s">
        <v>55</v>
      </c>
      <c r="C62" s="148" t="s">
        <v>122</v>
      </c>
      <c r="D62" s="145" t="s">
        <v>120</v>
      </c>
      <c r="E62" s="167">
        <v>203856.10714285713</v>
      </c>
      <c r="F62" s="180">
        <v>179063.625</v>
      </c>
      <c r="G62" s="154">
        <f>(F62-E62)/E62</f>
        <v>-0.12161755902403844</v>
      </c>
      <c r="H62" s="180">
        <v>178452.26187150838</v>
      </c>
      <c r="I62" s="154">
        <f>(F62-H62)/H62</f>
        <v>3.4259197506379666E-3</v>
      </c>
    </row>
    <row r="63" spans="1:9" s="125" customFormat="1" ht="16.5">
      <c r="A63" s="135"/>
      <c r="B63" s="184" t="s">
        <v>42</v>
      </c>
      <c r="C63" s="149" t="s">
        <v>198</v>
      </c>
      <c r="D63" s="147" t="s">
        <v>114</v>
      </c>
      <c r="E63" s="170">
        <v>97734</v>
      </c>
      <c r="F63" s="181">
        <v>117507</v>
      </c>
      <c r="G63" s="154">
        <f>(F63-E63)/E63</f>
        <v>0.2023144453312051</v>
      </c>
      <c r="H63" s="181">
        <v>110371.08938547486</v>
      </c>
      <c r="I63" s="154">
        <f>(F63-H63)/H63</f>
        <v>6.4653802497162349E-2</v>
      </c>
    </row>
    <row r="64" spans="1:9" ht="16.5" customHeight="1" thickBot="1">
      <c r="A64" s="110"/>
      <c r="B64" s="185" t="s">
        <v>43</v>
      </c>
      <c r="C64" s="150" t="s">
        <v>119</v>
      </c>
      <c r="D64" s="146" t="s">
        <v>114</v>
      </c>
      <c r="E64" s="173">
        <v>108659.37</v>
      </c>
      <c r="F64" s="173">
        <v>135746</v>
      </c>
      <c r="G64" s="159">
        <f>(F64-E64)/E64</f>
        <v>0.24928020473521986</v>
      </c>
      <c r="H64" s="173">
        <v>111766.2</v>
      </c>
      <c r="I64" s="159">
        <f>(F64-H64)/H64</f>
        <v>0.21455323702514717</v>
      </c>
    </row>
    <row r="65" spans="1:9" ht="15.75" customHeight="1" thickBot="1">
      <c r="A65" s="224" t="s">
        <v>192</v>
      </c>
      <c r="B65" s="236"/>
      <c r="C65" s="236"/>
      <c r="D65" s="237"/>
      <c r="E65" s="99">
        <f>SUM(E56:E64)</f>
        <v>2349076.4247619049</v>
      </c>
      <c r="F65" s="99">
        <f>SUM(F56:F64)</f>
        <v>2177788.9249999998</v>
      </c>
      <c r="G65" s="101">
        <f t="shared" ref="G65" si="8">(F65-E65)/E65</f>
        <v>-7.2916954917405991E-2</v>
      </c>
      <c r="H65" s="99">
        <f>SUM(H56:H64)</f>
        <v>2220652.7465083799</v>
      </c>
      <c r="I65" s="138">
        <f t="shared" ref="I65" si="9">(F65-H65)/H65</f>
        <v>-1.9302352236646003E-2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898443.88888888876</v>
      </c>
      <c r="F67" s="175">
        <v>824343</v>
      </c>
      <c r="G67" s="154">
        <f>(F67-E67)/E67</f>
        <v>-8.2476924608535979E-2</v>
      </c>
      <c r="H67" s="175">
        <v>841498.125</v>
      </c>
      <c r="I67" s="154">
        <f>(F67-H67)/H67</f>
        <v>-2.0386409060626248E-2</v>
      </c>
    </row>
    <row r="68" spans="1:9" ht="16.5">
      <c r="A68" s="37"/>
      <c r="B68" s="162" t="s">
        <v>59</v>
      </c>
      <c r="C68" s="149" t="s">
        <v>128</v>
      </c>
      <c r="D68" s="147" t="s">
        <v>124</v>
      </c>
      <c r="E68" s="170">
        <v>412973.53333333333</v>
      </c>
      <c r="F68" s="169">
        <v>435381.375</v>
      </c>
      <c r="G68" s="154">
        <f>(F68-E68)/E68</f>
        <v>5.4259752400597765E-2</v>
      </c>
      <c r="H68" s="169">
        <v>439231</v>
      </c>
      <c r="I68" s="154">
        <f>(F68-H68)/H68</f>
        <v>-8.7644656228727021E-3</v>
      </c>
    </row>
    <row r="69" spans="1:9" ht="16.5">
      <c r="A69" s="37"/>
      <c r="B69" s="162" t="s">
        <v>64</v>
      </c>
      <c r="C69" s="149" t="s">
        <v>133</v>
      </c>
      <c r="D69" s="147" t="s">
        <v>127</v>
      </c>
      <c r="E69" s="170">
        <v>228233.69285714286</v>
      </c>
      <c r="F69" s="169">
        <v>222057.33333333334</v>
      </c>
      <c r="G69" s="154">
        <f>(F69-E69)/E69</f>
        <v>-2.7061558906972826E-2</v>
      </c>
      <c r="H69" s="169">
        <v>222120.58547486033</v>
      </c>
      <c r="I69" s="154">
        <f>(F69-H69)/H69</f>
        <v>-2.8476487846348865E-4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555032.30952380947</v>
      </c>
      <c r="F70" s="169">
        <v>600840.5</v>
      </c>
      <c r="G70" s="154">
        <f>(F70-E70)/E70</f>
        <v>8.2532475479655795E-2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287950.23214285716</v>
      </c>
      <c r="F71" s="169">
        <v>296010</v>
      </c>
      <c r="G71" s="154">
        <f>(F71-E71)/E71</f>
        <v>2.7990141897660456E-2</v>
      </c>
      <c r="H71" s="169">
        <v>296010</v>
      </c>
      <c r="I71" s="154">
        <f>(F71-H71)/H71</f>
        <v>0</v>
      </c>
    </row>
    <row r="72" spans="1:9" ht="16.5" customHeight="1" thickBot="1">
      <c r="A72" s="37"/>
      <c r="B72" s="162" t="s">
        <v>60</v>
      </c>
      <c r="C72" s="149" t="s">
        <v>129</v>
      </c>
      <c r="D72" s="146" t="s">
        <v>206</v>
      </c>
      <c r="E72" s="173">
        <v>2315795.0499999998</v>
      </c>
      <c r="F72" s="178">
        <v>2920183.5</v>
      </c>
      <c r="G72" s="160">
        <f>(F72-E72)/E72</f>
        <v>0.26098529315018626</v>
      </c>
      <c r="H72" s="178">
        <v>2894320</v>
      </c>
      <c r="I72" s="160">
        <f>(F72-H72)/H72</f>
        <v>8.9359504132231413E-3</v>
      </c>
    </row>
    <row r="73" spans="1:9" ht="15.75" customHeight="1" thickBot="1">
      <c r="A73" s="224" t="s">
        <v>205</v>
      </c>
      <c r="B73" s="225"/>
      <c r="C73" s="225"/>
      <c r="D73" s="226"/>
      <c r="E73" s="83">
        <f>SUM(E67:E72)</f>
        <v>4698428.7067460315</v>
      </c>
      <c r="F73" s="83">
        <f>SUM(F67:F72)</f>
        <v>5298815.708333333</v>
      </c>
      <c r="G73" s="103">
        <f t="shared" ref="G73" si="10">(F73-E73)/E73</f>
        <v>0.12778463589864891</v>
      </c>
      <c r="H73" s="83">
        <f>SUM(H67:H72)</f>
        <v>5294020.2104748599</v>
      </c>
      <c r="I73" s="104">
        <f t="shared" ref="I73" si="11">(F73-H73)/H73</f>
        <v>9.0583293372862965E-4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71</v>
      </c>
      <c r="C75" s="151" t="s">
        <v>200</v>
      </c>
      <c r="D75" s="153" t="s">
        <v>134</v>
      </c>
      <c r="E75" s="167">
        <v>110823.25555555554</v>
      </c>
      <c r="F75" s="167">
        <v>128570</v>
      </c>
      <c r="G75" s="154">
        <f>(F75-E75)/E75</f>
        <v>0.16013556320359165</v>
      </c>
      <c r="H75" s="167">
        <v>130994.07150837989</v>
      </c>
      <c r="I75" s="154">
        <f>(F75-H75)/H75</f>
        <v>-1.8505200124456125E-2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211138.2</v>
      </c>
      <c r="F76" s="170">
        <v>206459.5</v>
      </c>
      <c r="G76" s="154">
        <f>(F76-E76)/E76</f>
        <v>-2.2159419754454721E-2</v>
      </c>
      <c r="H76" s="170">
        <v>210077.4</v>
      </c>
      <c r="I76" s="154">
        <f>(F76-H76)/H76</f>
        <v>-1.7221747793908313E-2</v>
      </c>
    </row>
    <row r="77" spans="1:9" ht="16.5">
      <c r="A77" s="37"/>
      <c r="B77" s="162" t="s">
        <v>68</v>
      </c>
      <c r="C77" s="149" t="s">
        <v>138</v>
      </c>
      <c r="D77" s="147" t="s">
        <v>134</v>
      </c>
      <c r="E77" s="170">
        <v>273934.33055555553</v>
      </c>
      <c r="F77" s="170">
        <v>309465</v>
      </c>
      <c r="G77" s="154">
        <f>(F77-E77)/E77</f>
        <v>0.12970506242275698</v>
      </c>
      <c r="H77" s="170">
        <v>313551.33333333331</v>
      </c>
      <c r="I77" s="154">
        <f>(F77-H77)/H77</f>
        <v>-1.3032422123331153E-2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81349.591666666674</v>
      </c>
      <c r="F78" s="170">
        <v>97885.125</v>
      </c>
      <c r="G78" s="154">
        <f>(F78-E78)/E78</f>
        <v>0.20326510551015867</v>
      </c>
      <c r="H78" s="170">
        <v>97773</v>
      </c>
      <c r="I78" s="154">
        <f>(F78-H78)/H78</f>
        <v>1.1467889908256881E-3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142441.21666666667</v>
      </c>
      <c r="F79" s="173">
        <v>148005</v>
      </c>
      <c r="G79" s="154">
        <f>(F79-E79)/E79</f>
        <v>3.9060206473477362E-2</v>
      </c>
      <c r="H79" s="173">
        <v>133336.79497206703</v>
      </c>
      <c r="I79" s="154">
        <f>(F79-H79)/H79</f>
        <v>0.11000868163214693</v>
      </c>
    </row>
    <row r="80" spans="1:9" ht="15.75" customHeight="1" thickBot="1">
      <c r="A80" s="224" t="s">
        <v>193</v>
      </c>
      <c r="B80" s="225"/>
      <c r="C80" s="225"/>
      <c r="D80" s="226"/>
      <c r="E80" s="83">
        <f>SUM(E75:E79)</f>
        <v>819686.5944444444</v>
      </c>
      <c r="F80" s="83">
        <f>SUM(F75:F79)</f>
        <v>890384.625</v>
      </c>
      <c r="G80" s="103">
        <f t="shared" ref="G80" si="12">(F80-E80)/E80</f>
        <v>8.6250075376031132E-2</v>
      </c>
      <c r="H80" s="83">
        <f>SUM(H75:H79)</f>
        <v>885732.59981378028</v>
      </c>
      <c r="I80" s="104">
        <f t="shared" ref="I80" si="13">(F80-H80)/H80</f>
        <v>5.2521779001899419E-3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99212.607777777768</v>
      </c>
      <c r="F82" s="208">
        <v>94697.571428571435</v>
      </c>
      <c r="G82" s="155">
        <f>(F82-E82)/E82</f>
        <v>-4.5508695420237083E-2</v>
      </c>
      <c r="H82" s="208">
        <v>100314.5</v>
      </c>
      <c r="I82" s="155">
        <f>(F82-H82)/H82</f>
        <v>-5.5993187140728061E-2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99613.361111111124</v>
      </c>
      <c r="F83" s="170">
        <v>96676.666666666672</v>
      </c>
      <c r="G83" s="154">
        <f>(F83-E83)/E83</f>
        <v>-2.9480929181465863E-2</v>
      </c>
      <c r="H83" s="170">
        <v>96710.074487895719</v>
      </c>
      <c r="I83" s="154">
        <f>(F83-H83)/H83</f>
        <v>-3.4544303068683065E-4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73008.3</v>
      </c>
      <c r="F84" s="170">
        <v>69966</v>
      </c>
      <c r="G84" s="154">
        <f>(F84-E84)/E84</f>
        <v>-4.1670604575096297E-2</v>
      </c>
      <c r="H84" s="170">
        <v>69966</v>
      </c>
      <c r="I84" s="154">
        <f>(F84-H84)/H84</f>
        <v>0</v>
      </c>
    </row>
    <row r="85" spans="1:11" ht="16.5">
      <c r="A85" s="37"/>
      <c r="B85" s="162" t="s">
        <v>75</v>
      </c>
      <c r="C85" s="149" t="s">
        <v>148</v>
      </c>
      <c r="D85" s="147" t="s">
        <v>145</v>
      </c>
      <c r="E85" s="170">
        <v>44413.26666666667</v>
      </c>
      <c r="F85" s="170">
        <v>49078.714285714283</v>
      </c>
      <c r="G85" s="154">
        <f>(F85-E85)/E85</f>
        <v>0.10504626138093</v>
      </c>
      <c r="H85" s="170">
        <v>49078.714285714283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751359.83333333326</v>
      </c>
      <c r="F86" s="179">
        <v>578565</v>
      </c>
      <c r="G86" s="154">
        <f>(F86-E86)/E86</f>
        <v>-0.22997613881852871</v>
      </c>
      <c r="H86" s="179">
        <v>578565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169162.0177777778</v>
      </c>
      <c r="F87" s="179">
        <v>234416</v>
      </c>
      <c r="G87" s="154">
        <f>(F87-E87)/E87</f>
        <v>0.38574842674165816</v>
      </c>
      <c r="H87" s="179">
        <v>232024</v>
      </c>
      <c r="I87" s="154">
        <f>(F87-H87)/H87</f>
        <v>1.0309278350515464E-2</v>
      </c>
    </row>
    <row r="88" spans="1:11" ht="16.5" customHeight="1" thickBot="1">
      <c r="A88" s="35"/>
      <c r="B88" s="163" t="s">
        <v>78</v>
      </c>
      <c r="C88" s="150" t="s">
        <v>149</v>
      </c>
      <c r="D88" s="146" t="s">
        <v>147</v>
      </c>
      <c r="E88" s="173">
        <v>134634.87555555554</v>
      </c>
      <c r="F88" s="173">
        <v>138048.29999999999</v>
      </c>
      <c r="G88" s="156">
        <f>(F88-E88)/E88</f>
        <v>2.5353196416302536E-2</v>
      </c>
      <c r="H88" s="173">
        <v>133863.46927374302</v>
      </c>
      <c r="I88" s="156">
        <f>(F88-H88)/H88</f>
        <v>3.1261932392468009E-2</v>
      </c>
    </row>
    <row r="89" spans="1:11" ht="15.75" customHeight="1" thickBot="1">
      <c r="A89" s="224" t="s">
        <v>194</v>
      </c>
      <c r="B89" s="225"/>
      <c r="C89" s="225"/>
      <c r="D89" s="226"/>
      <c r="E89" s="83">
        <f>SUM(E82:E88)</f>
        <v>1371404.2622222221</v>
      </c>
      <c r="F89" s="83">
        <f>SUM(F82:F88)</f>
        <v>1261448.2523809525</v>
      </c>
      <c r="G89" s="111">
        <f t="shared" ref="G89:G90" si="14">(F89-E89)/E89</f>
        <v>-8.017767836239402E-2</v>
      </c>
      <c r="H89" s="83">
        <f>SUM(H82:H88)</f>
        <v>1260521.758047353</v>
      </c>
      <c r="I89" s="104">
        <f t="shared" ref="I89:I90" si="15">(F89-H89)/H89</f>
        <v>7.3500860075170272E-4</v>
      </c>
    </row>
    <row r="90" spans="1:11" ht="15.75" customHeight="1" thickBot="1">
      <c r="A90" s="224" t="s">
        <v>195</v>
      </c>
      <c r="B90" s="225"/>
      <c r="C90" s="225"/>
      <c r="D90" s="226"/>
      <c r="E90" s="99">
        <f>SUM(E89+E80+E73+E65+E54+E46+E38+E31)</f>
        <v>19642692.257007938</v>
      </c>
      <c r="F90" s="99">
        <f>SUM(F31,F38,F46,F54,F65,F73,F80,F89)</f>
        <v>20932094.973015871</v>
      </c>
      <c r="G90" s="101">
        <f t="shared" si="14"/>
        <v>6.5642871106322595E-2</v>
      </c>
      <c r="H90" s="99">
        <f>SUM(H31,H38,H46,H54,H65,H73,H80,H89)</f>
        <v>20779009.035873462</v>
      </c>
      <c r="I90" s="112">
        <f t="shared" si="15"/>
        <v>7.3673357992249553E-3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7" zoomScaleNormal="100" workbookViewId="0">
      <selection activeCell="I20" sqref="I2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0" bestFit="1" customWidth="1"/>
    <col min="12" max="12" width="9.140625" style="21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9"/>
      <c r="F9" s="209"/>
    </row>
    <row r="10" spans="1:12" ht="18">
      <c r="A10" s="2" t="s">
        <v>210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18" t="s">
        <v>3</v>
      </c>
      <c r="B13" s="218"/>
      <c r="C13" s="220" t="s">
        <v>0</v>
      </c>
      <c r="D13" s="214" t="s">
        <v>211</v>
      </c>
      <c r="E13" s="214" t="s">
        <v>212</v>
      </c>
      <c r="F13" s="214" t="s">
        <v>213</v>
      </c>
      <c r="G13" s="214" t="s">
        <v>214</v>
      </c>
      <c r="H13" s="214" t="s">
        <v>215</v>
      </c>
      <c r="I13" s="214" t="s">
        <v>216</v>
      </c>
    </row>
    <row r="14" spans="1:12" ht="24.75" customHeight="1" thickBot="1">
      <c r="A14" s="219"/>
      <c r="B14" s="219"/>
      <c r="C14" s="221"/>
      <c r="D14" s="234"/>
      <c r="E14" s="234"/>
      <c r="F14" s="234"/>
      <c r="G14" s="215"/>
      <c r="H14" s="234"/>
      <c r="I14" s="23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50000</v>
      </c>
      <c r="E16" s="201">
        <v>45000</v>
      </c>
      <c r="F16" s="201">
        <v>42500</v>
      </c>
      <c r="G16" s="141">
        <v>47500</v>
      </c>
      <c r="H16" s="141">
        <v>38333</v>
      </c>
      <c r="I16" s="141">
        <f>AVERAGE(D16:H16)</f>
        <v>44666.6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50000</v>
      </c>
      <c r="E17" s="187">
        <v>50000</v>
      </c>
      <c r="F17" s="187">
        <v>39000</v>
      </c>
      <c r="G17" s="203">
        <v>45000</v>
      </c>
      <c r="H17" s="203">
        <v>48333</v>
      </c>
      <c r="I17" s="141">
        <f t="shared" ref="I17:I40" si="0">AVERAGE(D17:H17)</f>
        <v>46466.6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40000</v>
      </c>
      <c r="E18" s="187">
        <v>50000</v>
      </c>
      <c r="F18" s="187">
        <v>51000</v>
      </c>
      <c r="G18" s="203">
        <v>32500</v>
      </c>
      <c r="H18" s="203">
        <v>60000</v>
      </c>
      <c r="I18" s="141">
        <f t="shared" si="0"/>
        <v>46700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25000</v>
      </c>
      <c r="E19" s="187">
        <v>20000</v>
      </c>
      <c r="F19" s="187">
        <v>27500</v>
      </c>
      <c r="G19" s="203">
        <v>27500</v>
      </c>
      <c r="H19" s="203">
        <v>26666</v>
      </c>
      <c r="I19" s="141">
        <f t="shared" si="0"/>
        <v>25333.200000000001</v>
      </c>
      <c r="K19" s="200"/>
      <c r="L19" s="202"/>
      <c r="P19" s="210"/>
    </row>
    <row r="20" spans="1:16" ht="18">
      <c r="A20" s="88"/>
      <c r="B20" s="192" t="s">
        <v>8</v>
      </c>
      <c r="C20" s="149" t="s">
        <v>167</v>
      </c>
      <c r="D20" s="187">
        <v>150000</v>
      </c>
      <c r="E20" s="187">
        <v>85000</v>
      </c>
      <c r="F20" s="187">
        <v>130000</v>
      </c>
      <c r="G20" s="203">
        <v>210000</v>
      </c>
      <c r="H20" s="203">
        <v>196666</v>
      </c>
      <c r="I20" s="141">
        <f t="shared" si="0"/>
        <v>154333.20000000001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40000</v>
      </c>
      <c r="E21" s="187">
        <v>35000</v>
      </c>
      <c r="F21" s="187">
        <v>47500</v>
      </c>
      <c r="G21" s="203">
        <v>42500</v>
      </c>
      <c r="H21" s="203">
        <v>41666</v>
      </c>
      <c r="I21" s="141">
        <f t="shared" si="0"/>
        <v>41333.199999999997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40000</v>
      </c>
      <c r="E22" s="187">
        <v>60000</v>
      </c>
      <c r="F22" s="187">
        <v>82500</v>
      </c>
      <c r="G22" s="203">
        <v>65000</v>
      </c>
      <c r="H22" s="203">
        <v>60000</v>
      </c>
      <c r="I22" s="141">
        <f t="shared" si="0"/>
        <v>61500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25000</v>
      </c>
      <c r="F23" s="187">
        <v>22500</v>
      </c>
      <c r="G23" s="203">
        <v>17500</v>
      </c>
      <c r="H23" s="203">
        <v>23333</v>
      </c>
      <c r="I23" s="141">
        <f t="shared" si="0"/>
        <v>20666.599999999999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25000</v>
      </c>
      <c r="F24" s="187">
        <v>22500</v>
      </c>
      <c r="G24" s="203">
        <v>25000</v>
      </c>
      <c r="H24" s="203">
        <v>25000</v>
      </c>
      <c r="I24" s="141">
        <f t="shared" si="0"/>
        <v>22500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25000</v>
      </c>
      <c r="E25" s="187">
        <v>25000</v>
      </c>
      <c r="F25" s="187">
        <v>22500</v>
      </c>
      <c r="G25" s="203">
        <v>25000</v>
      </c>
      <c r="H25" s="203">
        <v>25000</v>
      </c>
      <c r="I25" s="141">
        <f t="shared" si="0"/>
        <v>24500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25000</v>
      </c>
      <c r="E26" s="187">
        <v>25000</v>
      </c>
      <c r="F26" s="187">
        <v>22500</v>
      </c>
      <c r="G26" s="203">
        <v>25000</v>
      </c>
      <c r="H26" s="203">
        <v>25000</v>
      </c>
      <c r="I26" s="141">
        <f t="shared" si="0"/>
        <v>24500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40000</v>
      </c>
      <c r="E27" s="187">
        <v>65000</v>
      </c>
      <c r="F27" s="187">
        <v>47500</v>
      </c>
      <c r="G27" s="203">
        <v>55000</v>
      </c>
      <c r="H27" s="203">
        <v>66666</v>
      </c>
      <c r="I27" s="141">
        <f t="shared" si="0"/>
        <v>54833.2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15000</v>
      </c>
      <c r="E28" s="187">
        <v>25000</v>
      </c>
      <c r="F28" s="187">
        <v>22500</v>
      </c>
      <c r="G28" s="203">
        <v>25000</v>
      </c>
      <c r="H28" s="203">
        <v>25000</v>
      </c>
      <c r="I28" s="141">
        <f t="shared" si="0"/>
        <v>22500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20000</v>
      </c>
      <c r="F29" s="187">
        <v>32500</v>
      </c>
      <c r="G29" s="203">
        <v>37500</v>
      </c>
      <c r="H29" s="203">
        <v>40000</v>
      </c>
      <c r="I29" s="141">
        <f t="shared" si="0"/>
        <v>34000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65000</v>
      </c>
      <c r="E30" s="187">
        <v>150000</v>
      </c>
      <c r="F30" s="187">
        <v>155000</v>
      </c>
      <c r="G30" s="203">
        <v>50000</v>
      </c>
      <c r="H30" s="203">
        <v>50000</v>
      </c>
      <c r="I30" s="141">
        <f t="shared" si="0"/>
        <v>94000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40000</v>
      </c>
      <c r="E31" s="188">
        <v>55000</v>
      </c>
      <c r="F31" s="188">
        <v>47500</v>
      </c>
      <c r="G31" s="143">
        <v>50000</v>
      </c>
      <c r="H31" s="143">
        <v>50000</v>
      </c>
      <c r="I31" s="141">
        <f t="shared" si="0"/>
        <v>48500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80000</v>
      </c>
      <c r="E33" s="201">
        <v>115000</v>
      </c>
      <c r="F33" s="201">
        <v>77500</v>
      </c>
      <c r="G33" s="141">
        <v>125000</v>
      </c>
      <c r="H33" s="141">
        <v>83333</v>
      </c>
      <c r="I33" s="141">
        <f t="shared" si="0"/>
        <v>96166.6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80000</v>
      </c>
      <c r="E34" s="187">
        <v>115000</v>
      </c>
      <c r="F34" s="187">
        <v>70000</v>
      </c>
      <c r="G34" s="203">
        <v>125000</v>
      </c>
      <c r="H34" s="203">
        <v>80000</v>
      </c>
      <c r="I34" s="141">
        <f t="shared" si="0"/>
        <v>94000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60000</v>
      </c>
      <c r="E35" s="187">
        <v>80000</v>
      </c>
      <c r="F35" s="187">
        <v>75000</v>
      </c>
      <c r="G35" s="203">
        <v>72500</v>
      </c>
      <c r="H35" s="203">
        <v>70000</v>
      </c>
      <c r="I35" s="141">
        <f t="shared" si="0"/>
        <v>71500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50000</v>
      </c>
      <c r="F36" s="187">
        <v>55000</v>
      </c>
      <c r="G36" s="203">
        <v>85000</v>
      </c>
      <c r="H36" s="203">
        <v>70000</v>
      </c>
      <c r="I36" s="141">
        <f t="shared" si="0"/>
        <v>64000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50000</v>
      </c>
      <c r="F37" s="187">
        <v>90000</v>
      </c>
      <c r="G37" s="203">
        <v>95000</v>
      </c>
      <c r="H37" s="203">
        <v>56666</v>
      </c>
      <c r="I37" s="141">
        <f t="shared" si="0"/>
        <v>74333.2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1883700</v>
      </c>
      <c r="E39" s="166">
        <v>2000000</v>
      </c>
      <c r="F39" s="166">
        <v>1794000</v>
      </c>
      <c r="G39" s="166">
        <v>1569750</v>
      </c>
      <c r="H39" s="166">
        <v>1614600</v>
      </c>
      <c r="I39" s="166">
        <f t="shared" si="0"/>
        <v>1772410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1121250</v>
      </c>
      <c r="E40" s="188">
        <v>1080000</v>
      </c>
      <c r="F40" s="188">
        <v>986700</v>
      </c>
      <c r="G40" s="143">
        <v>1031550</v>
      </c>
      <c r="H40" s="143">
        <v>1000000</v>
      </c>
      <c r="I40" s="143">
        <f t="shared" si="0"/>
        <v>1043900</v>
      </c>
      <c r="K40" s="206"/>
      <c r="L40" s="202"/>
    </row>
    <row r="41" spans="1:12" ht="15.75" thickBot="1">
      <c r="C41" s="207" t="s">
        <v>224</v>
      </c>
      <c r="D41" s="207">
        <f>SUM(D16:D40)</f>
        <v>4039950</v>
      </c>
      <c r="E41" s="207">
        <f t="shared" ref="E41:H41" si="1">SUM(E16:E40)</f>
        <v>4250000</v>
      </c>
      <c r="F41" s="207">
        <f t="shared" si="1"/>
        <v>3963200</v>
      </c>
      <c r="G41" s="207">
        <f t="shared" si="1"/>
        <v>3883800</v>
      </c>
      <c r="H41" s="207">
        <f t="shared" si="1"/>
        <v>3776262</v>
      </c>
      <c r="I41" s="90"/>
    </row>
    <row r="44" spans="1:12" ht="14.25" customHeight="1"/>
    <row r="48" spans="1:12" ht="15" customHeight="1"/>
    <row r="49" spans="11:12" s="125" customFormat="1" ht="15" customHeight="1">
      <c r="K49" s="210"/>
      <c r="L49" s="210"/>
    </row>
    <row r="50" spans="11:12" s="125" customFormat="1" ht="15" customHeight="1">
      <c r="K50" s="210"/>
      <c r="L50" s="210"/>
    </row>
    <row r="51" spans="11:12" s="125" customFormat="1" ht="15" customHeight="1">
      <c r="K51" s="210"/>
      <c r="L51" s="210"/>
    </row>
    <row r="52" spans="11:12" s="125" customFormat="1" ht="15" customHeight="1">
      <c r="K52" s="210"/>
      <c r="L52" s="210"/>
    </row>
    <row r="53" spans="11:12" s="125" customFormat="1" ht="15" customHeight="1">
      <c r="K53" s="210"/>
      <c r="L53" s="210"/>
    </row>
    <row r="54" spans="11:12" s="125" customFormat="1" ht="15" customHeight="1">
      <c r="K54" s="210"/>
      <c r="L54" s="210"/>
    </row>
    <row r="55" spans="11:12" s="125" customFormat="1" ht="15" customHeight="1">
      <c r="K55" s="210"/>
      <c r="L55" s="210"/>
    </row>
    <row r="56" spans="11:12" s="125" customFormat="1" ht="15" customHeight="1">
      <c r="K56" s="210"/>
      <c r="L56" s="210"/>
    </row>
    <row r="57" spans="11:12" s="125" customFormat="1" ht="15" customHeight="1">
      <c r="K57" s="210"/>
      <c r="L57" s="210"/>
    </row>
    <row r="58" spans="11:12" s="125" customFormat="1" ht="15" customHeight="1">
      <c r="K58" s="210"/>
      <c r="L58" s="210"/>
    </row>
    <row r="59" spans="11:12" s="125" customFormat="1" ht="15" customHeight="1">
      <c r="K59" s="210"/>
      <c r="L59" s="210"/>
    </row>
    <row r="60" spans="11:12" s="125" customFormat="1" ht="15" customHeight="1">
      <c r="K60" s="210"/>
      <c r="L60" s="210"/>
    </row>
    <row r="61" spans="11:12" s="125" customFormat="1" ht="15" customHeight="1">
      <c r="K61" s="210"/>
      <c r="L61" s="210"/>
    </row>
    <row r="62" spans="11:12" s="125" customFormat="1" ht="15" customHeight="1">
      <c r="K62" s="210"/>
      <c r="L62" s="210"/>
    </row>
    <row r="63" spans="11:12" s="125" customFormat="1" ht="15" customHeight="1">
      <c r="K63" s="210"/>
      <c r="L63" s="210"/>
    </row>
    <row r="64" spans="11:12" s="125" customFormat="1" ht="15" customHeight="1">
      <c r="K64" s="210"/>
      <c r="L64" s="210"/>
    </row>
    <row r="65" spans="11:12" s="125" customFormat="1" ht="15" customHeight="1">
      <c r="K65" s="210"/>
      <c r="L65" s="210"/>
    </row>
    <row r="66" spans="11:12" s="125" customFormat="1" ht="15" customHeight="1">
      <c r="K66" s="210"/>
      <c r="L66" s="210"/>
    </row>
    <row r="67" spans="11:12" s="125" customFormat="1" ht="15" customHeight="1">
      <c r="K67" s="210"/>
      <c r="L67" s="210"/>
    </row>
    <row r="68" spans="11:12" s="125" customFormat="1" ht="15" customHeight="1">
      <c r="K68" s="210"/>
      <c r="L68" s="210"/>
    </row>
    <row r="69" spans="11:12" s="125" customFormat="1" ht="15" customHeight="1">
      <c r="K69" s="210"/>
      <c r="L69" s="210"/>
    </row>
    <row r="70" spans="11:12" s="125" customFormat="1" ht="15" customHeight="1">
      <c r="K70" s="210"/>
      <c r="L70" s="210"/>
    </row>
    <row r="71" spans="11:12" s="125" customFormat="1" ht="15" customHeight="1">
      <c r="K71" s="210"/>
      <c r="L71" s="210"/>
    </row>
    <row r="72" spans="11:12" s="125" customFormat="1" ht="15" customHeight="1">
      <c r="K72" s="210"/>
      <c r="L72" s="210"/>
    </row>
    <row r="73" spans="11:12" s="125" customFormat="1" ht="15" customHeight="1">
      <c r="K73" s="210"/>
      <c r="L73" s="210"/>
    </row>
    <row r="74" spans="11:12" s="125" customFormat="1" ht="15" customHeight="1">
      <c r="K74" s="210"/>
      <c r="L74" s="210"/>
    </row>
    <row r="75" spans="11:12" s="125" customFormat="1" ht="15" customHeight="1">
      <c r="K75" s="210"/>
      <c r="L75" s="210"/>
    </row>
    <row r="76" spans="11:12" s="125" customFormat="1" ht="15" customHeight="1">
      <c r="K76" s="210"/>
      <c r="L76" s="210"/>
    </row>
    <row r="77" spans="11:12" s="125" customFormat="1" ht="15" customHeight="1">
      <c r="K77" s="210"/>
      <c r="L77" s="210"/>
    </row>
    <row r="78" spans="11:12" s="125" customFormat="1" ht="15" customHeight="1">
      <c r="K78" s="210"/>
      <c r="L78" s="210"/>
    </row>
    <row r="79" spans="11:12" s="125" customFormat="1" ht="15" customHeight="1">
      <c r="K79" s="210"/>
      <c r="L79" s="210"/>
    </row>
    <row r="80" spans="11:12" s="125" customFormat="1" ht="15" customHeight="1">
      <c r="K80" s="210"/>
      <c r="L80" s="210"/>
    </row>
    <row r="81" spans="11:12" s="125" customFormat="1" ht="15" customHeight="1">
      <c r="K81" s="210"/>
      <c r="L81" s="210"/>
    </row>
    <row r="82" spans="11:12" s="125" customFormat="1" ht="15" customHeight="1">
      <c r="K82" s="210"/>
      <c r="L82" s="210"/>
    </row>
    <row r="83" spans="11:12" s="125" customFormat="1" ht="15" customHeight="1">
      <c r="K83" s="210"/>
      <c r="L83" s="210"/>
    </row>
    <row r="84" spans="11:12" s="125" customFormat="1" ht="15" customHeight="1">
      <c r="K84" s="210"/>
      <c r="L84" s="210"/>
    </row>
    <row r="85" spans="11:12" s="125" customFormat="1" ht="15" customHeight="1">
      <c r="K85" s="210"/>
      <c r="L85" s="210"/>
    </row>
    <row r="86" spans="11:12" s="125" customFormat="1" ht="15" customHeight="1">
      <c r="K86" s="210"/>
      <c r="L86" s="210"/>
    </row>
    <row r="87" spans="11:12" s="125" customFormat="1" ht="15" customHeight="1">
      <c r="K87" s="210"/>
      <c r="L87" s="210"/>
    </row>
    <row r="88" spans="11:12" s="125" customFormat="1" ht="15" customHeight="1">
      <c r="K88" s="210"/>
      <c r="L88" s="210"/>
    </row>
    <row r="89" spans="11:12" s="125" customFormat="1" ht="15" customHeight="1">
      <c r="K89" s="210"/>
      <c r="L89" s="210"/>
    </row>
    <row r="90" spans="11:12" s="125" customFormat="1" ht="15" customHeight="1">
      <c r="K90" s="210"/>
      <c r="L90" s="210"/>
    </row>
    <row r="91" spans="11:12" s="125" customFormat="1" ht="15" customHeight="1">
      <c r="K91" s="210"/>
      <c r="L91" s="210"/>
    </row>
    <row r="92" spans="11:12" s="125" customFormat="1">
      <c r="K92" s="210"/>
      <c r="L92" s="21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09-07-2024</vt:lpstr>
      <vt:lpstr>By Order</vt:lpstr>
      <vt:lpstr>All Stores</vt:lpstr>
      <vt:lpstr>'09-07-2024'!Print_Titles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2024-07-11T10:04:39Z</cp:lastPrinted>
  <dcterms:created xsi:type="dcterms:W3CDTF">2010-10-20T06:23:14Z</dcterms:created>
  <dcterms:modified xsi:type="dcterms:W3CDTF">2024-07-11T10:05:55Z</dcterms:modified>
</cp:coreProperties>
</file>