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3-06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'03-06-2024'!$12:$14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7" i="11"/>
  <c r="G87" i="11"/>
  <c r="I84" i="11"/>
  <c r="G84" i="11"/>
  <c r="I83" i="11"/>
  <c r="G83" i="11"/>
  <c r="I82" i="11"/>
  <c r="G82" i="11"/>
  <c r="I88" i="11"/>
  <c r="G88" i="11"/>
  <c r="I86" i="11"/>
  <c r="G86" i="11"/>
  <c r="I79" i="11"/>
  <c r="G79" i="11"/>
  <c r="I77" i="11"/>
  <c r="G77" i="11"/>
  <c r="I76" i="11"/>
  <c r="G76" i="11"/>
  <c r="I75" i="11"/>
  <c r="G75" i="11"/>
  <c r="I78" i="11"/>
  <c r="G78" i="11"/>
  <c r="I71" i="11"/>
  <c r="G71" i="11"/>
  <c r="I70" i="11"/>
  <c r="G70" i="11"/>
  <c r="I72" i="11"/>
  <c r="G72" i="11"/>
  <c r="I67" i="11"/>
  <c r="G67" i="11"/>
  <c r="I69" i="11"/>
  <c r="G69" i="11"/>
  <c r="I68" i="11"/>
  <c r="G68" i="11"/>
  <c r="I62" i="11"/>
  <c r="G62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56" i="11"/>
  <c r="G56" i="11"/>
  <c r="I63" i="11"/>
  <c r="G63" i="11"/>
  <c r="I53" i="11"/>
  <c r="G53" i="11"/>
  <c r="I52" i="11"/>
  <c r="G52" i="11"/>
  <c r="I48" i="11"/>
  <c r="G48" i="11"/>
  <c r="I51" i="11"/>
  <c r="G51" i="11"/>
  <c r="I50" i="11"/>
  <c r="G50" i="11"/>
  <c r="I49" i="11"/>
  <c r="G49" i="11"/>
  <c r="I43" i="11"/>
  <c r="G43" i="11"/>
  <c r="I42" i="11"/>
  <c r="G42" i="11"/>
  <c r="I41" i="11"/>
  <c r="G41" i="11"/>
  <c r="I40" i="11"/>
  <c r="G40" i="11"/>
  <c r="I45" i="11"/>
  <c r="G45" i="11"/>
  <c r="I44" i="11"/>
  <c r="G44" i="11"/>
  <c r="I36" i="11"/>
  <c r="G36" i="11"/>
  <c r="I33" i="11"/>
  <c r="G33" i="11"/>
  <c r="I37" i="11"/>
  <c r="G37" i="11"/>
  <c r="I34" i="11"/>
  <c r="G34" i="11"/>
  <c r="I35" i="11"/>
  <c r="G35" i="11"/>
  <c r="I30" i="11"/>
  <c r="G30" i="11"/>
  <c r="I27" i="11"/>
  <c r="G27" i="11"/>
  <c r="I16" i="11"/>
  <c r="G16" i="11"/>
  <c r="I23" i="11"/>
  <c r="G23" i="11"/>
  <c r="I29" i="11"/>
  <c r="G29" i="11"/>
  <c r="I19" i="11"/>
  <c r="G19" i="11"/>
  <c r="I18" i="11"/>
  <c r="G18" i="11"/>
  <c r="I22" i="11"/>
  <c r="G22" i="11"/>
  <c r="I20" i="11"/>
  <c r="G20" i="11"/>
  <c r="I28" i="11"/>
  <c r="G28" i="11"/>
  <c r="I17" i="11"/>
  <c r="G17" i="11"/>
  <c r="I15" i="11"/>
  <c r="G15" i="11"/>
  <c r="I24" i="11"/>
  <c r="G24" i="11"/>
  <c r="I26" i="11"/>
  <c r="G26" i="11"/>
  <c r="I25" i="11"/>
  <c r="G25" i="11"/>
  <c r="I21" i="11"/>
  <c r="G21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<sst xmlns="http://schemas.openxmlformats.org/spreadsheetml/2006/main" count="852" uniqueCount="230">
  <si>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</si>
  <si>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</si>
  <si>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</si>
  <si>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</si>
  <si>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</si>
  <si>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</si>
  <si>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</si>
  <si>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</si>
  <si>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</si>
  <si>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</si>
  <si>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</si>
  <si>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</si>
  <si>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</si>
  <si>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</si>
  <si>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</si>
  <si>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</si>
  <si>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</si>
  <si>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</si>
  <si>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</si>
  <si>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</si>
  <si>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</si>
  <si>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</si>
  <si>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</si>
  <si>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</si>
  <si>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</si>
  <si>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</si>
  <si>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</si>
  <si>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</si>
  <si>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</si>
  <si>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</si>
  <si>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</si>
  <si>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</si>
  <si>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</si>
  <si>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</si>
  <si>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</si>
  <si>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</si>
  <si>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</si>
  <si>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</si>
  <si>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</si>
  <si>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</si>
  <si>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</si>
  <si>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</si>
  <si>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</si>
  <si>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</si>
  <si>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</si>
  <si>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</si>
  <si>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</si>
  <si>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</si>
  <si>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</si>
  <si>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</si>
  <si>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</si>
  <si>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</si>
  <si>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</si>
  <si>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</si>
  <si>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</si>
  <si>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</si>
  <si>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</si>
  <si>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</si>
  <si>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</si>
  <si>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</si>
  <si>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</si>
  <si>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</si>
  <si>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</si>
  <si>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</si>
  <si>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</si>
  <si>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</si>
  <si>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</si>
  <si>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</si>
  <si>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</si>
  <si>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</si>
  <si>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</si>
  <si>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</si>
  <si>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</si>
  <si>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</si>
  <si>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</si>
  <si>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</si>
  <si>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</si>
  <si>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</si>
  <si>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</si>
  <si>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</si>
  <si>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</si>
  <si>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</si>
  <si>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</si>
  <si>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</si>
  <si>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</si>
  <si>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</si>
  <si>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</si>
  <si>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</si>
  <si>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</si>
  <si>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</si>
  <si>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</si>
  <si>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</si>
  <si>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</si>
  <si>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</si>
  <si>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</si>
  <si>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</si>
  <si>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</si>
  <si>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</si>
  <si>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</si>
  <si>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</si>
  <si>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</si>
  <si>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</si>
  <si>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</si>
  <si>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</si>
  <si>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</si>
  <si>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</si>
  <si>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</si>
  <si>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</si>
  <si>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</si>
  <si>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</si>
  <si>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</si>
  <si>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</si>
  <si>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</si>
  <si>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</si>
  <si>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</si>
  <si>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</si>
  <si>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</si>
  <si>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</si>
  <si>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</si>
  <si>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</si>
  <si>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</si>
  <si>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</si>
  <si>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</si>
  <si>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</si>
  <si>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</si>
  <si>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</si>
  <si>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</si>
  <si>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</si>
  <si>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</si>
  <si>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</si>
  <si>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</si>
  <si>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</si>
  <si>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</si>
  <si>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</si>
  <si>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</si>
  <si>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</si>
  <si>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</si>
  <si>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</si>
  <si>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</si>
  <si>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</si>
  <si>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</si>
  <si>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</si>
  <si>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</si>
  <si>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</si>
  <si>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</si>
  <si>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</si>
  <si>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</si>
  <si>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</si>
  <si>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</si>
  <si>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</si>
  <si>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</si>
  <si>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</si>
  <si>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</si>
  <si>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</si>
  <si>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</si>
  <si>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</si>
  <si>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</si>
  <si>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</si>
  <si>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</si>
  <si>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</si>
  <si>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</si>
  <si>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</si>
  <si>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</si>
  <si>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</si>
  <si>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</si>
  <si>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</si>
  <si>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</si>
  <si>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</si>
  <si>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</si>
  <si>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</si>
  <si>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</si>
  <si>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</si>
  <si>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</si>
  <si>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</si>
  <si>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</si>
  <si>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</si>
  <si>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</si>
  <si>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</si>
  <si>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</si>
  <si>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</si>
  <si>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</si>
  <si>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</si>
  <si>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</si>
  <si>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</si>
  <si>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</si>
  <si>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</si>
  <si>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</si>
  <si>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</si>
  <si>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</si>
  <si>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</si>
  <si>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</si>
  <si>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</si>
  <si>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</si>
  <si>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</si>
  <si>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</si>
  <si>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</si>
  <si>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</si>
  <si>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</si>
  <si>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</si>
  <si>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</si>
  <si>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</si>
  <si>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</si>
  <si>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</si>
  <si>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</si>
  <si>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</si>
  <si>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</si>
  <si>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</si>
  <si>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</si>
  <si>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</si>
  <si>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</si>
  <si>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</si>
  <si>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</si>
  <si>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</si>
  <si>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</si>
  <si>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</si>
  <si>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</si>
  <si>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</si>
  <si>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</si>
  <si>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27-05-2024(ل.ل.)</t>
  </si>
  <si>
    <t>معدل أسعار المحلات والملاحم في 27-05-2024 (ل.ل.)</t>
  </si>
  <si>
    <t>المعدل العام للأسعار في 27-05-2024  (ل.ل.)</t>
  </si>
  <si>
    <t xml:space="preserve"> التاريخ 3 حزيران 2024</t>
  </si>
  <si>
    <t>معدل الأسعار في حزيران 2023 (ل.ل.)</t>
  </si>
  <si>
    <t>معدل أسعار  السوبرماركات في 03-06-2024(ل.ل.)</t>
  </si>
  <si>
    <t>معدل أسعار المحلات والملاحم في 03-06-2024 (ل.ل.)</t>
  </si>
  <si>
    <t>المعدل العام للأسعار في 03-06-2024 (ل.ل.)</t>
  </si>
  <si>
    <t>المعدل العام للأسعار في 03-06-2024  (ل.ل.)</t>
  </si>
  <si>
    <t xml:space="preserve"> التاريخ03 حزيران 2024 </t>
  </si>
  <si>
    <t>المجموع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</si>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</sst>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222</v>
      </c>
      <c r="F12" s="213" t="s">
        <v>223</v>
      </c>
      <c r="G12" s="213" t="s">
        <v>197</v>
      </c>
      <c r="H12" s="213" t="s">
        <v>218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42867.80740740741</v>
      </c>
      <c r="F15" s="175">
        <v>69844.800000000003</v>
      </c>
      <c r="G15" s="45">
        <f t="shared" ref="G15:G30" si="0">(F15-E15)/E15</f>
        <v>0.62930656415917041</v>
      </c>
      <c r="H15" s="175">
        <v>73249.8</v>
      </c>
      <c r="I15" s="45">
        <f t="shared" ref="I15:I30" si="1">(F15-H15)/H15</f>
        <v>-4.6484768559095037E-2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55934.599999999991</v>
      </c>
      <c r="F16" s="169">
        <v>86554.222222222219</v>
      </c>
      <c r="G16" s="48">
        <f>(F16-E16)/E16</f>
        <v>0.54741827459608605</v>
      </c>
      <c r="H16" s="169">
        <v>84277.555555555562</v>
      </c>
      <c r="I16" s="44">
        <f t="shared" si="1"/>
        <v>2.7013914341237434E-2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43253.014814814815</v>
      </c>
      <c r="F17" s="169">
        <v>86449.8</v>
      </c>
      <c r="G17" s="48">
        <f t="shared" si="0"/>
        <v>0.99869998357639644</v>
      </c>
      <c r="H17" s="169">
        <v>88249.8</v>
      </c>
      <c r="I17" s="44">
        <f t="shared" si="1"/>
        <v>-2.0396646791267514E-2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16089.31111111111</v>
      </c>
      <c r="F18" s="169">
        <v>42798.8</v>
      </c>
      <c r="G18" s="48">
        <f t="shared" si="0"/>
        <v>1.6600766001997189</v>
      </c>
      <c r="H18" s="169">
        <v>45748.800000000003</v>
      </c>
      <c r="I18" s="44">
        <f t="shared" si="1"/>
        <v>-6.4482565662924485E-2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123813.1</v>
      </c>
      <c r="F19" s="169">
        <v>126285.42857142857</v>
      </c>
      <c r="G19" s="48">
        <f t="shared" si="0"/>
        <v>1.9968230917637626E-2</v>
      </c>
      <c r="H19" s="169">
        <v>139887.55555555556</v>
      </c>
      <c r="I19" s="44">
        <f t="shared" si="1"/>
        <v>-9.7236147490796551E-2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59151.151851851857</v>
      </c>
      <c r="F20" s="169">
        <v>73798.8</v>
      </c>
      <c r="G20" s="48">
        <f t="shared" si="0"/>
        <v>0.24763081849757029</v>
      </c>
      <c r="H20" s="169">
        <v>80555.333333333328</v>
      </c>
      <c r="I20" s="44">
        <f t="shared" si="1"/>
        <v>-8.3874438274312388E-2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102157.26296296297</v>
      </c>
      <c r="F21" s="169">
        <v>94999.777777777781</v>
      </c>
      <c r="G21" s="48">
        <f t="shared" si="0"/>
        <v>-7.0063400071516457E-2</v>
      </c>
      <c r="H21" s="169">
        <v>92298.8</v>
      </c>
      <c r="I21" s="44">
        <f t="shared" si="1"/>
        <v>2.9263411634580058E-2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13196.75</v>
      </c>
      <c r="F22" s="169">
        <v>25833.111111111109</v>
      </c>
      <c r="G22" s="48">
        <f t="shared" si="0"/>
        <v>0.95753584110565926</v>
      </c>
      <c r="H22" s="169">
        <v>26944.222222222223</v>
      </c>
      <c r="I22" s="44">
        <f t="shared" si="1"/>
        <v>-4.1237453504771246E-2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15650.883333333335</v>
      </c>
      <c r="F23" s="169">
        <v>38499.75</v>
      </c>
      <c r="G23" s="48">
        <f t="shared" si="0"/>
        <v>1.4599090786143059</v>
      </c>
      <c r="H23" s="169">
        <v>37499.777777777781</v>
      </c>
      <c r="I23" s="44">
        <f t="shared" si="1"/>
        <v>2.6666083947164042E-2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15737.7</v>
      </c>
      <c r="F24" s="169">
        <v>37249.75</v>
      </c>
      <c r="G24" s="48">
        <f t="shared" si="0"/>
        <v>1.366911937576647</v>
      </c>
      <c r="H24" s="169">
        <v>38610.888888888891</v>
      </c>
      <c r="I24" s="44">
        <f t="shared" si="1"/>
        <v>-3.5252720878969128E-2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16196.269444444444</v>
      </c>
      <c r="F25" s="169">
        <v>38610.888888888891</v>
      </c>
      <c r="G25" s="48">
        <f>(F25-E25)/E25</f>
        <v>1.3839371789491306</v>
      </c>
      <c r="H25" s="169">
        <v>38749.777777777781</v>
      </c>
      <c r="I25" s="44">
        <f t="shared" si="1"/>
        <v>-3.5842499455194421E-3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33083.448148148149</v>
      </c>
      <c r="F26" s="169">
        <v>80624.75</v>
      </c>
      <c r="G26" s="48">
        <f>(F26-E26)/E26</f>
        <v>1.4370116935502377</v>
      </c>
      <c r="H26" s="169">
        <v>75249.8</v>
      </c>
      <c r="I26" s="44">
        <f t="shared" si="1"/>
        <v>7.1428096818861933E-2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15630.050000000001</v>
      </c>
      <c r="F27" s="169">
        <v>38610.888888888891</v>
      </c>
      <c r="G27" s="48">
        <f t="shared" si="0"/>
        <v>1.4702984884174322</v>
      </c>
      <c r="H27" s="169">
        <v>37610.888888888891</v>
      </c>
      <c r="I27" s="44">
        <f t="shared" si="1"/>
        <v>2.6588044833352042E-2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41954.85555555555</v>
      </c>
      <c r="F28" s="169">
        <v>57327.555555555555</v>
      </c>
      <c r="G28" s="48">
        <f t="shared" si="0"/>
        <v>0.36641050949737791</v>
      </c>
      <c r="H28" s="169">
        <v>58499.777777777781</v>
      </c>
      <c r="I28" s="44">
        <f t="shared" si="1"/>
        <v>-2.0038062822650866E-2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60584.641666666663</v>
      </c>
      <c r="F29" s="169">
        <v>162341.66666666666</v>
      </c>
      <c r="G29" s="48">
        <f t="shared" si="0"/>
        <v>1.6795844986566315</v>
      </c>
      <c r="H29" s="169">
        <v>149435.71428571429</v>
      </c>
      <c r="I29" s="44">
        <f t="shared" si="1"/>
        <v>8.6364577856380256E-2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33297.437037037031</v>
      </c>
      <c r="F30" s="172">
        <v>78749.8</v>
      </c>
      <c r="G30" s="51">
        <f t="shared" si="0"/>
        <v>1.3650408862521735</v>
      </c>
      <c r="H30" s="172">
        <v>73949.8</v>
      </c>
      <c r="I30" s="56">
        <f t="shared" si="1"/>
        <v>6.4908897657600148E-2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135532.25555555557</v>
      </c>
      <c r="F32" s="175">
        <v>197098.8</v>
      </c>
      <c r="G32" s="45">
        <f>(F32-E32)/E32</f>
        <v>0.45425750639269691</v>
      </c>
      <c r="H32" s="175">
        <v>192249.8</v>
      </c>
      <c r="I32" s="44">
        <f>(F32-H32)/H32</f>
        <v>2.522239294917342E-2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195598.8</v>
      </c>
      <c r="G33" s="48">
        <f>(F33-E33)/E33</f>
        <v>0.51330534527753757</v>
      </c>
      <c r="H33" s="169">
        <v>190198.8</v>
      </c>
      <c r="I33" s="44">
        <f>(F33-H33)/H33</f>
        <v>2.8391346317642386E-2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55146.542857142864</v>
      </c>
      <c r="F34" s="169">
        <v>83928.571428571435</v>
      </c>
      <c r="G34" s="48">
        <f>(F34-E34)/E34</f>
        <v>0.52191900126882707</v>
      </c>
      <c r="H34" s="169">
        <v>83500</v>
      </c>
      <c r="I34" s="44">
        <f>(F34-H34)/H34</f>
        <v>5.1325919589393391E-3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68333.333333333328</v>
      </c>
      <c r="G35" s="48">
        <f>(F35-E35)/E35</f>
        <v>0.55748447263955625</v>
      </c>
      <c r="H35" s="169">
        <v>86666.666666666672</v>
      </c>
      <c r="I35" s="44">
        <f>(F35-H35)/H35</f>
        <v>-0.21153846153846165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70649.8</v>
      </c>
      <c r="G36" s="51">
        <f>(F36-E36)/E36</f>
        <v>1.1344223276279572</v>
      </c>
      <c r="H36" s="169">
        <v>65344.800000000003</v>
      </c>
      <c r="I36" s="56">
        <f>(F36-H36)/H36</f>
        <v>8.1184730843158137E-2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1530879.0666666664</v>
      </c>
      <c r="F38" s="169">
        <v>1958001.5</v>
      </c>
      <c r="G38" s="45">
        <f t="shared" ref="G38:G43" si="2">(F38-E38)/E38</f>
        <v>0.27900468602222728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925321.30952380958</v>
      </c>
      <c r="F39" s="169">
        <v>983710</v>
      </c>
      <c r="G39" s="48">
        <f t="shared" si="2"/>
        <v>6.3100989759155665E-2</v>
      </c>
      <c r="H39" s="169">
        <v>983710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610282.9</v>
      </c>
      <c r="F40" s="169">
        <v>563674.80000000005</v>
      </c>
      <c r="G40" s="48">
        <f t="shared" si="2"/>
        <v>-7.6371302554929812E-2</v>
      </c>
      <c r="H40" s="169">
        <v>590824</v>
      </c>
      <c r="I40" s="44">
        <f t="shared" si="3"/>
        <v>-4.5951417004048506E-2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240171.10119047621</v>
      </c>
      <c r="F41" s="169">
        <v>304083</v>
      </c>
      <c r="G41" s="48">
        <f t="shared" si="2"/>
        <v>0.26610986289660299</v>
      </c>
      <c r="H41" s="169">
        <v>304830.5</v>
      </c>
      <c r="I41" s="44">
        <f t="shared" si="3"/>
        <v>-2.4521824423737125E-3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226395.22222222222</v>
      </c>
      <c r="F42" s="169">
        <v>219765.00000000003</v>
      </c>
      <c r="G42" s="48">
        <f t="shared" si="2"/>
        <v>-2.9286051874867651E-2</v>
      </c>
      <c r="H42" s="169">
        <v>219765.00000000003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578689.17857142852</v>
      </c>
      <c r="F43" s="169">
        <v>858429</v>
      </c>
      <c r="G43" s="51">
        <f t="shared" si="2"/>
        <v>0.4834025445562099</v>
      </c>
      <c r="H43" s="169">
        <v>858429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352253.19642857142</v>
      </c>
      <c r="F45" s="169">
        <v>338169</v>
      </c>
      <c r="G45" s="45">
        <f t="shared" ref="G45:G50" si="4">(F45-E45)/E45</f>
        <v>-3.9983161462744485E-2</v>
      </c>
      <c r="H45" s="169">
        <v>338169</v>
      </c>
      <c r="I45" s="44">
        <f t="shared" ref="I45:I50" si="5">(F45-H45)/H45</f>
        <v>0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311111.11111111107</v>
      </c>
      <c r="F46" s="169">
        <v>315924.40000000002</v>
      </c>
      <c r="G46" s="48">
        <f t="shared" si="4"/>
        <v>1.5471285714285937E-2</v>
      </c>
      <c r="H46" s="169">
        <v>315924.40000000002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1001422.1904761904</v>
      </c>
      <c r="F47" s="169">
        <v>990170.5</v>
      </c>
      <c r="G47" s="48">
        <f t="shared" si="4"/>
        <v>-1.1235711154792842E-2</v>
      </c>
      <c r="H47" s="169">
        <v>990170.5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1289329.5238095238</v>
      </c>
      <c r="F48" s="169">
        <v>1294034.625</v>
      </c>
      <c r="G48" s="48">
        <f t="shared" si="4"/>
        <v>3.6492619641364161E-3</v>
      </c>
      <c r="H48" s="169">
        <v>1294106.25</v>
      </c>
      <c r="I48" s="84">
        <f t="shared" si="5"/>
        <v>-5.5347078340746749E-5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143655.66666666666</v>
      </c>
      <c r="F49" s="169">
        <v>140821.25</v>
      </c>
      <c r="G49" s="48">
        <f t="shared" si="4"/>
        <v>-1.9730629027280445E-2</v>
      </c>
      <c r="H49" s="169">
        <v>140821.25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1879916.6666666667</v>
      </c>
      <c r="F50" s="169">
        <v>1755877.5</v>
      </c>
      <c r="G50" s="56">
        <f t="shared" si="4"/>
        <v>-6.5981204840640142E-2</v>
      </c>
      <c r="H50" s="169">
        <v>1752065.25</v>
      </c>
      <c r="I50" s="59">
        <f t="shared" si="5"/>
        <v>2.1758607449123258E-3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152257.4</v>
      </c>
      <c r="F52" s="166">
        <v>146430.25</v>
      </c>
      <c r="G52" s="168">
        <f t="shared" ref="G52:G60" si="6">(F52-E52)/E52</f>
        <v>-3.827170305022938E-2</v>
      </c>
      <c r="H52" s="166">
        <v>144114.66666666666</v>
      </c>
      <c r="I52" s="116">
        <f t="shared" ref="I52:I60" si="7">(F52-H52)/H52</f>
        <v>1.6067645208445197E-2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165044.5</v>
      </c>
      <c r="F53" s="169">
        <v>194050</v>
      </c>
      <c r="G53" s="171">
        <f t="shared" si="6"/>
        <v>0.17574351159838711</v>
      </c>
      <c r="H53" s="169">
        <v>194050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138236.66666666666</v>
      </c>
      <c r="F54" s="169">
        <v>140290.79999999999</v>
      </c>
      <c r="G54" s="171">
        <f t="shared" si="6"/>
        <v>1.4859540401726495E-2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175207.22222222222</v>
      </c>
      <c r="F55" s="169">
        <v>223054</v>
      </c>
      <c r="G55" s="171">
        <f t="shared" si="6"/>
        <v>0.2730867892939472</v>
      </c>
      <c r="H55" s="169">
        <v>223054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97740.5</v>
      </c>
      <c r="F56" s="169">
        <v>102368.125</v>
      </c>
      <c r="G56" s="176">
        <f t="shared" si="6"/>
        <v>4.7346033629866842E-2</v>
      </c>
      <c r="H56" s="169">
        <v>102368.125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108080</v>
      </c>
      <c r="F57" s="172">
        <v>105128.4</v>
      </c>
      <c r="G57" s="174">
        <f t="shared" si="6"/>
        <v>-2.7309400444115523E-2</v>
      </c>
      <c r="H57" s="172">
        <v>105128.4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223600.19047619044</v>
      </c>
      <c r="F58" s="175">
        <v>207431.25</v>
      </c>
      <c r="G58" s="44">
        <f t="shared" si="6"/>
        <v>-7.2311836773288243E-2</v>
      </c>
      <c r="H58" s="175">
        <v>197609.44444444444</v>
      </c>
      <c r="I58" s="44">
        <f t="shared" si="7"/>
        <v>4.9703118103329551E-2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213910.66666666666</v>
      </c>
      <c r="F59" s="169">
        <v>197880.2</v>
      </c>
      <c r="G59" s="48">
        <f t="shared" si="6"/>
        <v>-7.4940006108468862E-2</v>
      </c>
      <c r="H59" s="169">
        <v>197880.2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1053733.3333333333</v>
      </c>
      <c r="F60" s="169">
        <v>948428</v>
      </c>
      <c r="G60" s="51">
        <f t="shared" si="6"/>
        <v>-9.9935467543970577E-2</v>
      </c>
      <c r="H60" s="169">
        <v>948428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438850</v>
      </c>
      <c r="F62" s="169">
        <v>409032</v>
      </c>
      <c r="G62" s="45">
        <f t="shared" ref="G62:G67" si="8">(F62-E62)/E62</f>
        <v>-6.7945767346473743E-2</v>
      </c>
      <c r="H62" s="169">
        <v>417558</v>
      </c>
      <c r="I62" s="44">
        <f t="shared" ref="I62:I67" si="9">(F62-H62)/H62</f>
        <v>-2.0418720273590735E-2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2321666.6666666665</v>
      </c>
      <c r="F63" s="169">
        <v>2894320</v>
      </c>
      <c r="G63" s="48">
        <f t="shared" si="8"/>
        <v>0.24665613783201731</v>
      </c>
      <c r="H63" s="169">
        <v>2894320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772695.1481481482</v>
      </c>
      <c r="F64" s="169">
        <v>860559.375</v>
      </c>
      <c r="G64" s="48">
        <f t="shared" si="8"/>
        <v>0.11371137383537144</v>
      </c>
      <c r="H64" s="169">
        <v>884329.875</v>
      </c>
      <c r="I64" s="84">
        <f t="shared" si="9"/>
        <v>-2.6879675415240268E-2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567840</v>
      </c>
      <c r="F65" s="169">
        <v>600840.5</v>
      </c>
      <c r="G65" s="48">
        <f t="shared" si="8"/>
        <v>5.8115842490842493E-2</v>
      </c>
      <c r="H65" s="169">
        <v>600221.14285714284</v>
      </c>
      <c r="I65" s="84">
        <f t="shared" si="9"/>
        <v>1.0318815826928828E-3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286756.19047619047</v>
      </c>
      <c r="F66" s="169">
        <v>296010</v>
      </c>
      <c r="G66" s="48">
        <f t="shared" si="8"/>
        <v>3.2270653018658634E-2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226691.27976190476</v>
      </c>
      <c r="F67" s="169">
        <v>221163.11111111112</v>
      </c>
      <c r="G67" s="51">
        <f t="shared" si="8"/>
        <v>-2.4386331298671519E-2</v>
      </c>
      <c r="H67" s="169">
        <v>221163.11111111112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276851.125</v>
      </c>
      <c r="F69" s="175">
        <v>310362</v>
      </c>
      <c r="G69" s="45">
        <f>(F69-E69)/E69</f>
        <v>0.12104294320638935</v>
      </c>
      <c r="H69" s="175">
        <v>307309.2</v>
      </c>
      <c r="I69" s="44">
        <f>(F69-H69)/H69</f>
        <v>9.9339687845335853E-3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203200.42857142855</v>
      </c>
      <c r="F70" s="169">
        <v>210077.4</v>
      </c>
      <c r="G70" s="48">
        <f>(F70-E70)/E70</f>
        <v>3.3843291950312333E-2</v>
      </c>
      <c r="H70" s="169">
        <v>210077.4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82271.481481481474</v>
      </c>
      <c r="F71" s="169">
        <v>97885.125</v>
      </c>
      <c r="G71" s="48">
        <f>(F71-E71)/E71</f>
        <v>0.18978196620943319</v>
      </c>
      <c r="H71" s="169">
        <v>97885.125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145444.91666666666</v>
      </c>
      <c r="F72" s="169">
        <v>136634.66666666666</v>
      </c>
      <c r="G72" s="48">
        <f>(F72-E72)/E72</f>
        <v>-6.0574478654290088E-2</v>
      </c>
      <c r="H72" s="169">
        <v>136634.66666666666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121897.95833333333</v>
      </c>
      <c r="F73" s="178">
        <v>129616.5</v>
      </c>
      <c r="G73" s="48">
        <f>(F73-E73)/E73</f>
        <v>6.3319696016237673E-2</v>
      </c>
      <c r="H73" s="178">
        <v>127376</v>
      </c>
      <c r="I73" s="59">
        <f>(F73-H73)/H73</f>
        <v>1.7589655822132899E-2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74044.444444444438</v>
      </c>
      <c r="F75" s="166">
        <v>71119.28571428571</v>
      </c>
      <c r="G75" s="44">
        <f t="shared" ref="G75:G81" si="10">(F75-E75)/E75</f>
        <v>-3.9505445035156891E-2</v>
      </c>
      <c r="H75" s="166">
        <v>71119.28571428571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100316.51851851853</v>
      </c>
      <c r="F76" s="169">
        <v>107792.83333333333</v>
      </c>
      <c r="G76" s="48">
        <f t="shared" si="10"/>
        <v>7.4527255582884575E-2</v>
      </c>
      <c r="H76" s="169">
        <v>107789.5</v>
      </c>
      <c r="I76" s="44">
        <f t="shared" si="11"/>
        <v>3.0924471616701838E-5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44800</v>
      </c>
      <c r="F77" s="169">
        <v>47412.857142857145</v>
      </c>
      <c r="G77" s="48">
        <f t="shared" si="10"/>
        <v>5.8322704081632697E-2</v>
      </c>
      <c r="H77" s="169">
        <v>53261.25</v>
      </c>
      <c r="I77" s="44">
        <f t="shared" si="11"/>
        <v>-0.10980577543979639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108429.88888888889</v>
      </c>
      <c r="F78" s="169">
        <v>92193.333333333328</v>
      </c>
      <c r="G78" s="48">
        <f t="shared" si="10"/>
        <v>-0.14974243469154164</v>
      </c>
      <c r="H78" s="169">
        <v>94182.222222222219</v>
      </c>
      <c r="I78" s="44">
        <f t="shared" si="11"/>
        <v>-2.1117455523571346E-2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133426.75</v>
      </c>
      <c r="F79" s="169">
        <v>130361.22222222222</v>
      </c>
      <c r="G79" s="48">
        <f t="shared" si="10"/>
        <v>-2.2975361220877979E-2</v>
      </c>
      <c r="H79" s="169">
        <v>132040.4</v>
      </c>
      <c r="I79" s="44">
        <f t="shared" si="11"/>
        <v>-1.2717151551932404E-2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730488.88888888888</v>
      </c>
      <c r="F80" s="169">
        <v>578565</v>
      </c>
      <c r="G80" s="48">
        <f t="shared" si="10"/>
        <v>-0.20797563275736186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171803.07407407407</v>
      </c>
      <c r="F81" s="172">
        <v>201488.625</v>
      </c>
      <c r="G81" s="51">
        <f t="shared" si="10"/>
        <v>0.1727882407571287</v>
      </c>
      <c r="H81" s="172">
        <v>202522.66666666666</v>
      </c>
      <c r="I81" s="56">
        <f t="shared" si="11"/>
        <v>-5.105807086614126E-3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222</v>
      </c>
      <c r="F12" s="221" t="s">
        <v>224</v>
      </c>
      <c r="G12" s="213" t="s">
        <v>197</v>
      </c>
      <c r="H12" s="221" t="s">
        <v>219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42867.80740740741</v>
      </c>
      <c r="F15" s="175">
        <v>53300</v>
      </c>
      <c r="G15" s="44">
        <f>(F15-E15)/E15</f>
        <v>0.24335727025753928</v>
      </c>
      <c r="H15" s="141">
        <v>56916.600000000006</v>
      </c>
      <c r="I15" s="118">
        <f>(F15-H15)/H15</f>
        <v>-6.3542094924855061E-2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55934.599999999991</v>
      </c>
      <c r="F16" s="169">
        <v>62100</v>
      </c>
      <c r="G16" s="48">
        <f t="shared" ref="G16:G39" si="0">(F16-E16)/E16</f>
        <v>0.11022515580696045</v>
      </c>
      <c r="H16" s="141">
        <v>66083.3</v>
      </c>
      <c r="I16" s="48">
        <f>(F16-H16)/H16</f>
        <v>-6.0276953481439376E-2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43253.014814814815</v>
      </c>
      <c r="F17" s="169">
        <v>59500</v>
      </c>
      <c r="G17" s="48">
        <f t="shared" si="0"/>
        <v>0.3756266529569251</v>
      </c>
      <c r="H17" s="141">
        <v>56316.65</v>
      </c>
      <c r="I17" s="48">
        <f t="shared" ref="I17:I29" si="1">(F17-H17)/H17</f>
        <v>5.6525911963868559E-2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16089.31111111111</v>
      </c>
      <c r="F18" s="169">
        <v>30000</v>
      </c>
      <c r="G18" s="48">
        <f t="shared" si="0"/>
        <v>0.86459195131619482</v>
      </c>
      <c r="H18" s="141">
        <v>28633.249999999996</v>
      </c>
      <c r="I18" s="48">
        <f t="shared" si="1"/>
        <v>4.7732967790942479E-2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123813.1</v>
      </c>
      <c r="F19" s="169">
        <v>98100</v>
      </c>
      <c r="G19" s="48">
        <f t="shared" si="0"/>
        <v>-0.20767673210669957</v>
      </c>
      <c r="H19" s="141">
        <v>129799.95</v>
      </c>
      <c r="I19" s="48">
        <f t="shared" si="1"/>
        <v>-0.24422158868320054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59151.151851851857</v>
      </c>
      <c r="F20" s="169">
        <v>62300</v>
      </c>
      <c r="G20" s="48">
        <f t="shared" si="0"/>
        <v>5.3233927819945938E-2</v>
      </c>
      <c r="H20" s="141">
        <v>73883.3</v>
      </c>
      <c r="I20" s="48">
        <f t="shared" si="1"/>
        <v>-0.15677832473644251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102157.26296296297</v>
      </c>
      <c r="F21" s="169">
        <v>63600</v>
      </c>
      <c r="G21" s="48">
        <f t="shared" si="0"/>
        <v>-0.37743046206065517</v>
      </c>
      <c r="H21" s="141">
        <v>61291.600000000006</v>
      </c>
      <c r="I21" s="48">
        <f t="shared" si="1"/>
        <v>3.7662583453523711E-2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13196.75</v>
      </c>
      <c r="F22" s="169">
        <v>17200</v>
      </c>
      <c r="G22" s="48">
        <f t="shared" si="0"/>
        <v>0.30335120389489839</v>
      </c>
      <c r="H22" s="141">
        <v>18649.95</v>
      </c>
      <c r="I22" s="48">
        <f t="shared" si="1"/>
        <v>-7.7745516744012755E-2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15650.883333333335</v>
      </c>
      <c r="F23" s="169">
        <v>18400</v>
      </c>
      <c r="G23" s="48">
        <f t="shared" si="0"/>
        <v>0.17565249245782708</v>
      </c>
      <c r="H23" s="141">
        <v>21316.6</v>
      </c>
      <c r="I23" s="48">
        <f t="shared" si="1"/>
        <v>-0.13682294549787483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15737.7</v>
      </c>
      <c r="F24" s="169">
        <v>18400</v>
      </c>
      <c r="G24" s="48">
        <f t="shared" si="0"/>
        <v>0.16916703203136413</v>
      </c>
      <c r="H24" s="141">
        <v>22541.599999999999</v>
      </c>
      <c r="I24" s="48">
        <f t="shared" si="1"/>
        <v>-0.18373141214465694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16196.269444444444</v>
      </c>
      <c r="F25" s="169">
        <v>17700</v>
      </c>
      <c r="G25" s="48">
        <f t="shared" si="0"/>
        <v>9.2844254086632105E-2</v>
      </c>
      <c r="H25" s="141">
        <v>21699.949999999997</v>
      </c>
      <c r="I25" s="48">
        <f t="shared" si="1"/>
        <v>-0.18432991781087044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33083.448148148149</v>
      </c>
      <c r="F26" s="169">
        <v>51400</v>
      </c>
      <c r="G26" s="48">
        <f t="shared" si="0"/>
        <v>0.55364700105714715</v>
      </c>
      <c r="H26" s="141">
        <v>51291.6</v>
      </c>
      <c r="I26" s="48">
        <f t="shared" si="1"/>
        <v>2.1134064837127612E-3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15630.050000000001</v>
      </c>
      <c r="F27" s="169">
        <v>19800</v>
      </c>
      <c r="G27" s="48">
        <f t="shared" si="0"/>
        <v>0.26679057328671363</v>
      </c>
      <c r="H27" s="141">
        <v>22091.599999999999</v>
      </c>
      <c r="I27" s="48">
        <f t="shared" si="1"/>
        <v>-0.10373173513914785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41954.85555555555</v>
      </c>
      <c r="F28" s="169">
        <v>37800</v>
      </c>
      <c r="G28" s="48">
        <f t="shared" si="0"/>
        <v>-9.9031578122198427E-2</v>
      </c>
      <c r="H28" s="141">
        <v>51091.6</v>
      </c>
      <c r="I28" s="48">
        <f t="shared" si="1"/>
        <v>-0.26015235381158547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60584.641666666663</v>
      </c>
      <c r="F29" s="169">
        <v>83300</v>
      </c>
      <c r="G29" s="48">
        <f t="shared" si="0"/>
        <v>0.37493591954066474</v>
      </c>
      <c r="H29" s="141">
        <v>93233.3</v>
      </c>
      <c r="I29" s="48">
        <f t="shared" si="1"/>
        <v>-0.106542404913266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33297.437037037031</v>
      </c>
      <c r="F30" s="172">
        <v>67600</v>
      </c>
      <c r="G30" s="51">
        <f t="shared" si="0"/>
        <v>1.0301862850527483</v>
      </c>
      <c r="H30" s="143">
        <v>53250</v>
      </c>
      <c r="I30" s="51">
        <f>(F30-H30)/H30</f>
        <v>0.26948356807511736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40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135532.25555555557</v>
      </c>
      <c r="F32" s="175">
        <v>122100</v>
      </c>
      <c r="G32" s="44">
        <f t="shared" si="0"/>
        <v>-9.9107444943610512E-2</v>
      </c>
      <c r="H32" s="141">
        <v>108258.3</v>
      </c>
      <c r="I32" s="45">
        <f>(F32-H32)/H32</f>
        <v>0.12785809494514505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121500</v>
      </c>
      <c r="G33" s="48">
        <f t="shared" si="0"/>
        <v>-5.9980943384004282E-2</v>
      </c>
      <c r="H33" s="141">
        <v>110149.95</v>
      </c>
      <c r="I33" s="48">
        <f>(F33-H33)/H33</f>
        <v>0.10304180800808356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55146.542857142864</v>
      </c>
      <c r="F34" s="169">
        <v>82000</v>
      </c>
      <c r="G34" s="48">
        <f>(F34-E34)/E34</f>
        <v>0.48694724549499008</v>
      </c>
      <c r="H34" s="141">
        <v>58574.95</v>
      </c>
      <c r="I34" s="48">
        <f>(F34-H34)/H34</f>
        <v>0.39991583432849714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62500</v>
      </c>
      <c r="G35" s="48">
        <f t="shared" si="0"/>
        <v>0.42452848107276497</v>
      </c>
      <c r="H35" s="141">
        <v>62416.65</v>
      </c>
      <c r="I35" s="48">
        <f>(F35-H35)/H35</f>
        <v>1.3353808639201005E-3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53000</v>
      </c>
      <c r="G36" s="55">
        <f t="shared" si="0"/>
        <v>0.60119891867042408</v>
      </c>
      <c r="H36" s="141">
        <v>45958.25</v>
      </c>
      <c r="I36" s="48">
        <f>(F36-H36)/H36</f>
        <v>0.1532205860754054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1530879.0666666664</v>
      </c>
      <c r="F38" s="196">
        <v>1820940</v>
      </c>
      <c r="G38" s="168">
        <f t="shared" si="0"/>
        <v>0.18947344675952216</v>
      </c>
      <c r="H38" s="196">
        <v>1801419.85</v>
      </c>
      <c r="I38" s="168">
        <f>(F38-H38)/H38</f>
        <v>1.0835980296320097E-2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925321.30952380958</v>
      </c>
      <c r="F39" s="142">
        <v>1034930</v>
      </c>
      <c r="G39" s="174">
        <f t="shared" si="0"/>
        <v>0.11845473496400664</v>
      </c>
      <c r="H39" s="142">
        <v>1022955.6</v>
      </c>
      <c r="I39" s="174">
        <f>(F39-H39)/H39</f>
        <v>1.1705688888159E-2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1" t="s">
        <v>3</v>
      </c>
      <c r="B12" s="217"/>
      <c r="C12" s="219" t="s">
        <v>0</v>
      </c>
      <c r="D12" s="213" t="s">
        <v>223</v>
      </c>
      <c r="E12" s="221" t="s">
        <v>224</v>
      </c>
      <c r="F12" s="228" t="s">
        <v>186</v>
      </c>
      <c r="G12" s="213" t="s">
        <v>222</v>
      </c>
      <c r="H12" s="230" t="s">
        <v>225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69844.800000000003</v>
      </c>
      <c r="E15" s="197">
        <v>53300</v>
      </c>
      <c r="F15" s="67">
        <f t="shared" ref="F15:F30" si="0">D15-E15</f>
        <v>16544.800000000003</v>
      </c>
      <c r="G15" s="166">
        <v>42867.80740740741</v>
      </c>
      <c r="H15" s="131">
        <f>AVERAGE(D15:E15)</f>
        <v>61572.4</v>
      </c>
      <c r="I15" s="69">
        <f t="shared" ref="I15:I30" si="1">(H15-G15)/G15</f>
        <v>0.43633191720835485</v>
      </c>
    </row>
    <row r="16" spans="1:9" ht="16.5" customHeight="1">
      <c r="A16" s="129"/>
      <c r="B16" s="162" t="s">
        <v>5</v>
      </c>
      <c r="C16" s="149" t="s">
        <v>164</v>
      </c>
      <c r="D16" s="141">
        <v>86554.222222222219</v>
      </c>
      <c r="E16" s="141">
        <v>62100</v>
      </c>
      <c r="F16" s="71">
        <f t="shared" si="0"/>
        <v>24454.222222222219</v>
      </c>
      <c r="G16" s="169">
        <v>55934.599999999991</v>
      </c>
      <c r="H16" s="180">
        <f t="shared" ref="H16:H30" si="2">AVERAGE(D16:E16)</f>
        <v>74327.111111111109</v>
      </c>
      <c r="I16" s="72">
        <f t="shared" si="1"/>
        <v>0.3288217152015232</v>
      </c>
    </row>
    <row r="17" spans="1:9" ht="16.5">
      <c r="A17" s="129"/>
      <c r="B17" s="162" t="s">
        <v>6</v>
      </c>
      <c r="C17" s="149" t="s">
        <v>165</v>
      </c>
      <c r="D17" s="141">
        <v>86449.8</v>
      </c>
      <c r="E17" s="141">
        <v>59500</v>
      </c>
      <c r="F17" s="71">
        <f t="shared" si="0"/>
        <v>26949.800000000003</v>
      </c>
      <c r="G17" s="169">
        <v>43253.014814814815</v>
      </c>
      <c r="H17" s="180">
        <f t="shared" si="2"/>
        <v>72974.899999999994</v>
      </c>
      <c r="I17" s="72">
        <f t="shared" si="1"/>
        <v>0.68716331826666066</v>
      </c>
    </row>
    <row r="18" spans="1:9" ht="16.5">
      <c r="A18" s="129"/>
      <c r="B18" s="162" t="s">
        <v>7</v>
      </c>
      <c r="C18" s="149" t="s">
        <v>166</v>
      </c>
      <c r="D18" s="141">
        <v>42798.8</v>
      </c>
      <c r="E18" s="141">
        <v>30000</v>
      </c>
      <c r="F18" s="71">
        <f t="shared" si="0"/>
        <v>12798.800000000003</v>
      </c>
      <c r="G18" s="169">
        <v>16089.31111111111</v>
      </c>
      <c r="H18" s="180">
        <f t="shared" si="2"/>
        <v>36399.4</v>
      </c>
      <c r="I18" s="72">
        <f t="shared" si="1"/>
        <v>1.2623342757579568</v>
      </c>
    </row>
    <row r="19" spans="1:9" ht="16.5">
      <c r="A19" s="129"/>
      <c r="B19" s="162" t="s">
        <v>8</v>
      </c>
      <c r="C19" s="149" t="s">
        <v>167</v>
      </c>
      <c r="D19" s="141">
        <v>126285.42857142857</v>
      </c>
      <c r="E19" s="141">
        <v>98100</v>
      </c>
      <c r="F19" s="71">
        <f t="shared" si="0"/>
        <v>28185.428571428565</v>
      </c>
      <c r="G19" s="169">
        <v>123813.1</v>
      </c>
      <c r="H19" s="180">
        <f t="shared" si="2"/>
        <v>112192.71428571429</v>
      </c>
      <c r="I19" s="72">
        <f t="shared" si="1"/>
        <v>-9.3854250594530911E-2</v>
      </c>
    </row>
    <row r="20" spans="1:9" ht="16.5">
      <c r="A20" s="129"/>
      <c r="B20" s="162" t="s">
        <v>9</v>
      </c>
      <c r="C20" s="149" t="s">
        <v>168</v>
      </c>
      <c r="D20" s="141">
        <v>73798.8</v>
      </c>
      <c r="E20" s="141">
        <v>62300</v>
      </c>
      <c r="F20" s="71">
        <f t="shared" si="0"/>
        <v>11498.800000000003</v>
      </c>
      <c r="G20" s="169">
        <v>59151.151851851857</v>
      </c>
      <c r="H20" s="180">
        <f t="shared" si="2"/>
        <v>68049.399999999994</v>
      </c>
      <c r="I20" s="72">
        <f t="shared" si="1"/>
        <v>0.15043237315875799</v>
      </c>
    </row>
    <row r="21" spans="1:9" ht="16.5">
      <c r="A21" s="129"/>
      <c r="B21" s="162" t="s">
        <v>10</v>
      </c>
      <c r="C21" s="149" t="s">
        <v>169</v>
      </c>
      <c r="D21" s="141">
        <v>94999.777777777781</v>
      </c>
      <c r="E21" s="141">
        <v>63600</v>
      </c>
      <c r="F21" s="71">
        <f t="shared" si="0"/>
        <v>31399.777777777781</v>
      </c>
      <c r="G21" s="169">
        <v>102157.26296296297</v>
      </c>
      <c r="H21" s="180">
        <f t="shared" si="2"/>
        <v>79299.888888888891</v>
      </c>
      <c r="I21" s="72">
        <f t="shared" si="1"/>
        <v>-0.22374693106608581</v>
      </c>
    </row>
    <row r="22" spans="1:9" ht="16.5">
      <c r="A22" s="129"/>
      <c r="B22" s="162" t="s">
        <v>11</v>
      </c>
      <c r="C22" s="149" t="s">
        <v>170</v>
      </c>
      <c r="D22" s="141">
        <v>25833.111111111109</v>
      </c>
      <c r="E22" s="141">
        <v>17200</v>
      </c>
      <c r="F22" s="71">
        <f t="shared" si="0"/>
        <v>8633.1111111111095</v>
      </c>
      <c r="G22" s="169">
        <v>13196.75</v>
      </c>
      <c r="H22" s="180">
        <f t="shared" si="2"/>
        <v>21516.555555555555</v>
      </c>
      <c r="I22" s="72">
        <f t="shared" si="1"/>
        <v>0.6304435225002788</v>
      </c>
    </row>
    <row r="23" spans="1:9" ht="16.5">
      <c r="A23" s="129"/>
      <c r="B23" s="162" t="s">
        <v>12</v>
      </c>
      <c r="C23" s="149" t="s">
        <v>171</v>
      </c>
      <c r="D23" s="141">
        <v>38499.75</v>
      </c>
      <c r="E23" s="141">
        <v>18400</v>
      </c>
      <c r="F23" s="71">
        <f t="shared" si="0"/>
        <v>20099.75</v>
      </c>
      <c r="G23" s="169">
        <v>15650.883333333335</v>
      </c>
      <c r="H23" s="180">
        <f t="shared" si="2"/>
        <v>28449.875</v>
      </c>
      <c r="I23" s="72">
        <f t="shared" si="1"/>
        <v>0.81778078553606648</v>
      </c>
    </row>
    <row r="24" spans="1:9" ht="16.5">
      <c r="A24" s="129"/>
      <c r="B24" s="162" t="s">
        <v>13</v>
      </c>
      <c r="C24" s="149" t="s">
        <v>172</v>
      </c>
      <c r="D24" s="141">
        <v>37249.75</v>
      </c>
      <c r="E24" s="141">
        <v>18400</v>
      </c>
      <c r="F24" s="71">
        <f t="shared" si="0"/>
        <v>18849.75</v>
      </c>
      <c r="G24" s="169">
        <v>15737.7</v>
      </c>
      <c r="H24" s="180">
        <f t="shared" si="2"/>
        <v>27824.875</v>
      </c>
      <c r="I24" s="72">
        <f t="shared" si="1"/>
        <v>0.76803948480400563</v>
      </c>
    </row>
    <row r="25" spans="1:9" ht="16.5">
      <c r="A25" s="129"/>
      <c r="B25" s="162" t="s">
        <v>14</v>
      </c>
      <c r="C25" s="149" t="s">
        <v>173</v>
      </c>
      <c r="D25" s="141">
        <v>38610.888888888891</v>
      </c>
      <c r="E25" s="141">
        <v>17700</v>
      </c>
      <c r="F25" s="71">
        <f t="shared" si="0"/>
        <v>20910.888888888891</v>
      </c>
      <c r="G25" s="169">
        <v>16196.269444444444</v>
      </c>
      <c r="H25" s="180">
        <f t="shared" si="2"/>
        <v>28155.444444444445</v>
      </c>
      <c r="I25" s="72">
        <f t="shared" si="1"/>
        <v>0.73839071651788135</v>
      </c>
    </row>
    <row r="26" spans="1:9" ht="16.5">
      <c r="A26" s="129"/>
      <c r="B26" s="162" t="s">
        <v>15</v>
      </c>
      <c r="C26" s="149" t="s">
        <v>174</v>
      </c>
      <c r="D26" s="141">
        <v>80624.75</v>
      </c>
      <c r="E26" s="141">
        <v>51400</v>
      </c>
      <c r="F26" s="71">
        <f t="shared" si="0"/>
        <v>29224.75</v>
      </c>
      <c r="G26" s="169">
        <v>33083.448148148149</v>
      </c>
      <c r="H26" s="180">
        <f t="shared" si="2"/>
        <v>66012.375</v>
      </c>
      <c r="I26" s="72">
        <f t="shared" si="1"/>
        <v>0.99532934730369249</v>
      </c>
    </row>
    <row r="27" spans="1:9" ht="16.5">
      <c r="A27" s="129"/>
      <c r="B27" s="162" t="s">
        <v>16</v>
      </c>
      <c r="C27" s="149" t="s">
        <v>175</v>
      </c>
      <c r="D27" s="141">
        <v>38610.888888888891</v>
      </c>
      <c r="E27" s="141">
        <v>19800</v>
      </c>
      <c r="F27" s="71">
        <f t="shared" si="0"/>
        <v>18810.888888888891</v>
      </c>
      <c r="G27" s="169">
        <v>15630.050000000001</v>
      </c>
      <c r="H27" s="180">
        <f t="shared" si="2"/>
        <v>29205.444444444445</v>
      </c>
      <c r="I27" s="72">
        <f t="shared" si="1"/>
        <v>0.86854453085207295</v>
      </c>
    </row>
    <row r="28" spans="1:9" ht="16.5">
      <c r="A28" s="129"/>
      <c r="B28" s="162" t="s">
        <v>17</v>
      </c>
      <c r="C28" s="149" t="s">
        <v>176</v>
      </c>
      <c r="D28" s="141">
        <v>57327.555555555555</v>
      </c>
      <c r="E28" s="141">
        <v>37800</v>
      </c>
      <c r="F28" s="71">
        <f t="shared" si="0"/>
        <v>19527.555555555555</v>
      </c>
      <c r="G28" s="169">
        <v>41954.85555555555</v>
      </c>
      <c r="H28" s="180">
        <f t="shared" si="2"/>
        <v>47563.777777777781</v>
      </c>
      <c r="I28" s="72">
        <f t="shared" si="1"/>
        <v>0.13368946568758983</v>
      </c>
    </row>
    <row r="29" spans="1:9" ht="16.5">
      <c r="A29" s="129"/>
      <c r="B29" s="162" t="s">
        <v>18</v>
      </c>
      <c r="C29" s="149" t="s">
        <v>177</v>
      </c>
      <c r="D29" s="141">
        <v>162341.66666666666</v>
      </c>
      <c r="E29" s="141">
        <v>83300</v>
      </c>
      <c r="F29" s="71">
        <f t="shared" si="0"/>
        <v>79041.666666666657</v>
      </c>
      <c r="G29" s="169">
        <v>60584.641666666663</v>
      </c>
      <c r="H29" s="180">
        <f t="shared" si="2"/>
        <v>122820.83333333333</v>
      </c>
      <c r="I29" s="72">
        <f t="shared" si="1"/>
        <v>1.0272602090986482</v>
      </c>
    </row>
    <row r="30" spans="1:9" ht="17.25" thickBot="1">
      <c r="A30" s="38"/>
      <c r="B30" s="163" t="s">
        <v>19</v>
      </c>
      <c r="C30" s="150" t="s">
        <v>178</v>
      </c>
      <c r="D30" s="198">
        <v>78749.8</v>
      </c>
      <c r="E30" s="143">
        <v>67600</v>
      </c>
      <c r="F30" s="74">
        <f t="shared" si="0"/>
        <v>11149.800000000003</v>
      </c>
      <c r="G30" s="172">
        <v>33297.437037037031</v>
      </c>
      <c r="H30" s="100">
        <f t="shared" si="2"/>
        <v>73174.899999999994</v>
      </c>
      <c r="I30" s="75">
        <f t="shared" si="1"/>
        <v>1.1976135856524606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197098.8</v>
      </c>
      <c r="E32" s="132">
        <v>122100</v>
      </c>
      <c r="F32" s="67">
        <f>D32-E32</f>
        <v>74998.799999999988</v>
      </c>
      <c r="G32" s="175">
        <v>135532.25555555557</v>
      </c>
      <c r="H32" s="68">
        <f>AVERAGE(D32:E32)</f>
        <v>159599.4</v>
      </c>
      <c r="I32" s="78">
        <f>(H32-G32)/G32</f>
        <v>0.1775750307245432</v>
      </c>
    </row>
    <row r="33" spans="1:9" ht="16.5">
      <c r="A33" s="37"/>
      <c r="B33" s="34" t="s">
        <v>27</v>
      </c>
      <c r="C33" s="15" t="s">
        <v>180</v>
      </c>
      <c r="D33" s="47">
        <v>195598.8</v>
      </c>
      <c r="E33" s="132">
        <v>121500</v>
      </c>
      <c r="F33" s="79">
        <f>D33-E33</f>
        <v>74098.799999999988</v>
      </c>
      <c r="G33" s="169">
        <v>129252.6988095238</v>
      </c>
      <c r="H33" s="68">
        <f>AVERAGE(D33:E33)</f>
        <v>158549.4</v>
      </c>
      <c r="I33" s="72">
        <f>(H33-G33)/G33</f>
        <v>0.22666220094676665</v>
      </c>
    </row>
    <row r="34" spans="1:9" ht="16.5">
      <c r="A34" s="37"/>
      <c r="B34" s="39" t="s">
        <v>28</v>
      </c>
      <c r="C34" s="15" t="s">
        <v>181</v>
      </c>
      <c r="D34" s="47">
        <v>83928.571428571435</v>
      </c>
      <c r="E34" s="132">
        <v>82000</v>
      </c>
      <c r="F34" s="71">
        <f>D34-E34</f>
        <v>1928.5714285714348</v>
      </c>
      <c r="G34" s="169">
        <v>55146.542857142864</v>
      </c>
      <c r="H34" s="68">
        <f>AVERAGE(D34:E34)</f>
        <v>82964.28571428571</v>
      </c>
      <c r="I34" s="72">
        <f>(H34-G34)/G34</f>
        <v>0.50443312338190838</v>
      </c>
    </row>
    <row r="35" spans="1:9" ht="16.5">
      <c r="A35" s="37"/>
      <c r="B35" s="34" t="s">
        <v>29</v>
      </c>
      <c r="C35" s="15" t="s">
        <v>182</v>
      </c>
      <c r="D35" s="47">
        <v>68333.333333333328</v>
      </c>
      <c r="E35" s="132">
        <v>62500</v>
      </c>
      <c r="F35" s="79">
        <f>D35-E35</f>
        <v>5833.3333333333285</v>
      </c>
      <c r="G35" s="169">
        <v>43874.166666666664</v>
      </c>
      <c r="H35" s="68">
        <f>AVERAGE(D35:E35)</f>
        <v>65416.666666666664</v>
      </c>
      <c r="I35" s="72">
        <f>(H35-G35)/G35</f>
        <v>0.49100647685616061</v>
      </c>
    </row>
    <row r="36" spans="1:9" ht="17.25" thickBot="1">
      <c r="A36" s="38"/>
      <c r="B36" s="39" t="s">
        <v>30</v>
      </c>
      <c r="C36" s="15" t="s">
        <v>183</v>
      </c>
      <c r="D36" s="50">
        <v>70649.8</v>
      </c>
      <c r="E36" s="132">
        <v>53000</v>
      </c>
      <c r="F36" s="71">
        <f>D36-E36</f>
        <v>17649.800000000003</v>
      </c>
      <c r="G36" s="172">
        <v>33100.197222222225</v>
      </c>
      <c r="H36" s="68">
        <f>AVERAGE(D36:E36)</f>
        <v>61824.9</v>
      </c>
      <c r="I36" s="80">
        <f>(H36-G36)/G36</f>
        <v>0.86781062314919055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1820940</v>
      </c>
      <c r="F38" s="67">
        <f>D38-E38</f>
        <v>137061.5</v>
      </c>
      <c r="G38" s="169">
        <v>1530879.0666666664</v>
      </c>
      <c r="H38" s="67">
        <f>AVERAGE(D38:E38)</f>
        <v>1889470.75</v>
      </c>
      <c r="I38" s="78">
        <f>(H38-G38)/G38</f>
        <v>0.23423906639087472</v>
      </c>
    </row>
    <row r="39" spans="1:9" ht="17.25" thickBot="1">
      <c r="A39" s="38"/>
      <c r="B39" s="36" t="s">
        <v>32</v>
      </c>
      <c r="C39" s="16" t="s">
        <v>185</v>
      </c>
      <c r="D39" s="57">
        <v>983710</v>
      </c>
      <c r="E39" s="134">
        <v>1034930</v>
      </c>
      <c r="F39" s="74">
        <f>D39-E39</f>
        <v>-51220</v>
      </c>
      <c r="G39" s="169">
        <v>925321.30952380958</v>
      </c>
      <c r="H39" s="81">
        <f>AVERAGE(D39:E39)</f>
        <v>1009320</v>
      </c>
      <c r="I39" s="75">
        <f>(H39-G39)/G39</f>
        <v>9.0777862361581155E-2</v>
      </c>
    </row>
    <row r="40" spans="1:9" ht="15.75" customHeight="1" thickBot="1">
      <c r="A40" s="223"/>
      <c r="B40" s="224"/>
      <c r="C40" s="225"/>
      <c r="D40" s="83">
        <f>SUM(D15:D39)</f>
        <v>4695900.5944444444</v>
      </c>
      <c r="E40" s="83">
        <f>SUM(E15:E39)</f>
        <v>4057470</v>
      </c>
      <c r="F40" s="83">
        <f>SUM(F15:F39)</f>
        <v>638430.59444444464</v>
      </c>
      <c r="G40" s="83">
        <f>SUM(G15:G39)</f>
        <v>3541704.5206349208</v>
      </c>
      <c r="H40" s="83">
        <f>AVERAGE(D40:E40)</f>
        <v>4376685.2972222222</v>
      </c>
      <c r="I40" s="75">
        <f>(H40-G40)/G40</f>
        <v>0.23575675828474096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222</v>
      </c>
      <c r="F13" s="230" t="s">
        <v>226</v>
      </c>
      <c r="G13" s="213" t="s">
        <v>197</v>
      </c>
      <c r="H13" s="230" t="s">
        <v>220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42867.80740740741</v>
      </c>
      <c r="F16" s="42">
        <v>61572.4</v>
      </c>
      <c r="G16" s="21">
        <f t="shared" ref="G16:G31" si="0">(F16-E16)/E16</f>
        <v>0.43633191720835485</v>
      </c>
      <c r="H16" s="166">
        <v>65083.200000000004</v>
      </c>
      <c r="I16" s="21">
        <f t="shared" ref="I16:I31" si="1">(F16-H16)/H16</f>
        <v>-5.3943260319099288E-2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55934.599999999991</v>
      </c>
      <c r="F17" s="46">
        <v>74327.111111111109</v>
      </c>
      <c r="G17" s="21">
        <f t="shared" si="0"/>
        <v>0.3288217152015232</v>
      </c>
      <c r="H17" s="169">
        <v>75180.427777777775</v>
      </c>
      <c r="I17" s="21">
        <f t="shared" si="1"/>
        <v>-1.1350250216571572E-2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43253.014814814815</v>
      </c>
      <c r="F18" s="46">
        <v>72974.899999999994</v>
      </c>
      <c r="G18" s="21">
        <f t="shared" si="0"/>
        <v>0.68716331826666066</v>
      </c>
      <c r="H18" s="169">
        <v>72283.225000000006</v>
      </c>
      <c r="I18" s="21">
        <f t="shared" si="1"/>
        <v>9.5689560060441183E-3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16089.31111111111</v>
      </c>
      <c r="F19" s="46">
        <v>36399.4</v>
      </c>
      <c r="G19" s="21">
        <f t="shared" si="0"/>
        <v>1.2623342757579568</v>
      </c>
      <c r="H19" s="169">
        <v>37191.025000000001</v>
      </c>
      <c r="I19" s="21">
        <f t="shared" si="1"/>
        <v>-2.1285377318855825E-2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123813.1</v>
      </c>
      <c r="F20" s="46">
        <v>112192.71428571429</v>
      </c>
      <c r="G20" s="21">
        <f t="shared" si="0"/>
        <v>-9.3854250594530911E-2</v>
      </c>
      <c r="H20" s="169">
        <v>134843.75277777779</v>
      </c>
      <c r="I20" s="21">
        <f t="shared" si="1"/>
        <v>-0.16797988802189717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59151.151851851857</v>
      </c>
      <c r="F21" s="46">
        <v>68049.399999999994</v>
      </c>
      <c r="G21" s="21">
        <f t="shared" si="0"/>
        <v>0.15043237315875799</v>
      </c>
      <c r="H21" s="169">
        <v>77219.316666666666</v>
      </c>
      <c r="I21" s="21">
        <f t="shared" si="1"/>
        <v>-0.11875159043753955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102157.26296296297</v>
      </c>
      <c r="F22" s="46">
        <v>79299.888888888891</v>
      </c>
      <c r="G22" s="21">
        <f t="shared" si="0"/>
        <v>-0.22374693106608581</v>
      </c>
      <c r="H22" s="169">
        <v>76795.200000000012</v>
      </c>
      <c r="I22" s="21">
        <f t="shared" si="1"/>
        <v>3.2615175022512849E-2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13196.75</v>
      </c>
      <c r="F23" s="46">
        <v>21516.555555555555</v>
      </c>
      <c r="G23" s="21">
        <f t="shared" si="0"/>
        <v>0.6304435225002788</v>
      </c>
      <c r="H23" s="169">
        <v>22797.086111111112</v>
      </c>
      <c r="I23" s="21">
        <f t="shared" si="1"/>
        <v>-5.6170799606333761E-2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15650.883333333335</v>
      </c>
      <c r="F24" s="46">
        <v>28449.875</v>
      </c>
      <c r="G24" s="21">
        <f t="shared" si="0"/>
        <v>0.81778078553606648</v>
      </c>
      <c r="H24" s="169">
        <v>29408.18888888889</v>
      </c>
      <c r="I24" s="21">
        <f t="shared" si="1"/>
        <v>-3.2586634032773211E-2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15737.7</v>
      </c>
      <c r="F25" s="46">
        <v>27824.875</v>
      </c>
      <c r="G25" s="21">
        <f t="shared" si="0"/>
        <v>0.76803948480400563</v>
      </c>
      <c r="H25" s="169">
        <v>30576.244444444445</v>
      </c>
      <c r="I25" s="21">
        <f t="shared" si="1"/>
        <v>-8.9983890907320216E-2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9">
        <v>16196.269444444444</v>
      </c>
      <c r="F26" s="46">
        <v>28155.444444444445</v>
      </c>
      <c r="G26" s="21">
        <f t="shared" si="0"/>
        <v>0.73839071651788135</v>
      </c>
      <c r="H26" s="169">
        <v>30224.863888888889</v>
      </c>
      <c r="I26" s="21">
        <f t="shared" si="1"/>
        <v>-6.8467452890836444E-2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33083.448148148149</v>
      </c>
      <c r="F27" s="46">
        <v>66012.375</v>
      </c>
      <c r="G27" s="21">
        <f t="shared" si="0"/>
        <v>0.99532934730369249</v>
      </c>
      <c r="H27" s="169">
        <v>63270.7</v>
      </c>
      <c r="I27" s="21">
        <f t="shared" si="1"/>
        <v>4.333245878423983E-2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15630.050000000001</v>
      </c>
      <c r="F28" s="46">
        <v>29205.444444444445</v>
      </c>
      <c r="G28" s="21">
        <f t="shared" si="0"/>
        <v>0.86854453085207295</v>
      </c>
      <c r="H28" s="169">
        <v>29851.244444444445</v>
      </c>
      <c r="I28" s="21">
        <f t="shared" si="1"/>
        <v>-2.1633938953596551E-2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41954.85555555555</v>
      </c>
      <c r="F29" s="46">
        <v>47563.777777777781</v>
      </c>
      <c r="G29" s="21">
        <f t="shared" si="0"/>
        <v>0.13368946568758983</v>
      </c>
      <c r="H29" s="169">
        <v>54795.688888888893</v>
      </c>
      <c r="I29" s="21">
        <f t="shared" si="1"/>
        <v>-0.1319795636801922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60584.641666666663</v>
      </c>
      <c r="F30" s="46">
        <v>122820.83333333333</v>
      </c>
      <c r="G30" s="21">
        <f t="shared" si="0"/>
        <v>1.0272602090986482</v>
      </c>
      <c r="H30" s="169">
        <v>121334.50714285715</v>
      </c>
      <c r="I30" s="21">
        <f t="shared" si="1"/>
        <v>1.2249822622398755E-2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33297.437037037031</v>
      </c>
      <c r="F31" s="49">
        <v>73174.899999999994</v>
      </c>
      <c r="G31" s="23">
        <f t="shared" si="0"/>
        <v>1.1976135856524606</v>
      </c>
      <c r="H31" s="172">
        <v>63599.9</v>
      </c>
      <c r="I31" s="23">
        <f t="shared" si="1"/>
        <v>0.15055055118011179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135532.25555555557</v>
      </c>
      <c r="F33" s="54">
        <v>159599.4</v>
      </c>
      <c r="G33" s="21">
        <f>(F33-E33)/E33</f>
        <v>0.1775750307245432</v>
      </c>
      <c r="H33" s="175">
        <v>150254.04999999999</v>
      </c>
      <c r="I33" s="21">
        <f>(F33-H33)/H33</f>
        <v>6.2196992360605295E-2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129252.6988095238</v>
      </c>
      <c r="F34" s="46">
        <v>158549.4</v>
      </c>
      <c r="G34" s="21">
        <f>(F34-E34)/E34</f>
        <v>0.22666220094676665</v>
      </c>
      <c r="H34" s="169">
        <v>150174.375</v>
      </c>
      <c r="I34" s="21">
        <f>(F34-H34)/H34</f>
        <v>5.5768668922377695E-2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55146.542857142864</v>
      </c>
      <c r="F35" s="46">
        <v>82964.28571428571</v>
      </c>
      <c r="G35" s="21">
        <f>(F35-E35)/E35</f>
        <v>0.50443312338190838</v>
      </c>
      <c r="H35" s="169">
        <v>71037.475000000006</v>
      </c>
      <c r="I35" s="21">
        <f>(F35-H35)/H35</f>
        <v>0.16789463187262363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43874.166666666664</v>
      </c>
      <c r="F36" s="46">
        <v>65416.666666666664</v>
      </c>
      <c r="G36" s="21">
        <f>(F36-E36)/E36</f>
        <v>0.49100647685616061</v>
      </c>
      <c r="H36" s="169">
        <v>74541.65833333334</v>
      </c>
      <c r="I36" s="21">
        <f>(F36-H36)/H36</f>
        <v>-0.1224146587383633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33100.197222222225</v>
      </c>
      <c r="F37" s="49">
        <v>61824.9</v>
      </c>
      <c r="G37" s="23">
        <f>(F37-E37)/E37</f>
        <v>0.86781062314919055</v>
      </c>
      <c r="H37" s="172">
        <v>55651.525000000001</v>
      </c>
      <c r="I37" s="23">
        <f>(F37-H37)/H37</f>
        <v>0.11092912548218579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1530879.0666666664</v>
      </c>
      <c r="F39" s="46">
        <v>1889470.75</v>
      </c>
      <c r="G39" s="21">
        <f t="shared" ref="G39:G44" si="2">(F39-E39)/E39</f>
        <v>0.23423906639087472</v>
      </c>
      <c r="H39" s="169">
        <v>1879710.675</v>
      </c>
      <c r="I39" s="21">
        <f t="shared" ref="I39:I44" si="3">(F39-H39)/H39</f>
        <v>5.1923283353167921E-3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925321.30952380958</v>
      </c>
      <c r="F40" s="46">
        <v>1009320</v>
      </c>
      <c r="G40" s="21">
        <f t="shared" si="2"/>
        <v>9.0777862361581155E-2</v>
      </c>
      <c r="H40" s="169">
        <v>1003332.8</v>
      </c>
      <c r="I40" s="21">
        <f t="shared" si="3"/>
        <v>5.9673121420927861E-3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610282.9</v>
      </c>
      <c r="F41" s="57">
        <v>563674.80000000005</v>
      </c>
      <c r="G41" s="21">
        <f t="shared" si="2"/>
        <v>-7.6371302554929812E-2</v>
      </c>
      <c r="H41" s="177">
        <v>590824</v>
      </c>
      <c r="I41" s="21">
        <f t="shared" si="3"/>
        <v>-4.5951417004048506E-2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240171.10119047621</v>
      </c>
      <c r="F42" s="47">
        <v>304083</v>
      </c>
      <c r="G42" s="21">
        <f t="shared" si="2"/>
        <v>0.26610986289660299</v>
      </c>
      <c r="H42" s="170">
        <v>304830.5</v>
      </c>
      <c r="I42" s="21">
        <f t="shared" si="3"/>
        <v>-2.4521824423737125E-3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226395.22222222222</v>
      </c>
      <c r="F43" s="47">
        <v>219765.00000000003</v>
      </c>
      <c r="G43" s="21">
        <f t="shared" si="2"/>
        <v>-2.9286051874867651E-2</v>
      </c>
      <c r="H43" s="170">
        <v>219765.00000000003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578689.17857142852</v>
      </c>
      <c r="F44" s="50">
        <v>858429</v>
      </c>
      <c r="G44" s="31">
        <f t="shared" si="2"/>
        <v>0.4834025445562099</v>
      </c>
      <c r="H44" s="173">
        <v>858429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352253.19642857142</v>
      </c>
      <c r="F46" s="43">
        <v>338169</v>
      </c>
      <c r="G46" s="21">
        <f t="shared" ref="G46:G51" si="4">(F46-E46)/E46</f>
        <v>-3.9983161462744485E-2</v>
      </c>
      <c r="H46" s="167">
        <v>338169</v>
      </c>
      <c r="I46" s="21">
        <f t="shared" ref="I46:I51" si="5">(F46-H46)/H46</f>
        <v>0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311111.11111111107</v>
      </c>
      <c r="F47" s="47">
        <v>315924.40000000002</v>
      </c>
      <c r="G47" s="21">
        <f t="shared" si="4"/>
        <v>1.5471285714285937E-2</v>
      </c>
      <c r="H47" s="170">
        <v>315924.40000000002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1001422.1904761904</v>
      </c>
      <c r="F48" s="47">
        <v>990170.5</v>
      </c>
      <c r="G48" s="21">
        <f t="shared" si="4"/>
        <v>-1.1235711154792842E-2</v>
      </c>
      <c r="H48" s="170">
        <v>990170.5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1289329.5238095238</v>
      </c>
      <c r="F49" s="47">
        <v>1294034.625</v>
      </c>
      <c r="G49" s="21">
        <f t="shared" si="4"/>
        <v>3.6492619641364161E-3</v>
      </c>
      <c r="H49" s="170">
        <v>1294106.25</v>
      </c>
      <c r="I49" s="21">
        <f t="shared" si="5"/>
        <v>-5.5347078340746749E-5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143655.66666666666</v>
      </c>
      <c r="F50" s="47">
        <v>140821.25</v>
      </c>
      <c r="G50" s="21">
        <f t="shared" si="4"/>
        <v>-1.9730629027280445E-2</v>
      </c>
      <c r="H50" s="170">
        <v>140821.25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1879916.6666666667</v>
      </c>
      <c r="F51" s="50">
        <v>1755877.5</v>
      </c>
      <c r="G51" s="31">
        <f t="shared" si="4"/>
        <v>-6.5981204840640142E-2</v>
      </c>
      <c r="H51" s="173">
        <v>1752065.25</v>
      </c>
      <c r="I51" s="31">
        <f t="shared" si="5"/>
        <v>2.1758607449123258E-3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152257.4</v>
      </c>
      <c r="F53" s="66">
        <v>146430.25</v>
      </c>
      <c r="G53" s="22">
        <f t="shared" ref="G53:G61" si="6">(F53-E53)/E53</f>
        <v>-3.827170305022938E-2</v>
      </c>
      <c r="H53" s="131">
        <v>144114.66666666666</v>
      </c>
      <c r="I53" s="22">
        <f t="shared" ref="I53:I61" si="7">(F53-H53)/H53</f>
        <v>1.6067645208445197E-2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165044.5</v>
      </c>
      <c r="F54" s="70">
        <v>194050</v>
      </c>
      <c r="G54" s="21">
        <f t="shared" si="6"/>
        <v>0.17574351159838711</v>
      </c>
      <c r="H54" s="181">
        <v>194050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138236.66666666666</v>
      </c>
      <c r="F55" s="70">
        <v>140290.79999999999</v>
      </c>
      <c r="G55" s="21">
        <f t="shared" si="6"/>
        <v>1.4859540401726495E-2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175207.22222222222</v>
      </c>
      <c r="F56" s="70">
        <v>223054</v>
      </c>
      <c r="G56" s="21">
        <f t="shared" si="6"/>
        <v>0.2730867892939472</v>
      </c>
      <c r="H56" s="181">
        <v>223054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97740.5</v>
      </c>
      <c r="F57" s="98">
        <v>102368.125</v>
      </c>
      <c r="G57" s="21">
        <f t="shared" si="6"/>
        <v>4.7346033629866842E-2</v>
      </c>
      <c r="H57" s="186">
        <v>102368.125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108080</v>
      </c>
      <c r="F58" s="50">
        <v>105128.4</v>
      </c>
      <c r="G58" s="29">
        <f t="shared" si="6"/>
        <v>-2.7309400444115523E-2</v>
      </c>
      <c r="H58" s="173">
        <v>105128.4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223600.19047619044</v>
      </c>
      <c r="F59" s="68">
        <v>207431.25</v>
      </c>
      <c r="G59" s="21">
        <f t="shared" si="6"/>
        <v>-7.2311836773288243E-2</v>
      </c>
      <c r="H59" s="180">
        <v>197609.44444444444</v>
      </c>
      <c r="I59" s="21">
        <f t="shared" si="7"/>
        <v>4.9703118103329551E-2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213910.66666666666</v>
      </c>
      <c r="F60" s="70">
        <v>197880.2</v>
      </c>
      <c r="G60" s="21">
        <f t="shared" si="6"/>
        <v>-7.4940006108468862E-2</v>
      </c>
      <c r="H60" s="181">
        <v>197880.2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1053733.3333333333</v>
      </c>
      <c r="F61" s="73">
        <v>948428</v>
      </c>
      <c r="G61" s="29">
        <f t="shared" si="6"/>
        <v>-9.9935467543970577E-2</v>
      </c>
      <c r="H61" s="182">
        <v>948428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438850</v>
      </c>
      <c r="F63" s="54">
        <v>409032</v>
      </c>
      <c r="G63" s="21">
        <f t="shared" ref="G63:G68" si="8">(F63-E63)/E63</f>
        <v>-6.7945767346473743E-2</v>
      </c>
      <c r="H63" s="175">
        <v>417558</v>
      </c>
      <c r="I63" s="21">
        <f t="shared" ref="I63:I74" si="9">(F63-H63)/H63</f>
        <v>-2.0418720273590735E-2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2321666.6666666665</v>
      </c>
      <c r="F64" s="46">
        <v>2894320</v>
      </c>
      <c r="G64" s="21">
        <f t="shared" si="8"/>
        <v>0.24665613783201731</v>
      </c>
      <c r="H64" s="169">
        <v>2894320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772695.1481481482</v>
      </c>
      <c r="F65" s="46">
        <v>860559.375</v>
      </c>
      <c r="G65" s="21">
        <f t="shared" si="8"/>
        <v>0.11371137383537144</v>
      </c>
      <c r="H65" s="169">
        <v>884329.875</v>
      </c>
      <c r="I65" s="21">
        <f t="shared" si="9"/>
        <v>-2.6879675415240268E-2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567840</v>
      </c>
      <c r="F66" s="46">
        <v>600840.5</v>
      </c>
      <c r="G66" s="21">
        <f t="shared" si="8"/>
        <v>5.8115842490842493E-2</v>
      </c>
      <c r="H66" s="169">
        <v>600221.14285714284</v>
      </c>
      <c r="I66" s="21">
        <f t="shared" si="9"/>
        <v>1.0318815826928828E-3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286756.19047619047</v>
      </c>
      <c r="F67" s="46">
        <v>296010</v>
      </c>
      <c r="G67" s="21">
        <f t="shared" si="8"/>
        <v>3.2270653018658634E-2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226691.27976190476</v>
      </c>
      <c r="F68" s="58">
        <v>221163.11111111112</v>
      </c>
      <c r="G68" s="31">
        <f t="shared" si="8"/>
        <v>-2.4386331298671519E-2</v>
      </c>
      <c r="H68" s="178">
        <v>221163.11111111112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276851.125</v>
      </c>
      <c r="F70" s="43">
        <v>310362</v>
      </c>
      <c r="G70" s="21">
        <f>(F70-E70)/E70</f>
        <v>0.12104294320638935</v>
      </c>
      <c r="H70" s="167">
        <v>307309.2</v>
      </c>
      <c r="I70" s="21">
        <f t="shared" si="9"/>
        <v>9.9339687845335853E-3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203200.42857142855</v>
      </c>
      <c r="F71" s="47">
        <v>210077.4</v>
      </c>
      <c r="G71" s="21">
        <f>(F71-E71)/E71</f>
        <v>3.3843291950312333E-2</v>
      </c>
      <c r="H71" s="170">
        <v>210077.4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82271.481481481474</v>
      </c>
      <c r="F72" s="47">
        <v>97885.125</v>
      </c>
      <c r="G72" s="21">
        <f>(F72-E72)/E72</f>
        <v>0.18978196620943319</v>
      </c>
      <c r="H72" s="170">
        <v>97885.125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145444.91666666666</v>
      </c>
      <c r="F73" s="47">
        <v>136634.66666666666</v>
      </c>
      <c r="G73" s="21">
        <f>(F73-E73)/E73</f>
        <v>-6.0574478654290088E-2</v>
      </c>
      <c r="H73" s="170">
        <v>136634.66666666666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121897.95833333333</v>
      </c>
      <c r="F74" s="50">
        <v>129616.5</v>
      </c>
      <c r="G74" s="21">
        <f>(F74-E74)/E74</f>
        <v>6.3319696016237673E-2</v>
      </c>
      <c r="H74" s="173">
        <v>127376</v>
      </c>
      <c r="I74" s="21">
        <f t="shared" si="9"/>
        <v>1.7589655822132899E-2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74044.444444444438</v>
      </c>
      <c r="F76" s="43">
        <v>71119.28571428571</v>
      </c>
      <c r="G76" s="22">
        <f t="shared" ref="G76:G82" si="10">(F76-E76)/E76</f>
        <v>-3.9505445035156891E-2</v>
      </c>
      <c r="H76" s="167">
        <v>71119.28571428571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100316.51851851853</v>
      </c>
      <c r="F77" s="32">
        <v>107792.83333333333</v>
      </c>
      <c r="G77" s="21">
        <f t="shared" si="10"/>
        <v>7.4527255582884575E-2</v>
      </c>
      <c r="H77" s="161">
        <v>107789.5</v>
      </c>
      <c r="I77" s="21">
        <f t="shared" si="11"/>
        <v>3.0924471616701838E-5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44800</v>
      </c>
      <c r="F78" s="47">
        <v>47412.857142857145</v>
      </c>
      <c r="G78" s="21">
        <f t="shared" si="10"/>
        <v>5.8322704081632697E-2</v>
      </c>
      <c r="H78" s="170">
        <v>53261.25</v>
      </c>
      <c r="I78" s="21">
        <f t="shared" si="11"/>
        <v>-0.10980577543979639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108429.88888888889</v>
      </c>
      <c r="F79" s="47">
        <v>92193.333333333328</v>
      </c>
      <c r="G79" s="21">
        <f t="shared" si="10"/>
        <v>-0.14974243469154164</v>
      </c>
      <c r="H79" s="170">
        <v>94182.222222222219</v>
      </c>
      <c r="I79" s="21">
        <f t="shared" si="11"/>
        <v>-2.1117455523571346E-2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133426.75</v>
      </c>
      <c r="F80" s="61">
        <v>130361.22222222222</v>
      </c>
      <c r="G80" s="21">
        <f t="shared" si="10"/>
        <v>-2.2975361220877979E-2</v>
      </c>
      <c r="H80" s="179">
        <v>132040.4</v>
      </c>
      <c r="I80" s="21">
        <f t="shared" si="11"/>
        <v>-1.2717151551932404E-2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730488.88888888888</v>
      </c>
      <c r="F81" s="61">
        <v>578565</v>
      </c>
      <c r="G81" s="21">
        <f t="shared" si="10"/>
        <v>-0.20797563275736186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171803.07407407407</v>
      </c>
      <c r="F82" s="50">
        <v>201488.625</v>
      </c>
      <c r="G82" s="23">
        <f t="shared" si="10"/>
        <v>0.1727882407571287</v>
      </c>
      <c r="H82" s="173">
        <v>202522.66666666666</v>
      </c>
      <c r="I82" s="23">
        <f t="shared" si="11"/>
        <v>-5.105807086614126E-3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9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229</v>
      </c>
      <c r="H11" s="125"/>
    </row>
    <row r="12" spans="1:9" s="125" customFormat="1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222</v>
      </c>
      <c r="F12" s="230" t="s">
        <v>226</v>
      </c>
      <c r="G12" s="213" t="s">
        <v>197</v>
      </c>
      <c r="H12" s="230" t="s">
        <v>220</v>
      </c>
      <c r="I12" s="213" t="s">
        <v>187</v>
      </c>
    </row>
    <row r="13" spans="1:9" s="125" customFormat="1" ht="33.75" customHeight="1" thickBot="1">
      <c r="A13" s="212"/>
      <c r="B13" s="218"/>
      <c r="C13" s="216"/>
      <c r="D13" s="214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8</v>
      </c>
      <c r="C15" s="148" t="s">
        <v>89</v>
      </c>
      <c r="D15" s="145" t="s">
        <v>161</v>
      </c>
      <c r="E15" s="166">
        <v>123813.1</v>
      </c>
      <c r="F15" s="166">
        <v>112192.71428571429</v>
      </c>
      <c r="G15" s="154">
        <f>(F15-E15)/E15</f>
        <v>-9.3854250594530911E-2</v>
      </c>
      <c r="H15" s="166">
        <v>134843.75277777779</v>
      </c>
      <c r="I15" s="154">
        <f>(F15-H15)/H15</f>
        <v>-0.16797988802189717</v>
      </c>
    </row>
    <row r="16" spans="1:9" ht="16.5">
      <c r="A16" s="129"/>
      <c r="B16" s="162" t="s">
        <v>17</v>
      </c>
      <c r="C16" s="149" t="s">
        <v>97</v>
      </c>
      <c r="D16" s="145" t="s">
        <v>161</v>
      </c>
      <c r="E16" s="169">
        <v>41954.85555555555</v>
      </c>
      <c r="F16" s="169">
        <v>47563.777777777781</v>
      </c>
      <c r="G16" s="154">
        <f>(F16-E16)/E16</f>
        <v>0.13368946568758983</v>
      </c>
      <c r="H16" s="169">
        <v>54795.688888888893</v>
      </c>
      <c r="I16" s="154">
        <f>(F16-H16)/H16</f>
        <v>-0.1319795636801922</v>
      </c>
    </row>
    <row r="17" spans="1:9" ht="16.5">
      <c r="A17" s="129"/>
      <c r="B17" s="162" t="s">
        <v>9</v>
      </c>
      <c r="C17" s="149" t="s">
        <v>88</v>
      </c>
      <c r="D17" s="145" t="s">
        <v>161</v>
      </c>
      <c r="E17" s="169">
        <v>59151.151851851857</v>
      </c>
      <c r="F17" s="169">
        <v>68049.399999999994</v>
      </c>
      <c r="G17" s="154">
        <f>(F17-E17)/E17</f>
        <v>0.15043237315875799</v>
      </c>
      <c r="H17" s="169">
        <v>77219.316666666666</v>
      </c>
      <c r="I17" s="154">
        <f>(F17-H17)/H17</f>
        <v>-0.11875159043753955</v>
      </c>
    </row>
    <row r="18" spans="1:9" ht="16.5">
      <c r="A18" s="129"/>
      <c r="B18" s="162" t="s">
        <v>13</v>
      </c>
      <c r="C18" s="149" t="s">
        <v>93</v>
      </c>
      <c r="D18" s="145" t="s">
        <v>81</v>
      </c>
      <c r="E18" s="169">
        <v>15737.7</v>
      </c>
      <c r="F18" s="169">
        <v>27824.875</v>
      </c>
      <c r="G18" s="154">
        <f>(F18-E18)/E18</f>
        <v>0.76803948480400563</v>
      </c>
      <c r="H18" s="169">
        <v>30576.244444444445</v>
      </c>
      <c r="I18" s="154">
        <f>(F18-H18)/H18</f>
        <v>-8.9983890907320216E-2</v>
      </c>
    </row>
    <row r="19" spans="1:9" ht="16.5">
      <c r="A19" s="129"/>
      <c r="B19" s="162" t="s">
        <v>14</v>
      </c>
      <c r="C19" s="149" t="s">
        <v>94</v>
      </c>
      <c r="D19" s="145" t="s">
        <v>81</v>
      </c>
      <c r="E19" s="169">
        <v>16196.269444444444</v>
      </c>
      <c r="F19" s="169">
        <v>28155.444444444445</v>
      </c>
      <c r="G19" s="154">
        <f>(F19-E19)/E19</f>
        <v>0.73839071651788135</v>
      </c>
      <c r="H19" s="169">
        <v>30224.863888888889</v>
      </c>
      <c r="I19" s="154">
        <f>(F19-H19)/H19</f>
        <v>-6.8467452890836444E-2</v>
      </c>
    </row>
    <row r="20" spans="1:9" ht="16.5" customHeight="1">
      <c r="A20" s="129"/>
      <c r="B20" s="162" t="s">
        <v>11</v>
      </c>
      <c r="C20" s="149" t="s">
        <v>91</v>
      </c>
      <c r="D20" s="145" t="s">
        <v>81</v>
      </c>
      <c r="E20" s="169">
        <v>13196.75</v>
      </c>
      <c r="F20" s="169">
        <v>21516.555555555555</v>
      </c>
      <c r="G20" s="154">
        <f>(F20-E20)/E20</f>
        <v>0.6304435225002788</v>
      </c>
      <c r="H20" s="169">
        <v>22797.086111111112</v>
      </c>
      <c r="I20" s="154">
        <f>(F20-H20)/H20</f>
        <v>-5.6170799606333761E-2</v>
      </c>
    </row>
    <row r="21" spans="1:9" ht="16.5">
      <c r="A21" s="129"/>
      <c r="B21" s="162" t="s">
        <v>4</v>
      </c>
      <c r="C21" s="149" t="s">
        <v>84</v>
      </c>
      <c r="D21" s="145" t="s">
        <v>161</v>
      </c>
      <c r="E21" s="169">
        <v>42867.80740740741</v>
      </c>
      <c r="F21" s="169">
        <v>61572.4</v>
      </c>
      <c r="G21" s="154">
        <f>(F21-E21)/E21</f>
        <v>0.43633191720835485</v>
      </c>
      <c r="H21" s="169">
        <v>65083.200000000004</v>
      </c>
      <c r="I21" s="154">
        <f>(F21-H21)/H21</f>
        <v>-5.3943260319099288E-2</v>
      </c>
    </row>
    <row r="22" spans="1:9" ht="16.5">
      <c r="A22" s="129"/>
      <c r="B22" s="162" t="s">
        <v>12</v>
      </c>
      <c r="C22" s="149" t="s">
        <v>92</v>
      </c>
      <c r="D22" s="147" t="s">
        <v>81</v>
      </c>
      <c r="E22" s="169">
        <v>15650.883333333335</v>
      </c>
      <c r="F22" s="169">
        <v>28449.875</v>
      </c>
      <c r="G22" s="154">
        <f>(F22-E22)/E22</f>
        <v>0.81778078553606648</v>
      </c>
      <c r="H22" s="169">
        <v>29408.18888888889</v>
      </c>
      <c r="I22" s="154">
        <f>(F22-H22)/H22</f>
        <v>-3.2586634032773211E-2</v>
      </c>
    </row>
    <row r="23" spans="1:9" ht="16.5">
      <c r="A23" s="129"/>
      <c r="B23" s="162" t="s">
        <v>16</v>
      </c>
      <c r="C23" s="149" t="s">
        <v>96</v>
      </c>
      <c r="D23" s="147" t="s">
        <v>81</v>
      </c>
      <c r="E23" s="169">
        <v>15630.050000000001</v>
      </c>
      <c r="F23" s="169">
        <v>29205.444444444445</v>
      </c>
      <c r="G23" s="154">
        <f>(F23-E23)/E23</f>
        <v>0.86854453085207295</v>
      </c>
      <c r="H23" s="169">
        <v>29851.244444444445</v>
      </c>
      <c r="I23" s="154">
        <f>(F23-H23)/H23</f>
        <v>-2.1633938953596551E-2</v>
      </c>
    </row>
    <row r="24" spans="1:9" ht="16.5">
      <c r="A24" s="129"/>
      <c r="B24" s="162" t="s">
        <v>7</v>
      </c>
      <c r="C24" s="149" t="s">
        <v>87</v>
      </c>
      <c r="D24" s="147" t="s">
        <v>161</v>
      </c>
      <c r="E24" s="169">
        <v>16089.31111111111</v>
      </c>
      <c r="F24" s="169">
        <v>36399.4</v>
      </c>
      <c r="G24" s="154">
        <f>(F24-E24)/E24</f>
        <v>1.2623342757579568</v>
      </c>
      <c r="H24" s="169">
        <v>37191.025000000001</v>
      </c>
      <c r="I24" s="154">
        <f>(F24-H24)/H24</f>
        <v>-2.1285377318855825E-2</v>
      </c>
    </row>
    <row r="25" spans="1:9" ht="16.5">
      <c r="A25" s="129"/>
      <c r="B25" s="162" t="s">
        <v>5</v>
      </c>
      <c r="C25" s="149" t="s">
        <v>85</v>
      </c>
      <c r="D25" s="147" t="s">
        <v>161</v>
      </c>
      <c r="E25" s="169">
        <v>55934.599999999991</v>
      </c>
      <c r="F25" s="169">
        <v>74327.111111111109</v>
      </c>
      <c r="G25" s="154">
        <f>(F25-E25)/E25</f>
        <v>0.3288217152015232</v>
      </c>
      <c r="H25" s="169">
        <v>75180.427777777775</v>
      </c>
      <c r="I25" s="154">
        <f>(F25-H25)/H25</f>
        <v>-1.1350250216571572E-2</v>
      </c>
    </row>
    <row r="26" spans="1:9" ht="16.5">
      <c r="A26" s="129"/>
      <c r="B26" s="162" t="s">
        <v>6</v>
      </c>
      <c r="C26" s="149" t="s">
        <v>86</v>
      </c>
      <c r="D26" s="147" t="s">
        <v>161</v>
      </c>
      <c r="E26" s="169">
        <v>43253.014814814815</v>
      </c>
      <c r="F26" s="169">
        <v>72974.899999999994</v>
      </c>
      <c r="G26" s="154">
        <f>(F26-E26)/E26</f>
        <v>0.68716331826666066</v>
      </c>
      <c r="H26" s="169">
        <v>72283.225000000006</v>
      </c>
      <c r="I26" s="154">
        <f>(F26-H26)/H26</f>
        <v>9.5689560060441183E-3</v>
      </c>
    </row>
    <row r="27" spans="1:9" ht="16.5">
      <c r="A27" s="129"/>
      <c r="B27" s="162" t="s">
        <v>18</v>
      </c>
      <c r="C27" s="149" t="s">
        <v>98</v>
      </c>
      <c r="D27" s="147" t="s">
        <v>83</v>
      </c>
      <c r="E27" s="169">
        <v>60584.641666666663</v>
      </c>
      <c r="F27" s="169">
        <v>122820.83333333333</v>
      </c>
      <c r="G27" s="154">
        <f>(F27-E27)/E27</f>
        <v>1.0272602090986482</v>
      </c>
      <c r="H27" s="169">
        <v>121334.50714285715</v>
      </c>
      <c r="I27" s="154">
        <f>(F27-H27)/H27</f>
        <v>1.2249822622398755E-2</v>
      </c>
    </row>
    <row r="28" spans="1:9" ht="17.25" thickBot="1">
      <c r="A28" s="38"/>
      <c r="B28" s="162" t="s">
        <v>10</v>
      </c>
      <c r="C28" s="149" t="s">
        <v>90</v>
      </c>
      <c r="D28" s="147" t="s">
        <v>161</v>
      </c>
      <c r="E28" s="169">
        <v>102157.26296296297</v>
      </c>
      <c r="F28" s="169">
        <v>79299.888888888891</v>
      </c>
      <c r="G28" s="154">
        <f>(F28-E28)/E28</f>
        <v>-0.22374693106608581</v>
      </c>
      <c r="H28" s="169">
        <v>76795.200000000012</v>
      </c>
      <c r="I28" s="154">
        <f>(F28-H28)/H28</f>
        <v>3.2615175022512849E-2</v>
      </c>
    </row>
    <row r="29" spans="1:9" ht="16.5">
      <c r="A29" s="129"/>
      <c r="B29" s="162" t="s">
        <v>15</v>
      </c>
      <c r="C29" s="149" t="s">
        <v>95</v>
      </c>
      <c r="D29" s="147" t="s">
        <v>82</v>
      </c>
      <c r="E29" s="169">
        <v>33083.448148148149</v>
      </c>
      <c r="F29" s="169">
        <v>66012.375</v>
      </c>
      <c r="G29" s="154">
        <f>(F29-E29)/E29</f>
        <v>0.99532934730369249</v>
      </c>
      <c r="H29" s="169">
        <v>63270.7</v>
      </c>
      <c r="I29" s="154">
        <f>(F29-H29)/H29</f>
        <v>4.333245878423983E-2</v>
      </c>
    </row>
    <row r="30" spans="1:9" ht="17.25" thickBot="1">
      <c r="A30" s="38"/>
      <c r="B30" s="163" t="s">
        <v>19</v>
      </c>
      <c r="C30" s="150" t="s">
        <v>99</v>
      </c>
      <c r="D30" s="146" t="s">
        <v>161</v>
      </c>
      <c r="E30" s="172">
        <v>33297.437037037031</v>
      </c>
      <c r="F30" s="172">
        <v>73174.899999999994</v>
      </c>
      <c r="G30" s="156">
        <f>(F30-E30)/E30</f>
        <v>1.1976135856524606</v>
      </c>
      <c r="H30" s="172">
        <v>63599.9</v>
      </c>
      <c r="I30" s="156">
        <f>(F30-H30)/H30</f>
        <v>0.15055055118011179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688598.28333333344</v>
      </c>
      <c r="F31" s="100">
        <f>SUM(F15:F30)</f>
        <v>949539.89484126994</v>
      </c>
      <c r="G31" s="101">
        <f t="shared" ref="G31" si="0">(F31-E31)/E31</f>
        <v>0.37894606742959464</v>
      </c>
      <c r="H31" s="100">
        <f>SUM(H15:H30)</f>
        <v>984454.57103174611</v>
      </c>
      <c r="I31" s="104">
        <f t="shared" ref="I31" si="1">(F31-H31)/H31</f>
        <v>-3.5466010538083285E-2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29</v>
      </c>
      <c r="C33" s="151" t="s">
        <v>103</v>
      </c>
      <c r="D33" s="153" t="s">
        <v>161</v>
      </c>
      <c r="E33" s="175">
        <v>43874.166666666664</v>
      </c>
      <c r="F33" s="175">
        <v>65416.666666666664</v>
      </c>
      <c r="G33" s="154">
        <f>(F33-E33)/E33</f>
        <v>0.49100647685616061</v>
      </c>
      <c r="H33" s="175">
        <v>74541.65833333334</v>
      </c>
      <c r="I33" s="154">
        <f>(F33-H33)/H33</f>
        <v>-0.1224146587383633</v>
      </c>
    </row>
    <row r="34" spans="1:9" ht="16.5">
      <c r="A34" s="37"/>
      <c r="B34" s="162" t="s">
        <v>27</v>
      </c>
      <c r="C34" s="149" t="s">
        <v>101</v>
      </c>
      <c r="D34" s="145" t="s">
        <v>161</v>
      </c>
      <c r="E34" s="169">
        <v>129252.6988095238</v>
      </c>
      <c r="F34" s="169">
        <v>158549.4</v>
      </c>
      <c r="G34" s="154">
        <f>(F34-E34)/E34</f>
        <v>0.22666220094676665</v>
      </c>
      <c r="H34" s="169">
        <v>150174.375</v>
      </c>
      <c r="I34" s="154">
        <f>(F34-H34)/H34</f>
        <v>5.5768668922377695E-2</v>
      </c>
    </row>
    <row r="35" spans="1:9" ht="16.5">
      <c r="A35" s="37"/>
      <c r="B35" s="164" t="s">
        <v>26</v>
      </c>
      <c r="C35" s="149" t="s">
        <v>100</v>
      </c>
      <c r="D35" s="145" t="s">
        <v>161</v>
      </c>
      <c r="E35" s="169">
        <v>135532.25555555557</v>
      </c>
      <c r="F35" s="169">
        <v>159599.4</v>
      </c>
      <c r="G35" s="154">
        <f>(F35-E35)/E35</f>
        <v>0.1775750307245432</v>
      </c>
      <c r="H35" s="169">
        <v>150254.04999999999</v>
      </c>
      <c r="I35" s="154">
        <f>(F35-H35)/H35</f>
        <v>6.2196992360605295E-2</v>
      </c>
    </row>
    <row r="36" spans="1:9" ht="16.5">
      <c r="A36" s="37"/>
      <c r="B36" s="162" t="s">
        <v>30</v>
      </c>
      <c r="C36" s="149" t="s">
        <v>104</v>
      </c>
      <c r="D36" s="145" t="s">
        <v>161</v>
      </c>
      <c r="E36" s="169">
        <v>33100.197222222225</v>
      </c>
      <c r="F36" s="169">
        <v>61824.9</v>
      </c>
      <c r="G36" s="154">
        <f>(F36-E36)/E36</f>
        <v>0.86781062314919055</v>
      </c>
      <c r="H36" s="169">
        <v>55651.525000000001</v>
      </c>
      <c r="I36" s="154">
        <f>(F36-H36)/H36</f>
        <v>0.11092912548218579</v>
      </c>
    </row>
    <row r="37" spans="1:9" ht="17.25" thickBot="1">
      <c r="A37" s="38"/>
      <c r="B37" s="164" t="s">
        <v>28</v>
      </c>
      <c r="C37" s="149" t="s">
        <v>102</v>
      </c>
      <c r="D37" s="157" t="s">
        <v>161</v>
      </c>
      <c r="E37" s="172">
        <v>55146.542857142864</v>
      </c>
      <c r="F37" s="172">
        <v>82964.28571428571</v>
      </c>
      <c r="G37" s="156">
        <f>(F37-E37)/E37</f>
        <v>0.50443312338190838</v>
      </c>
      <c r="H37" s="172">
        <v>71037.475000000006</v>
      </c>
      <c r="I37" s="156">
        <f>(F37-H37)/H37</f>
        <v>0.16789463187262363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396905.86111111112</v>
      </c>
      <c r="F38" s="102">
        <f>SUM(F33:F37)</f>
        <v>528354.65238095238</v>
      </c>
      <c r="G38" s="103">
        <f t="shared" ref="G38" si="2">(F38-E38)/E38</f>
        <v>0.33118379986090213</v>
      </c>
      <c r="H38" s="102">
        <f>SUM(H33:H37)</f>
        <v>501659.08333333337</v>
      </c>
      <c r="I38" s="104">
        <f t="shared" ref="I38" si="3">(F38-H38)/H38</f>
        <v>5.3214563305097808E-2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33</v>
      </c>
      <c r="C40" s="149" t="s">
        <v>107</v>
      </c>
      <c r="D40" s="153" t="s">
        <v>161</v>
      </c>
      <c r="E40" s="169">
        <v>610282.9</v>
      </c>
      <c r="F40" s="169">
        <v>563674.80000000005</v>
      </c>
      <c r="G40" s="154">
        <f>(F40-E40)/E40</f>
        <v>-7.6371302554929812E-2</v>
      </c>
      <c r="H40" s="169">
        <v>590824</v>
      </c>
      <c r="I40" s="154">
        <f>(F40-H40)/H40</f>
        <v>-4.5951417004048506E-2</v>
      </c>
    </row>
    <row r="41" spans="1:9" ht="16.5">
      <c r="A41" s="37"/>
      <c r="B41" s="162" t="s">
        <v>34</v>
      </c>
      <c r="C41" s="149" t="s">
        <v>154</v>
      </c>
      <c r="D41" s="145" t="s">
        <v>161</v>
      </c>
      <c r="E41" s="169">
        <v>240171.10119047621</v>
      </c>
      <c r="F41" s="169">
        <v>304083</v>
      </c>
      <c r="G41" s="154">
        <f>(F41-E41)/E41</f>
        <v>0.26610986289660299</v>
      </c>
      <c r="H41" s="169">
        <v>304830.5</v>
      </c>
      <c r="I41" s="154">
        <f>(F41-H41)/H41</f>
        <v>-2.4521824423737125E-3</v>
      </c>
    </row>
    <row r="42" spans="1:9" ht="16.5">
      <c r="A42" s="37"/>
      <c r="B42" s="164" t="s">
        <v>35</v>
      </c>
      <c r="C42" s="149" t="s">
        <v>152</v>
      </c>
      <c r="D42" s="145" t="s">
        <v>161</v>
      </c>
      <c r="E42" s="177">
        <v>226395.22222222222</v>
      </c>
      <c r="F42" s="177">
        <v>219765.00000000003</v>
      </c>
      <c r="G42" s="154">
        <f>(F42-E42)/E42</f>
        <v>-2.9286051874867651E-2</v>
      </c>
      <c r="H42" s="177">
        <v>219765.00000000003</v>
      </c>
      <c r="I42" s="154">
        <f>(F42-H42)/H42</f>
        <v>0</v>
      </c>
    </row>
    <row r="43" spans="1:9" ht="16.5">
      <c r="A43" s="37"/>
      <c r="B43" s="162" t="s">
        <v>36</v>
      </c>
      <c r="C43" s="149" t="s">
        <v>153</v>
      </c>
      <c r="D43" s="145" t="s">
        <v>161</v>
      </c>
      <c r="E43" s="170">
        <v>578689.17857142852</v>
      </c>
      <c r="F43" s="170">
        <v>858429</v>
      </c>
      <c r="G43" s="154">
        <f>(F43-E43)/E43</f>
        <v>0.4834025445562099</v>
      </c>
      <c r="H43" s="170">
        <v>858429</v>
      </c>
      <c r="I43" s="154">
        <f>(F43-H43)/H43</f>
        <v>0</v>
      </c>
    </row>
    <row r="44" spans="1:9" ht="16.5">
      <c r="A44" s="37"/>
      <c r="B44" s="162" t="s">
        <v>31</v>
      </c>
      <c r="C44" s="149" t="s">
        <v>105</v>
      </c>
      <c r="D44" s="145" t="s">
        <v>161</v>
      </c>
      <c r="E44" s="170">
        <v>1530879.0666666664</v>
      </c>
      <c r="F44" s="170">
        <v>1889470.75</v>
      </c>
      <c r="G44" s="154">
        <f>(F44-E44)/E44</f>
        <v>0.23423906639087472</v>
      </c>
      <c r="H44" s="170">
        <v>1879710.675</v>
      </c>
      <c r="I44" s="154">
        <f>(F44-H44)/H44</f>
        <v>5.1923283353167921E-3</v>
      </c>
    </row>
    <row r="45" spans="1:9" ht="16.5" customHeight="1" thickBot="1">
      <c r="A45" s="38"/>
      <c r="B45" s="162" t="s">
        <v>32</v>
      </c>
      <c r="C45" s="149" t="s">
        <v>106</v>
      </c>
      <c r="D45" s="145" t="s">
        <v>161</v>
      </c>
      <c r="E45" s="173">
        <v>925321.30952380958</v>
      </c>
      <c r="F45" s="173">
        <v>1009320</v>
      </c>
      <c r="G45" s="160">
        <f>(F45-E45)/E45</f>
        <v>9.0777862361581155E-2</v>
      </c>
      <c r="H45" s="173">
        <v>1003332.8</v>
      </c>
      <c r="I45" s="160">
        <f>(F45-H45)/H45</f>
        <v>5.9673121420927861E-3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4111738.7781746029</v>
      </c>
      <c r="F46" s="83">
        <f>SUM(F40:F45)</f>
        <v>4844742.55</v>
      </c>
      <c r="G46" s="103">
        <f t="shared" ref="G46" si="4">(F46-E46)/E46</f>
        <v>0.17827099710619562</v>
      </c>
      <c r="H46" s="102">
        <f>SUM(H40:H45)</f>
        <v>4856891.9749999996</v>
      </c>
      <c r="I46" s="104">
        <f t="shared" ref="I46" si="5">(F46-H46)/H46</f>
        <v>-2.5014814129152656E-3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48</v>
      </c>
      <c r="C48" s="149" t="s">
        <v>157</v>
      </c>
      <c r="D48" s="153" t="s">
        <v>114</v>
      </c>
      <c r="E48" s="167">
        <v>1289329.5238095238</v>
      </c>
      <c r="F48" s="167">
        <v>1294034.625</v>
      </c>
      <c r="G48" s="154">
        <f>(F48-E48)/E48</f>
        <v>3.6492619641364161E-3</v>
      </c>
      <c r="H48" s="167">
        <v>1294106.25</v>
      </c>
      <c r="I48" s="154">
        <f>(F48-H48)/H48</f>
        <v>-5.5347078340746749E-5</v>
      </c>
    </row>
    <row r="49" spans="1:9" ht="16.5">
      <c r="A49" s="37"/>
      <c r="B49" s="162" t="s">
        <v>45</v>
      </c>
      <c r="C49" s="149" t="s">
        <v>109</v>
      </c>
      <c r="D49" s="147" t="s">
        <v>108</v>
      </c>
      <c r="E49" s="170">
        <v>352253.19642857142</v>
      </c>
      <c r="F49" s="170">
        <v>338169</v>
      </c>
      <c r="G49" s="154">
        <f>(F49-E49)/E49</f>
        <v>-3.9983161462744485E-2</v>
      </c>
      <c r="H49" s="170">
        <v>338169</v>
      </c>
      <c r="I49" s="154">
        <f>(F49-H49)/H49</f>
        <v>0</v>
      </c>
    </row>
    <row r="50" spans="1:9" ht="16.5">
      <c r="A50" s="37"/>
      <c r="B50" s="162" t="s">
        <v>46</v>
      </c>
      <c r="C50" s="149" t="s">
        <v>111</v>
      </c>
      <c r="D50" s="145" t="s">
        <v>110</v>
      </c>
      <c r="E50" s="170">
        <v>311111.11111111107</v>
      </c>
      <c r="F50" s="170">
        <v>315924.40000000002</v>
      </c>
      <c r="G50" s="154">
        <f>(F50-E50)/E50</f>
        <v>1.5471285714285937E-2</v>
      </c>
      <c r="H50" s="170">
        <v>315924.40000000002</v>
      </c>
      <c r="I50" s="154">
        <f>(F50-H50)/H50</f>
        <v>0</v>
      </c>
    </row>
    <row r="51" spans="1:9" ht="16.5">
      <c r="A51" s="37"/>
      <c r="B51" s="162" t="s">
        <v>47</v>
      </c>
      <c r="C51" s="149" t="s">
        <v>113</v>
      </c>
      <c r="D51" s="145" t="s">
        <v>114</v>
      </c>
      <c r="E51" s="170">
        <v>1001422.1904761904</v>
      </c>
      <c r="F51" s="170">
        <v>990170.5</v>
      </c>
      <c r="G51" s="154">
        <f>(F51-E51)/E51</f>
        <v>-1.1235711154792842E-2</v>
      </c>
      <c r="H51" s="170">
        <v>990170.5</v>
      </c>
      <c r="I51" s="154">
        <f>(F51-H51)/H51</f>
        <v>0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143655.66666666666</v>
      </c>
      <c r="F52" s="170">
        <v>140821.25</v>
      </c>
      <c r="G52" s="154">
        <f>(F52-E52)/E52</f>
        <v>-1.9730629027280445E-2</v>
      </c>
      <c r="H52" s="170">
        <v>140821.25</v>
      </c>
      <c r="I52" s="154">
        <f>(F52-H52)/H52</f>
        <v>0</v>
      </c>
    </row>
    <row r="53" spans="1:9" ht="16.5" customHeight="1" thickBot="1">
      <c r="A53" s="38"/>
      <c r="B53" s="162" t="s">
        <v>50</v>
      </c>
      <c r="C53" s="149" t="s">
        <v>159</v>
      </c>
      <c r="D53" s="146" t="s">
        <v>112</v>
      </c>
      <c r="E53" s="173">
        <v>1879916.6666666667</v>
      </c>
      <c r="F53" s="173">
        <v>1755877.5</v>
      </c>
      <c r="G53" s="160">
        <f>(F53-E53)/E53</f>
        <v>-6.5981204840640142E-2</v>
      </c>
      <c r="H53" s="173">
        <v>1752065.25</v>
      </c>
      <c r="I53" s="160">
        <f>(F53-H53)/H53</f>
        <v>2.1758607449123258E-3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4977688.3551587295</v>
      </c>
      <c r="F54" s="83">
        <f>SUM(F48:F53)</f>
        <v>4834997.2750000004</v>
      </c>
      <c r="G54" s="103">
        <f t="shared" ref="G54" si="6">(F54-E54)/E54</f>
        <v>-2.8666133750789816E-2</v>
      </c>
      <c r="H54" s="83">
        <f>SUM(H48:H53)</f>
        <v>4831256.6500000004</v>
      </c>
      <c r="I54" s="104">
        <f t="shared" ref="I54" si="7">(F54-H54)/H54</f>
        <v>7.7425507916247828E-4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39</v>
      </c>
      <c r="C56" s="152" t="s">
        <v>116</v>
      </c>
      <c r="D56" s="153" t="s">
        <v>114</v>
      </c>
      <c r="E56" s="167">
        <v>165044.5</v>
      </c>
      <c r="F56" s="131">
        <v>194050</v>
      </c>
      <c r="G56" s="155">
        <f>(F56-E56)/E56</f>
        <v>0.17574351159838711</v>
      </c>
      <c r="H56" s="131">
        <v>194050</v>
      </c>
      <c r="I56" s="155">
        <f>(F56-H56)/H56</f>
        <v>0</v>
      </c>
    </row>
    <row r="57" spans="1:9" ht="16.5">
      <c r="A57" s="109"/>
      <c r="B57" s="184" t="s">
        <v>40</v>
      </c>
      <c r="C57" s="149" t="s">
        <v>117</v>
      </c>
      <c r="D57" s="145" t="s">
        <v>114</v>
      </c>
      <c r="E57" s="170">
        <v>138236.66666666666</v>
      </c>
      <c r="F57" s="181">
        <v>140290.79999999999</v>
      </c>
      <c r="G57" s="154">
        <f>(F57-E57)/E57</f>
        <v>1.4859540401726495E-2</v>
      </c>
      <c r="H57" s="181">
        <v>140290.79999999999</v>
      </c>
      <c r="I57" s="154">
        <f>(F57-H57)/H57</f>
        <v>0</v>
      </c>
    </row>
    <row r="58" spans="1:9" ht="16.5">
      <c r="A58" s="109"/>
      <c r="B58" s="184" t="s">
        <v>41</v>
      </c>
      <c r="C58" s="149" t="s">
        <v>118</v>
      </c>
      <c r="D58" s="145" t="s">
        <v>114</v>
      </c>
      <c r="E58" s="170">
        <v>175207.22222222222</v>
      </c>
      <c r="F58" s="181">
        <v>223054</v>
      </c>
      <c r="G58" s="154">
        <f>(F58-E58)/E58</f>
        <v>0.2730867892939472</v>
      </c>
      <c r="H58" s="181">
        <v>223054</v>
      </c>
      <c r="I58" s="154">
        <f>(F58-H58)/H58</f>
        <v>0</v>
      </c>
    </row>
    <row r="59" spans="1:9" ht="16.5">
      <c r="A59" s="109"/>
      <c r="B59" s="184" t="s">
        <v>42</v>
      </c>
      <c r="C59" s="149" t="s">
        <v>198</v>
      </c>
      <c r="D59" s="145" t="s">
        <v>114</v>
      </c>
      <c r="E59" s="170">
        <v>97740.5</v>
      </c>
      <c r="F59" s="181">
        <v>102368.125</v>
      </c>
      <c r="G59" s="154">
        <f>(F59-E59)/E59</f>
        <v>4.7346033629866842E-2</v>
      </c>
      <c r="H59" s="181">
        <v>102368.125</v>
      </c>
      <c r="I59" s="154">
        <f>(F59-H59)/H59</f>
        <v>0</v>
      </c>
    </row>
    <row r="60" spans="1:9" s="125" customFormat="1" ht="16.5">
      <c r="A60" s="135"/>
      <c r="B60" s="184" t="s">
        <v>43</v>
      </c>
      <c r="C60" s="149" t="s">
        <v>119</v>
      </c>
      <c r="D60" s="145" t="s">
        <v>114</v>
      </c>
      <c r="E60" s="170">
        <v>108080</v>
      </c>
      <c r="F60" s="179">
        <v>105128.4</v>
      </c>
      <c r="G60" s="154">
        <f>(F60-E60)/E60</f>
        <v>-2.7309400444115523E-2</v>
      </c>
      <c r="H60" s="179">
        <v>105128.4</v>
      </c>
      <c r="I60" s="154">
        <f>(F60-H60)/H60</f>
        <v>0</v>
      </c>
    </row>
    <row r="61" spans="1:9" s="125" customFormat="1" ht="17.25" thickBot="1">
      <c r="A61" s="135"/>
      <c r="B61" s="185" t="s">
        <v>55</v>
      </c>
      <c r="C61" s="150" t="s">
        <v>122</v>
      </c>
      <c r="D61" s="146" t="s">
        <v>120</v>
      </c>
      <c r="E61" s="173">
        <v>213910.66666666666</v>
      </c>
      <c r="F61" s="182">
        <v>197880.2</v>
      </c>
      <c r="G61" s="159">
        <f>(F61-E61)/E61</f>
        <v>-7.4940006108468862E-2</v>
      </c>
      <c r="H61" s="182">
        <v>197880.2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1053733.3333333333</v>
      </c>
      <c r="F62" s="180">
        <v>948428</v>
      </c>
      <c r="G62" s="154">
        <f>(F62-E62)/E62</f>
        <v>-9.9935467543970577E-2</v>
      </c>
      <c r="H62" s="180">
        <v>948428</v>
      </c>
      <c r="I62" s="154">
        <f>(F62-H62)/H62</f>
        <v>0</v>
      </c>
    </row>
    <row r="63" spans="1:9" s="125" customFormat="1" ht="16.5">
      <c r="A63" s="135"/>
      <c r="B63" s="184" t="s">
        <v>38</v>
      </c>
      <c r="C63" s="149" t="s">
        <v>115</v>
      </c>
      <c r="D63" s="147" t="s">
        <v>114</v>
      </c>
      <c r="E63" s="170">
        <v>152257.4</v>
      </c>
      <c r="F63" s="181">
        <v>146430.25</v>
      </c>
      <c r="G63" s="154">
        <f>(F63-E63)/E63</f>
        <v>-3.827170305022938E-2</v>
      </c>
      <c r="H63" s="181">
        <v>144114.66666666666</v>
      </c>
      <c r="I63" s="154">
        <f>(F63-H63)/H63</f>
        <v>1.6067645208445197E-2</v>
      </c>
    </row>
    <row r="64" spans="1:9" ht="16.5" customHeight="1" thickBot="1">
      <c r="A64" s="110"/>
      <c r="B64" s="185" t="s">
        <v>54</v>
      </c>
      <c r="C64" s="150" t="s">
        <v>121</v>
      </c>
      <c r="D64" s="146" t="s">
        <v>120</v>
      </c>
      <c r="E64" s="173">
        <v>223600.19047619044</v>
      </c>
      <c r="F64" s="182">
        <v>207431.25</v>
      </c>
      <c r="G64" s="159">
        <f>(F64-E64)/E64</f>
        <v>-7.2311836773288243E-2</v>
      </c>
      <c r="H64" s="182">
        <v>197609.44444444444</v>
      </c>
      <c r="I64" s="159">
        <f>(F64-H64)/H64</f>
        <v>4.9703118103329551E-2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2327810.4793650792</v>
      </c>
      <c r="F65" s="99">
        <f>SUM(F56:F64)</f>
        <v>2265061.0250000004</v>
      </c>
      <c r="G65" s="101">
        <f t="shared" ref="G65" si="8">(F65-E65)/E65</f>
        <v>-2.6956427476086463E-2</v>
      </c>
      <c r="H65" s="99">
        <f>SUM(H56:H64)</f>
        <v>2252923.6361111114</v>
      </c>
      <c r="I65" s="138">
        <f t="shared" ref="I65" si="9">(F65-H65)/H65</f>
        <v>5.3873947142922124E-3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61</v>
      </c>
      <c r="C67" s="149" t="s">
        <v>130</v>
      </c>
      <c r="D67" s="153" t="s">
        <v>207</v>
      </c>
      <c r="E67" s="167">
        <v>772695.1481481482</v>
      </c>
      <c r="F67" s="175">
        <v>860559.375</v>
      </c>
      <c r="G67" s="154">
        <f>(F67-E67)/E67</f>
        <v>0.11371137383537144</v>
      </c>
      <c r="H67" s="175">
        <v>884329.875</v>
      </c>
      <c r="I67" s="154">
        <f>(F67-H67)/H67</f>
        <v>-2.6879675415240268E-2</v>
      </c>
    </row>
    <row r="68" spans="1:9" ht="16.5">
      <c r="A68" s="37"/>
      <c r="B68" s="162" t="s">
        <v>59</v>
      </c>
      <c r="C68" s="149" t="s">
        <v>128</v>
      </c>
      <c r="D68" s="147" t="s">
        <v>124</v>
      </c>
      <c r="E68" s="170">
        <v>438850</v>
      </c>
      <c r="F68" s="169">
        <v>409032</v>
      </c>
      <c r="G68" s="154">
        <f>(F68-E68)/E68</f>
        <v>-6.7945767346473743E-2</v>
      </c>
      <c r="H68" s="169">
        <v>417558</v>
      </c>
      <c r="I68" s="154">
        <f>(F68-H68)/H68</f>
        <v>-2.0418720273590735E-2</v>
      </c>
    </row>
    <row r="69" spans="1:9" ht="16.5">
      <c r="A69" s="37"/>
      <c r="B69" s="162" t="s">
        <v>60</v>
      </c>
      <c r="C69" s="149" t="s">
        <v>129</v>
      </c>
      <c r="D69" s="147" t="s">
        <v>206</v>
      </c>
      <c r="E69" s="170">
        <v>2321666.6666666665</v>
      </c>
      <c r="F69" s="169">
        <v>2894320</v>
      </c>
      <c r="G69" s="154">
        <f>(F69-E69)/E69</f>
        <v>0.24665613783201731</v>
      </c>
      <c r="H69" s="169">
        <v>2894320</v>
      </c>
      <c r="I69" s="154">
        <f>(F69-H69)/H69</f>
        <v>0</v>
      </c>
    </row>
    <row r="70" spans="1:9" ht="16.5">
      <c r="A70" s="37"/>
      <c r="B70" s="162" t="s">
        <v>63</v>
      </c>
      <c r="C70" s="149" t="s">
        <v>132</v>
      </c>
      <c r="D70" s="147" t="s">
        <v>126</v>
      </c>
      <c r="E70" s="170">
        <v>286756.19047619047</v>
      </c>
      <c r="F70" s="169">
        <v>296010</v>
      </c>
      <c r="G70" s="154">
        <f>(F70-E70)/E70</f>
        <v>3.2270653018658634E-2</v>
      </c>
      <c r="H70" s="169">
        <v>296010</v>
      </c>
      <c r="I70" s="154">
        <f>(F70-H70)/H70</f>
        <v>0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226691.27976190476</v>
      </c>
      <c r="F71" s="169">
        <v>221163.11111111112</v>
      </c>
      <c r="G71" s="154">
        <f>(F71-E71)/E71</f>
        <v>-2.4386331298671519E-2</v>
      </c>
      <c r="H71" s="169">
        <v>221163.11111111112</v>
      </c>
      <c r="I71" s="154">
        <f>(F71-H71)/H71</f>
        <v>0</v>
      </c>
    </row>
    <row r="72" spans="1:9" ht="16.5" customHeight="1" thickBot="1">
      <c r="A72" s="37"/>
      <c r="B72" s="162" t="s">
        <v>62</v>
      </c>
      <c r="C72" s="149" t="s">
        <v>131</v>
      </c>
      <c r="D72" s="146" t="s">
        <v>125</v>
      </c>
      <c r="E72" s="173">
        <v>567840</v>
      </c>
      <c r="F72" s="178">
        <v>600840.5</v>
      </c>
      <c r="G72" s="160">
        <f>(F72-E72)/E72</f>
        <v>5.8115842490842493E-2</v>
      </c>
      <c r="H72" s="178">
        <v>600221.14285714284</v>
      </c>
      <c r="I72" s="160">
        <f>(F72-H72)/H72</f>
        <v>1.0318815826928828E-3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4614499.2850529104</v>
      </c>
      <c r="F73" s="83">
        <f>SUM(F67:F72)</f>
        <v>5281924.986111111</v>
      </c>
      <c r="G73" s="103">
        <f t="shared" ref="G73" si="10">(F73-E73)/E73</f>
        <v>0.1446366463247914</v>
      </c>
      <c r="H73" s="83">
        <f>SUM(H67:H72)</f>
        <v>5313602.1289682537</v>
      </c>
      <c r="I73" s="104">
        <f t="shared" ref="I73" si="11">(F73-H73)/H73</f>
        <v>-5.9615195282401584E-3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67</v>
      </c>
      <c r="C75" s="151" t="s">
        <v>139</v>
      </c>
      <c r="D75" s="153" t="s">
        <v>135</v>
      </c>
      <c r="E75" s="167">
        <v>203200.42857142855</v>
      </c>
      <c r="F75" s="167">
        <v>210077.4</v>
      </c>
      <c r="G75" s="154">
        <f>(F75-E75)/E75</f>
        <v>3.3843291950312333E-2</v>
      </c>
      <c r="H75" s="167">
        <v>210077.4</v>
      </c>
      <c r="I75" s="154">
        <f>(F75-H75)/H75</f>
        <v>0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82271.481481481474</v>
      </c>
      <c r="F76" s="170">
        <v>97885.125</v>
      </c>
      <c r="G76" s="154">
        <f>(F76-E76)/E76</f>
        <v>0.18978196620943319</v>
      </c>
      <c r="H76" s="170">
        <v>97885.125</v>
      </c>
      <c r="I76" s="154">
        <f>(F76-H76)/H76</f>
        <v>0</v>
      </c>
    </row>
    <row r="77" spans="1:9" ht="16.5">
      <c r="A77" s="37"/>
      <c r="B77" s="162" t="s">
        <v>70</v>
      </c>
      <c r="C77" s="149" t="s">
        <v>141</v>
      </c>
      <c r="D77" s="147" t="s">
        <v>137</v>
      </c>
      <c r="E77" s="170">
        <v>145444.91666666666</v>
      </c>
      <c r="F77" s="170">
        <v>136634.66666666666</v>
      </c>
      <c r="G77" s="154">
        <f>(F77-E77)/E77</f>
        <v>-6.0574478654290088E-2</v>
      </c>
      <c r="H77" s="170">
        <v>136634.66666666666</v>
      </c>
      <c r="I77" s="154">
        <f>(F77-H77)/H77</f>
        <v>0</v>
      </c>
    </row>
    <row r="78" spans="1:9" ht="16.5">
      <c r="A78" s="37"/>
      <c r="B78" s="162" t="s">
        <v>68</v>
      </c>
      <c r="C78" s="149" t="s">
        <v>138</v>
      </c>
      <c r="D78" s="147" t="s">
        <v>134</v>
      </c>
      <c r="E78" s="170">
        <v>276851.125</v>
      </c>
      <c r="F78" s="170">
        <v>310362</v>
      </c>
      <c r="G78" s="154">
        <f>(F78-E78)/E78</f>
        <v>0.12104294320638935</v>
      </c>
      <c r="H78" s="170">
        <v>307309.2</v>
      </c>
      <c r="I78" s="154">
        <f>(F78-H78)/H78</f>
        <v>9.9339687845335853E-3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121897.95833333333</v>
      </c>
      <c r="F79" s="173">
        <v>129616.5</v>
      </c>
      <c r="G79" s="154">
        <f>(F79-E79)/E79</f>
        <v>6.3319696016237673E-2</v>
      </c>
      <c r="H79" s="173">
        <v>127376</v>
      </c>
      <c r="I79" s="154">
        <f>(F79-H79)/H79</f>
        <v>1.7589655822132899E-2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829665.9100529101</v>
      </c>
      <c r="F80" s="83">
        <f>SUM(F75:F79)</f>
        <v>884575.69166666665</v>
      </c>
      <c r="G80" s="103">
        <f t="shared" ref="G80" si="12">(F80-E80)/E80</f>
        <v>6.6183003240731925E-2</v>
      </c>
      <c r="H80" s="83">
        <f>SUM(H75:H79)</f>
        <v>879282.3916666666</v>
      </c>
      <c r="I80" s="104">
        <f t="shared" ref="I80" si="13">(F80-H80)/H80</f>
        <v>6.0200227482853103E-3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75</v>
      </c>
      <c r="C82" s="149" t="s">
        <v>148</v>
      </c>
      <c r="D82" s="153" t="s">
        <v>145</v>
      </c>
      <c r="E82" s="167">
        <v>44800</v>
      </c>
      <c r="F82" s="167">
        <v>47412.857142857145</v>
      </c>
      <c r="G82" s="155">
        <f>(F82-E82)/E82</f>
        <v>5.8322704081632697E-2</v>
      </c>
      <c r="H82" s="167">
        <v>53261.25</v>
      </c>
      <c r="I82" s="155">
        <f>(F82-H82)/H82</f>
        <v>-0.10980577543979639</v>
      </c>
    </row>
    <row r="83" spans="1:11" ht="16.5">
      <c r="A83" s="37"/>
      <c r="B83" s="162" t="s">
        <v>77</v>
      </c>
      <c r="C83" s="149" t="s">
        <v>146</v>
      </c>
      <c r="D83" s="145" t="s">
        <v>162</v>
      </c>
      <c r="E83" s="170">
        <v>108429.88888888889</v>
      </c>
      <c r="F83" s="170">
        <v>92193.333333333328</v>
      </c>
      <c r="G83" s="154">
        <f>(F83-E83)/E83</f>
        <v>-0.14974243469154164</v>
      </c>
      <c r="H83" s="170">
        <v>94182.222222222219</v>
      </c>
      <c r="I83" s="154">
        <f>(F83-H83)/H83</f>
        <v>-2.1117455523571346E-2</v>
      </c>
    </row>
    <row r="84" spans="1:11" ht="16.5">
      <c r="A84" s="37"/>
      <c r="B84" s="162" t="s">
        <v>78</v>
      </c>
      <c r="C84" s="149" t="s">
        <v>149</v>
      </c>
      <c r="D84" s="147" t="s">
        <v>147</v>
      </c>
      <c r="E84" s="170">
        <v>133426.75</v>
      </c>
      <c r="F84" s="170">
        <v>130361.22222222222</v>
      </c>
      <c r="G84" s="154">
        <f>(F84-E84)/E84</f>
        <v>-2.2975361220877979E-2</v>
      </c>
      <c r="H84" s="170">
        <v>132040.4</v>
      </c>
      <c r="I84" s="154">
        <f>(F84-H84)/H84</f>
        <v>-1.2717151551932404E-2</v>
      </c>
    </row>
    <row r="85" spans="1:11" ht="16.5">
      <c r="A85" s="37"/>
      <c r="B85" s="162" t="s">
        <v>80</v>
      </c>
      <c r="C85" s="149" t="s">
        <v>151</v>
      </c>
      <c r="D85" s="147" t="s">
        <v>150</v>
      </c>
      <c r="E85" s="170">
        <v>171803.07407407407</v>
      </c>
      <c r="F85" s="170">
        <v>201488.625</v>
      </c>
      <c r="G85" s="154">
        <f>(F85-E85)/E85</f>
        <v>0.1727882407571287</v>
      </c>
      <c r="H85" s="170">
        <v>202522.66666666666</v>
      </c>
      <c r="I85" s="154">
        <f>(F85-H85)/H85</f>
        <v>-5.105807086614126E-3</v>
      </c>
    </row>
    <row r="86" spans="1:11" ht="16.5">
      <c r="A86" s="37"/>
      <c r="B86" s="162" t="s">
        <v>74</v>
      </c>
      <c r="C86" s="149" t="s">
        <v>144</v>
      </c>
      <c r="D86" s="158" t="s">
        <v>142</v>
      </c>
      <c r="E86" s="179">
        <v>74044.444444444438</v>
      </c>
      <c r="F86" s="179">
        <v>71119.28571428571</v>
      </c>
      <c r="G86" s="154">
        <f>(F86-E86)/E86</f>
        <v>-3.9505445035156891E-2</v>
      </c>
      <c r="H86" s="179">
        <v>71119.28571428571</v>
      </c>
      <c r="I86" s="154">
        <f>(F86-H86)/H86</f>
        <v>0</v>
      </c>
    </row>
    <row r="87" spans="1:11" ht="16.5">
      <c r="A87" s="37"/>
      <c r="B87" s="162" t="s">
        <v>79</v>
      </c>
      <c r="C87" s="149" t="s">
        <v>155</v>
      </c>
      <c r="D87" s="158" t="s">
        <v>156</v>
      </c>
      <c r="E87" s="179">
        <v>730488.88888888888</v>
      </c>
      <c r="F87" s="179">
        <v>578565</v>
      </c>
      <c r="G87" s="154">
        <f>(F87-E87)/E87</f>
        <v>-0.20797563275736186</v>
      </c>
      <c r="H87" s="179">
        <v>578565</v>
      </c>
      <c r="I87" s="154">
        <f>(F87-H87)/H87</f>
        <v>0</v>
      </c>
    </row>
    <row r="88" spans="1:11" ht="16.5" customHeight="1" thickBot="1">
      <c r="A88" s="35"/>
      <c r="B88" s="163" t="s">
        <v>76</v>
      </c>
      <c r="C88" s="150" t="s">
        <v>143</v>
      </c>
      <c r="D88" s="146" t="s">
        <v>161</v>
      </c>
      <c r="E88" s="173">
        <v>100316.51851851853</v>
      </c>
      <c r="F88" s="237">
        <v>107792.83333333333</v>
      </c>
      <c r="G88" s="156">
        <f>(F88-E88)/E88</f>
        <v>7.4527255582884575E-2</v>
      </c>
      <c r="H88" s="237">
        <v>107789.5</v>
      </c>
      <c r="I88" s="156">
        <f>(F88-H88)/H88</f>
        <v>3.0924471616701838E-5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1363309.5648148146</v>
      </c>
      <c r="F89" s="83">
        <f>SUM(F82:F88)</f>
        <v>1228933.1567460315</v>
      </c>
      <c r="G89" s="111">
        <f t="shared" ref="G89:G90" si="14">(F89-E89)/E89</f>
        <v>-9.8566320912621311E-2</v>
      </c>
      <c r="H89" s="83">
        <f>SUM(H82:H88)</f>
        <v>1239480.3246031746</v>
      </c>
      <c r="I89" s="104">
        <f t="shared" ref="I89:I90" si="15">(F89-H89)/H89</f>
        <v>-8.5093467381338397E-3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19310216.517063495</v>
      </c>
      <c r="F90" s="99">
        <f>SUM(F31,F38,F46,F54,F65,F73,F80,F89)</f>
        <v>20818129.231746029</v>
      </c>
      <c r="G90" s="101">
        <f t="shared" si="14"/>
        <v>7.808885588362334E-2</v>
      </c>
      <c r="H90" s="99">
        <f>SUM(H31,H38,H46,H54,H65,H73,H80,H89)</f>
        <v>20859550.760714285</v>
      </c>
      <c r="I90" s="112">
        <f t="shared" si="15"/>
        <v>-1.985734469711925E-3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1" bestFit="1" customWidth="1"/>
    <col min="12" max="12" width="9.140625" style="20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0"/>
      <c r="F9" s="200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2"/>
    </row>
    <row r="16" spans="1:12" ht="18">
      <c r="A16" s="87"/>
      <c r="B16" s="191" t="s">
        <v>4</v>
      </c>
      <c r="C16" s="148" t="s">
        <v>163</v>
      </c>
      <c r="D16" s="203">
        <v>55000</v>
      </c>
      <c r="E16" s="203">
        <v>50000</v>
      </c>
      <c r="F16" s="203">
        <v>60000</v>
      </c>
      <c r="G16" s="141">
        <v>51500</v>
      </c>
      <c r="H16" s="141">
        <v>50000</v>
      </c>
      <c r="I16" s="141">
        <f>AVERAGE(D16:H16)</f>
        <v>53300</v>
      </c>
      <c r="K16" s="202"/>
      <c r="L16" s="204"/>
    </row>
    <row r="17" spans="1:16" ht="18">
      <c r="A17" s="88"/>
      <c r="B17" s="192" t="s">
        <v>5</v>
      </c>
      <c r="C17" s="149" t="s">
        <v>164</v>
      </c>
      <c r="D17" s="187">
        <v>65000</v>
      </c>
      <c r="E17" s="187">
        <v>70000</v>
      </c>
      <c r="F17" s="187">
        <v>62500</v>
      </c>
      <c r="G17" s="205">
        <v>55000</v>
      </c>
      <c r="H17" s="205">
        <v>58000</v>
      </c>
      <c r="I17" s="141">
        <f t="shared" ref="I17:I40" si="0">AVERAGE(D17:H17)</f>
        <v>62100</v>
      </c>
      <c r="K17" s="202"/>
      <c r="L17" s="204"/>
    </row>
    <row r="18" spans="1:16" ht="18">
      <c r="A18" s="88"/>
      <c r="B18" s="192" t="s">
        <v>6</v>
      </c>
      <c r="C18" s="149" t="s">
        <v>165</v>
      </c>
      <c r="D18" s="187">
        <v>65000</v>
      </c>
      <c r="E18" s="187">
        <v>80000</v>
      </c>
      <c r="F18" s="187">
        <v>47500</v>
      </c>
      <c r="G18" s="205">
        <v>40000</v>
      </c>
      <c r="H18" s="205">
        <v>65000</v>
      </c>
      <c r="I18" s="141">
        <f t="shared" si="0"/>
        <v>59500</v>
      </c>
      <c r="K18" s="202"/>
      <c r="L18" s="204"/>
    </row>
    <row r="19" spans="1:16" ht="18">
      <c r="A19" s="88"/>
      <c r="B19" s="192" t="s">
        <v>7</v>
      </c>
      <c r="C19" s="149" t="s">
        <v>166</v>
      </c>
      <c r="D19" s="187">
        <v>45000</v>
      </c>
      <c r="E19" s="187">
        <v>25000</v>
      </c>
      <c r="F19" s="187">
        <v>22500</v>
      </c>
      <c r="G19" s="205">
        <v>27500</v>
      </c>
      <c r="H19" s="205">
        <v>30000</v>
      </c>
      <c r="I19" s="141">
        <f t="shared" si="0"/>
        <v>30000</v>
      </c>
      <c r="K19" s="202"/>
      <c r="L19" s="204"/>
      <c r="P19" s="201"/>
    </row>
    <row r="20" spans="1:16" ht="18">
      <c r="A20" s="88"/>
      <c r="B20" s="192" t="s">
        <v>8</v>
      </c>
      <c r="C20" s="149" t="s">
        <v>167</v>
      </c>
      <c r="D20" s="187">
        <v>112500</v>
      </c>
      <c r="E20" s="187">
        <v>100000</v>
      </c>
      <c r="F20" s="187">
        <v>107500</v>
      </c>
      <c r="G20" s="205">
        <v>77500</v>
      </c>
      <c r="H20" s="205">
        <v>93000</v>
      </c>
      <c r="I20" s="141">
        <f t="shared" si="0"/>
        <v>98100</v>
      </c>
      <c r="K20" s="202"/>
      <c r="L20" s="204"/>
    </row>
    <row r="21" spans="1:16" ht="18.75" customHeight="1">
      <c r="A21" s="88"/>
      <c r="B21" s="192" t="s">
        <v>9</v>
      </c>
      <c r="C21" s="149" t="s">
        <v>168</v>
      </c>
      <c r="D21" s="187">
        <v>60000</v>
      </c>
      <c r="E21" s="187">
        <v>85000</v>
      </c>
      <c r="F21" s="187">
        <v>65000</v>
      </c>
      <c r="G21" s="205">
        <v>51500</v>
      </c>
      <c r="H21" s="205">
        <v>50000</v>
      </c>
      <c r="I21" s="141">
        <f t="shared" si="0"/>
        <v>62300</v>
      </c>
      <c r="K21" s="202"/>
      <c r="L21" s="204"/>
    </row>
    <row r="22" spans="1:16" ht="18">
      <c r="A22" s="88"/>
      <c r="B22" s="192" t="s">
        <v>10</v>
      </c>
      <c r="C22" s="149" t="s">
        <v>169</v>
      </c>
      <c r="D22" s="187">
        <v>70000</v>
      </c>
      <c r="E22" s="187">
        <v>60000</v>
      </c>
      <c r="F22" s="187">
        <v>65000</v>
      </c>
      <c r="G22" s="205">
        <v>70000</v>
      </c>
      <c r="H22" s="205">
        <v>53000</v>
      </c>
      <c r="I22" s="141">
        <f t="shared" si="0"/>
        <v>63600</v>
      </c>
      <c r="K22" s="202"/>
      <c r="L22" s="204"/>
    </row>
    <row r="23" spans="1:16" ht="18">
      <c r="A23" s="88"/>
      <c r="B23" s="192" t="s">
        <v>11</v>
      </c>
      <c r="C23" s="149" t="s">
        <v>170</v>
      </c>
      <c r="D23" s="187">
        <v>17500</v>
      </c>
      <c r="E23" s="187">
        <v>20000</v>
      </c>
      <c r="F23" s="187">
        <v>15000</v>
      </c>
      <c r="G23" s="205">
        <v>13500</v>
      </c>
      <c r="H23" s="205">
        <v>20000</v>
      </c>
      <c r="I23" s="141">
        <f t="shared" si="0"/>
        <v>17200</v>
      </c>
      <c r="K23" s="202"/>
      <c r="L23" s="204"/>
    </row>
    <row r="24" spans="1:16" ht="18">
      <c r="A24" s="88"/>
      <c r="B24" s="192" t="s">
        <v>12</v>
      </c>
      <c r="C24" s="149" t="s">
        <v>171</v>
      </c>
      <c r="D24" s="187">
        <v>17500</v>
      </c>
      <c r="E24" s="187">
        <v>20000</v>
      </c>
      <c r="F24" s="187">
        <v>15000</v>
      </c>
      <c r="G24" s="205">
        <v>13500</v>
      </c>
      <c r="H24" s="205">
        <v>26000</v>
      </c>
      <c r="I24" s="141">
        <f t="shared" si="0"/>
        <v>18400</v>
      </c>
      <c r="K24" s="202"/>
      <c r="L24" s="204"/>
    </row>
    <row r="25" spans="1:16" ht="18">
      <c r="A25" s="88"/>
      <c r="B25" s="192" t="s">
        <v>13</v>
      </c>
      <c r="C25" s="149" t="s">
        <v>172</v>
      </c>
      <c r="D25" s="187">
        <v>17500</v>
      </c>
      <c r="E25" s="187">
        <v>20000</v>
      </c>
      <c r="F25" s="187">
        <v>15000</v>
      </c>
      <c r="G25" s="205">
        <v>13500</v>
      </c>
      <c r="H25" s="205">
        <v>26000</v>
      </c>
      <c r="I25" s="141">
        <f t="shared" si="0"/>
        <v>18400</v>
      </c>
      <c r="K25" s="202"/>
      <c r="L25" s="204"/>
    </row>
    <row r="26" spans="1:16" ht="18">
      <c r="A26" s="88"/>
      <c r="B26" s="192" t="s">
        <v>14</v>
      </c>
      <c r="C26" s="149" t="s">
        <v>173</v>
      </c>
      <c r="D26" s="187">
        <v>20000</v>
      </c>
      <c r="E26" s="187">
        <v>20000</v>
      </c>
      <c r="F26" s="187">
        <v>15000</v>
      </c>
      <c r="G26" s="205">
        <v>13500</v>
      </c>
      <c r="H26" s="205">
        <v>20000</v>
      </c>
      <c r="I26" s="141">
        <f t="shared" si="0"/>
        <v>17700</v>
      </c>
      <c r="K26" s="202"/>
      <c r="L26" s="204"/>
    </row>
    <row r="27" spans="1:16" ht="18">
      <c r="A27" s="88"/>
      <c r="B27" s="192" t="s">
        <v>15</v>
      </c>
      <c r="C27" s="149" t="s">
        <v>174</v>
      </c>
      <c r="D27" s="187">
        <v>47500</v>
      </c>
      <c r="E27" s="187">
        <v>55000</v>
      </c>
      <c r="F27" s="187">
        <v>55000</v>
      </c>
      <c r="G27" s="205">
        <v>43500</v>
      </c>
      <c r="H27" s="205">
        <v>56000</v>
      </c>
      <c r="I27" s="141">
        <f t="shared" si="0"/>
        <v>51400</v>
      </c>
      <c r="K27" s="202"/>
      <c r="L27" s="204"/>
    </row>
    <row r="28" spans="1:16" ht="18">
      <c r="A28" s="88"/>
      <c r="B28" s="192" t="s">
        <v>16</v>
      </c>
      <c r="C28" s="149" t="s">
        <v>175</v>
      </c>
      <c r="D28" s="187">
        <v>17500</v>
      </c>
      <c r="E28" s="187">
        <v>25000</v>
      </c>
      <c r="F28" s="187">
        <v>17500</v>
      </c>
      <c r="G28" s="205">
        <v>16000</v>
      </c>
      <c r="H28" s="205">
        <v>23000</v>
      </c>
      <c r="I28" s="141">
        <f t="shared" si="0"/>
        <v>19800</v>
      </c>
      <c r="K28" s="202"/>
      <c r="L28" s="204"/>
    </row>
    <row r="29" spans="1:16" ht="18">
      <c r="A29" s="88"/>
      <c r="B29" s="192" t="s">
        <v>17</v>
      </c>
      <c r="C29" s="149" t="s">
        <v>176</v>
      </c>
      <c r="D29" s="187">
        <v>45000</v>
      </c>
      <c r="E29" s="187">
        <v>35000</v>
      </c>
      <c r="F29" s="187">
        <v>29000</v>
      </c>
      <c r="G29" s="205">
        <v>30000</v>
      </c>
      <c r="H29" s="205">
        <v>50000</v>
      </c>
      <c r="I29" s="141">
        <f t="shared" si="0"/>
        <v>37800</v>
      </c>
      <c r="K29" s="202"/>
      <c r="L29" s="204"/>
    </row>
    <row r="30" spans="1:16" ht="18">
      <c r="A30" s="88"/>
      <c r="B30" s="192" t="s">
        <v>18</v>
      </c>
      <c r="C30" s="149" t="s">
        <v>177</v>
      </c>
      <c r="D30" s="187">
        <v>125000</v>
      </c>
      <c r="E30" s="187">
        <v>130000</v>
      </c>
      <c r="F30" s="187">
        <v>49000</v>
      </c>
      <c r="G30" s="205">
        <v>62500</v>
      </c>
      <c r="H30" s="205">
        <v>50000</v>
      </c>
      <c r="I30" s="141">
        <f t="shared" si="0"/>
        <v>83300</v>
      </c>
      <c r="K30" s="202"/>
      <c r="L30" s="204"/>
    </row>
    <row r="31" spans="1:16" ht="16.5" customHeight="1" thickBot="1">
      <c r="A31" s="89"/>
      <c r="B31" s="193" t="s">
        <v>19</v>
      </c>
      <c r="C31" s="150" t="s">
        <v>178</v>
      </c>
      <c r="D31" s="188">
        <v>72500</v>
      </c>
      <c r="E31" s="188">
        <v>65000</v>
      </c>
      <c r="F31" s="188">
        <v>75000</v>
      </c>
      <c r="G31" s="143">
        <v>52500</v>
      </c>
      <c r="H31" s="143">
        <v>73000</v>
      </c>
      <c r="I31" s="141">
        <f t="shared" si="0"/>
        <v>67600</v>
      </c>
      <c r="K31" s="202"/>
      <c r="L31" s="204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6"/>
      <c r="L32" s="207"/>
    </row>
    <row r="33" spans="1:12" ht="18">
      <c r="A33" s="87"/>
      <c r="B33" s="191" t="s">
        <v>26</v>
      </c>
      <c r="C33" s="151" t="s">
        <v>179</v>
      </c>
      <c r="D33" s="203">
        <v>150000</v>
      </c>
      <c r="E33" s="203">
        <v>125000</v>
      </c>
      <c r="F33" s="203">
        <v>97500</v>
      </c>
      <c r="G33" s="141">
        <v>145000</v>
      </c>
      <c r="H33" s="141">
        <v>93000</v>
      </c>
      <c r="I33" s="141">
        <f t="shared" si="0"/>
        <v>122100</v>
      </c>
      <c r="K33" s="208"/>
      <c r="L33" s="204"/>
    </row>
    <row r="34" spans="1:12" ht="18">
      <c r="A34" s="88"/>
      <c r="B34" s="192" t="s">
        <v>27</v>
      </c>
      <c r="C34" s="149" t="s">
        <v>180</v>
      </c>
      <c r="D34" s="187">
        <v>150000</v>
      </c>
      <c r="E34" s="187">
        <v>125000</v>
      </c>
      <c r="F34" s="187">
        <v>97500</v>
      </c>
      <c r="G34" s="205">
        <v>145000</v>
      </c>
      <c r="H34" s="205">
        <v>90000</v>
      </c>
      <c r="I34" s="141">
        <f t="shared" si="0"/>
        <v>121500</v>
      </c>
      <c r="K34" s="208"/>
      <c r="L34" s="204"/>
    </row>
    <row r="35" spans="1:12" ht="18">
      <c r="A35" s="88"/>
      <c r="B35" s="191" t="s">
        <v>28</v>
      </c>
      <c r="C35" s="149" t="s">
        <v>181</v>
      </c>
      <c r="D35" s="187">
        <v>72500</v>
      </c>
      <c r="E35" s="187">
        <v>85000</v>
      </c>
      <c r="F35" s="187">
        <v>72500</v>
      </c>
      <c r="G35" s="205">
        <v>90000</v>
      </c>
      <c r="H35" s="205">
        <v>90000</v>
      </c>
      <c r="I35" s="141">
        <f t="shared" si="0"/>
        <v>82000</v>
      </c>
      <c r="K35" s="208"/>
      <c r="L35" s="204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50000</v>
      </c>
      <c r="F36" s="187">
        <v>50000</v>
      </c>
      <c r="G36" s="205">
        <v>82500</v>
      </c>
      <c r="H36" s="205">
        <v>70000</v>
      </c>
      <c r="I36" s="141">
        <f t="shared" si="0"/>
        <v>62500</v>
      </c>
      <c r="K36" s="208"/>
      <c r="L36" s="204"/>
    </row>
    <row r="37" spans="1:12" ht="16.5" customHeight="1" thickBot="1">
      <c r="A37" s="89"/>
      <c r="B37" s="191" t="s">
        <v>30</v>
      </c>
      <c r="C37" s="149" t="s">
        <v>183</v>
      </c>
      <c r="D37" s="187">
        <v>60000</v>
      </c>
      <c r="E37" s="187">
        <v>65000</v>
      </c>
      <c r="F37" s="187">
        <v>45000</v>
      </c>
      <c r="G37" s="205">
        <v>50000</v>
      </c>
      <c r="H37" s="205">
        <v>45000</v>
      </c>
      <c r="I37" s="141">
        <f t="shared" si="0"/>
        <v>53000</v>
      </c>
      <c r="K37" s="208"/>
      <c r="L37" s="204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6"/>
      <c r="L38" s="207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1524900</v>
      </c>
      <c r="H39" s="166">
        <v>1633000</v>
      </c>
      <c r="I39" s="166">
        <f t="shared" si="0"/>
        <v>1820940</v>
      </c>
      <c r="K39" s="208"/>
      <c r="L39" s="204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986700</v>
      </c>
      <c r="G40" s="143">
        <v>1031550</v>
      </c>
      <c r="H40" s="143">
        <v>1000000</v>
      </c>
      <c r="I40" s="143">
        <f t="shared" si="0"/>
        <v>1034930</v>
      </c>
      <c r="K40" s="208"/>
      <c r="L40" s="204"/>
    </row>
    <row r="41" spans="1:12" ht="15.75" thickBot="1">
      <c r="C41" s="209" t="s">
        <v>228</v>
      </c>
      <c r="D41" s="209">
        <f>SUM(D16:D40)</f>
        <v>4394800</v>
      </c>
      <c r="E41" s="209">
        <f t="shared" ref="E41:H41" si="1">SUM(E16:E40)</f>
        <v>4390000</v>
      </c>
      <c r="F41" s="209">
        <f t="shared" si="1"/>
        <v>4038100</v>
      </c>
      <c r="G41" s="209">
        <f t="shared" si="1"/>
        <v>3700450</v>
      </c>
      <c r="H41" s="209">
        <f t="shared" si="1"/>
        <v>3764000</v>
      </c>
      <c r="I41" s="90"/>
    </row>
    <row r="44" spans="1:12" ht="14.25" customHeight="1"/>
    <row r="48" spans="1:12" ht="15" customHeight="1"/>
    <row r="49" spans="11:12" s="125" customFormat="1" ht="15" customHeight="1">
      <c r="K49" s="201"/>
      <c r="L49" s="201"/>
    </row>
    <row r="50" spans="11:12" s="125" customFormat="1" ht="15" customHeight="1">
      <c r="K50" s="201"/>
      <c r="L50" s="201"/>
    </row>
    <row r="51" spans="11:12" s="125" customFormat="1" ht="15" customHeight="1">
      <c r="K51" s="201"/>
      <c r="L51" s="201"/>
    </row>
    <row r="52" spans="11:12" s="125" customFormat="1" ht="15" customHeight="1">
      <c r="K52" s="201"/>
      <c r="L52" s="201"/>
    </row>
    <row r="53" spans="11:12" s="125" customFormat="1" ht="15" customHeight="1">
      <c r="K53" s="201"/>
      <c r="L53" s="201"/>
    </row>
    <row r="54" spans="11:12" s="125" customFormat="1" ht="15" customHeight="1">
      <c r="K54" s="201"/>
      <c r="L54" s="201"/>
    </row>
    <row r="55" spans="11:12" s="125" customFormat="1" ht="15" customHeight="1">
      <c r="K55" s="201"/>
      <c r="L55" s="201"/>
    </row>
    <row r="56" spans="11:12" s="125" customFormat="1" ht="15" customHeight="1">
      <c r="K56" s="201"/>
      <c r="L56" s="201"/>
    </row>
    <row r="57" spans="11:12" s="125" customFormat="1" ht="15" customHeight="1">
      <c r="K57" s="201"/>
      <c r="L57" s="201"/>
    </row>
    <row r="58" spans="11:12" s="125" customFormat="1" ht="15" customHeight="1">
      <c r="K58" s="201"/>
      <c r="L58" s="201"/>
    </row>
    <row r="59" spans="11:12" s="125" customFormat="1" ht="15" customHeight="1">
      <c r="K59" s="201"/>
      <c r="L59" s="201"/>
    </row>
    <row r="60" spans="11:12" s="125" customFormat="1" ht="15" customHeight="1">
      <c r="K60" s="201"/>
      <c r="L60" s="201"/>
    </row>
    <row r="61" spans="11:12" s="125" customFormat="1" ht="15" customHeight="1">
      <c r="K61" s="201"/>
      <c r="L61" s="201"/>
    </row>
    <row r="62" spans="11:12" s="125" customFormat="1" ht="15" customHeight="1">
      <c r="K62" s="201"/>
      <c r="L62" s="201"/>
    </row>
    <row r="63" spans="11:12" s="125" customFormat="1" ht="15" customHeight="1">
      <c r="K63" s="201"/>
      <c r="L63" s="201"/>
    </row>
    <row r="64" spans="11:12" s="125" customFormat="1" ht="15" customHeight="1">
      <c r="K64" s="201"/>
      <c r="L64" s="201"/>
    </row>
    <row r="65" spans="11:12" s="125" customFormat="1" ht="15" customHeight="1">
      <c r="K65" s="201"/>
      <c r="L65" s="201"/>
    </row>
    <row r="66" spans="11:12" s="125" customFormat="1" ht="15" customHeight="1">
      <c r="K66" s="201"/>
      <c r="L66" s="201"/>
    </row>
    <row r="67" spans="11:12" s="125" customFormat="1" ht="15" customHeight="1">
      <c r="K67" s="201"/>
      <c r="L67" s="201"/>
    </row>
    <row r="68" spans="11:12" s="125" customFormat="1" ht="15" customHeight="1">
      <c r="K68" s="201"/>
      <c r="L68" s="201"/>
    </row>
    <row r="69" spans="11:12" s="125" customFormat="1" ht="15" customHeight="1">
      <c r="K69" s="201"/>
      <c r="L69" s="201"/>
    </row>
    <row r="70" spans="11:12" s="125" customFormat="1" ht="15" customHeight="1">
      <c r="K70" s="201"/>
      <c r="L70" s="201"/>
    </row>
    <row r="71" spans="11:12" s="125" customFormat="1" ht="15" customHeight="1">
      <c r="K71" s="201"/>
      <c r="L71" s="201"/>
    </row>
    <row r="72" spans="11:12" s="125" customFormat="1" ht="15" customHeight="1">
      <c r="K72" s="201"/>
      <c r="L72" s="201"/>
    </row>
    <row r="73" spans="11:12" s="125" customFormat="1" ht="15" customHeight="1">
      <c r="K73" s="201"/>
      <c r="L73" s="201"/>
    </row>
    <row r="74" spans="11:12" s="125" customFormat="1" ht="15" customHeight="1">
      <c r="K74" s="201"/>
      <c r="L74" s="201"/>
    </row>
    <row r="75" spans="11:12" s="125" customFormat="1" ht="15" customHeight="1">
      <c r="K75" s="201"/>
      <c r="L75" s="201"/>
    </row>
    <row r="76" spans="11:12" s="125" customFormat="1" ht="15" customHeight="1">
      <c r="K76" s="201"/>
      <c r="L76" s="201"/>
    </row>
    <row r="77" spans="11:12" s="125" customFormat="1" ht="15" customHeight="1">
      <c r="K77" s="201"/>
      <c r="L77" s="201"/>
    </row>
    <row r="78" spans="11:12" s="125" customFormat="1" ht="15" customHeight="1">
      <c r="K78" s="201"/>
      <c r="L78" s="201"/>
    </row>
    <row r="79" spans="11:12" s="125" customFormat="1" ht="15" customHeight="1">
      <c r="K79" s="201"/>
      <c r="L79" s="201"/>
    </row>
    <row r="80" spans="11:12" s="125" customFormat="1" ht="15" customHeight="1">
      <c r="K80" s="201"/>
      <c r="L80" s="201"/>
    </row>
    <row r="81" spans="11:12" s="125" customFormat="1" ht="15" customHeight="1">
      <c r="K81" s="201"/>
      <c r="L81" s="201"/>
    </row>
    <row r="82" spans="11:12" s="125" customFormat="1" ht="15" customHeight="1">
      <c r="K82" s="201"/>
      <c r="L82" s="201"/>
    </row>
    <row r="83" spans="11:12" s="125" customFormat="1" ht="15" customHeight="1">
      <c r="K83" s="201"/>
      <c r="L83" s="201"/>
    </row>
    <row r="84" spans="11:12" s="125" customFormat="1" ht="15" customHeight="1">
      <c r="K84" s="201"/>
      <c r="L84" s="201"/>
    </row>
    <row r="85" spans="11:12" s="125" customFormat="1" ht="15" customHeight="1">
      <c r="K85" s="201"/>
      <c r="L85" s="201"/>
    </row>
    <row r="86" spans="11:12" s="125" customFormat="1" ht="15" customHeight="1">
      <c r="K86" s="201"/>
      <c r="L86" s="201"/>
    </row>
    <row r="87" spans="11:12" s="125" customFormat="1" ht="15" customHeight="1">
      <c r="K87" s="201"/>
      <c r="L87" s="201"/>
    </row>
    <row r="88" spans="11:12" s="125" customFormat="1" ht="15" customHeight="1">
      <c r="K88" s="201"/>
      <c r="L88" s="201"/>
    </row>
    <row r="89" spans="11:12" s="125" customFormat="1" ht="15" customHeight="1">
      <c r="K89" s="201"/>
      <c r="L89" s="201"/>
    </row>
    <row r="90" spans="11:12" s="125" customFormat="1" ht="15" customHeight="1">
      <c r="K90" s="201"/>
      <c r="L90" s="201"/>
    </row>
    <row r="91" spans="11:12" s="125" customFormat="1" ht="15" customHeight="1">
      <c r="K91" s="201"/>
      <c r="L91" s="201"/>
    </row>
    <row r="92" spans="11:12" s="125" customFormat="1">
      <c r="K92" s="201"/>
      <c r="L92" s="20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03-06-2024</vt:lpstr>
      <vt:lpstr>By Order</vt:lpstr>
      <vt:lpstr>All Stores</vt:lpstr>
      <vt:lpstr>'03-06-2024'!Print_Titles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2024-05-27T09:06:38Z</cp:lastPrinted>
  <dcterms:created xsi:type="dcterms:W3CDTF">2010-10-20T06:23:14Z</dcterms:created>
  <dcterms:modified xsi:type="dcterms:W3CDTF">2024-06-06T07:44:44Z</dcterms:modified>
</cp:coreProperties>
</file>