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5480" windowHeight="11640" tabRatio="599" activeTab="5"/>
  </bookViews>
  <sheets>
    <sheet name="Supermarkets" sheetId="5" r:id="rId1"/>
    <sheet name="stores" sheetId="7" r:id="rId2"/>
    <sheet name="Comp" sheetId="8" r:id="rId3"/>
    <sheet name="13-05-2024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'13-05-2024'!$12:$14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9" i="11" l="1"/>
  <c r="G89" i="11"/>
  <c r="I86" i="11"/>
  <c r="G86" i="11"/>
  <c r="I83" i="11"/>
  <c r="G83" i="11"/>
  <c r="I84" i="11"/>
  <c r="G84" i="11"/>
  <c r="I87" i="11"/>
  <c r="G87" i="11"/>
  <c r="I85" i="11"/>
  <c r="G85" i="11"/>
  <c r="I88" i="11"/>
  <c r="G88" i="11"/>
  <c r="I78" i="11"/>
  <c r="G78" i="11"/>
  <c r="I76" i="11"/>
  <c r="G76" i="11"/>
  <c r="I80" i="11"/>
  <c r="G80" i="11"/>
  <c r="I79" i="11"/>
  <c r="G79" i="11"/>
  <c r="I77" i="11"/>
  <c r="G77" i="11"/>
  <c r="I68" i="11"/>
  <c r="G68" i="11"/>
  <c r="I73" i="11"/>
  <c r="G73" i="11"/>
  <c r="I71" i="11"/>
  <c r="G71" i="11"/>
  <c r="I70" i="11"/>
  <c r="G70" i="11"/>
  <c r="I69" i="11"/>
  <c r="G69" i="11"/>
  <c r="I72" i="11"/>
  <c r="G72" i="11"/>
  <c r="I61" i="11"/>
  <c r="G61" i="11"/>
  <c r="I58" i="11"/>
  <c r="G58" i="11"/>
  <c r="I57" i="11"/>
  <c r="G57" i="11"/>
  <c r="I65" i="11"/>
  <c r="G65" i="11"/>
  <c r="I63" i="11"/>
  <c r="G63" i="11"/>
  <c r="I62" i="11"/>
  <c r="G62" i="11"/>
  <c r="I64" i="11"/>
  <c r="G64" i="11"/>
  <c r="I59" i="11"/>
  <c r="G59" i="11"/>
  <c r="I60" i="11"/>
  <c r="G60" i="11"/>
  <c r="I50" i="11"/>
  <c r="G50" i="11"/>
  <c r="I52" i="11"/>
  <c r="G52" i="11"/>
  <c r="I49" i="11"/>
  <c r="G49" i="11"/>
  <c r="I53" i="11"/>
  <c r="G53" i="11"/>
  <c r="I51" i="11"/>
  <c r="G51" i="11"/>
  <c r="I54" i="11"/>
  <c r="G54" i="11"/>
  <c r="I43" i="11"/>
  <c r="G43" i="11"/>
  <c r="I42" i="11"/>
  <c r="G42" i="11"/>
  <c r="I44" i="11"/>
  <c r="G44" i="11"/>
  <c r="I41" i="11"/>
  <c r="G41" i="11"/>
  <c r="I45" i="11"/>
  <c r="G45" i="11"/>
  <c r="I46" i="11"/>
  <c r="G46" i="11"/>
  <c r="I36" i="11"/>
  <c r="G36" i="11"/>
  <c r="I34" i="11"/>
  <c r="G34" i="11"/>
  <c r="I35" i="11"/>
  <c r="G35" i="11"/>
  <c r="I37" i="11"/>
  <c r="G37" i="11"/>
  <c r="I38" i="11"/>
  <c r="G38" i="11"/>
  <c r="I31" i="11"/>
  <c r="G31" i="11"/>
  <c r="I23" i="11"/>
  <c r="G23" i="11"/>
  <c r="I17" i="11"/>
  <c r="G17" i="11"/>
  <c r="I19" i="11"/>
  <c r="G19" i="11"/>
  <c r="I22" i="11"/>
  <c r="G22" i="11"/>
  <c r="I25" i="11"/>
  <c r="G25" i="11"/>
  <c r="I29" i="11"/>
  <c r="G29" i="11"/>
  <c r="I20" i="11"/>
  <c r="G20" i="11"/>
  <c r="I18" i="11"/>
  <c r="G18" i="11"/>
  <c r="I30" i="11"/>
  <c r="G30" i="11"/>
  <c r="I24" i="11"/>
  <c r="G24" i="11"/>
  <c r="I16" i="11"/>
  <c r="G16" i="11"/>
  <c r="I21" i="11"/>
  <c r="G21" i="11"/>
  <c r="I28" i="11"/>
  <c r="G28" i="11"/>
  <c r="I27" i="11"/>
  <c r="G27" i="11"/>
  <c r="I26" i="11"/>
  <c r="G26" i="11"/>
  <c r="H41" i="12"/>
  <c r="G41" i="12"/>
  <c r="F41" i="12"/>
  <c r="E41" i="12"/>
  <c r="D41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D40" i="8" l="1"/>
  <c r="F19" i="8"/>
  <c r="G16" i="5"/>
  <c r="I26" i="7"/>
  <c r="G26" i="5"/>
  <c r="G34" i="5"/>
  <c r="G25" i="5" l="1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I24" i="8" s="1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I15" i="5" l="1"/>
  <c r="E32" i="11" l="1"/>
  <c r="F32" i="11"/>
  <c r="H32" i="11"/>
  <c r="E39" i="11"/>
  <c r="F39" i="11"/>
  <c r="H39" i="11"/>
  <c r="G39" i="11" l="1"/>
  <c r="G32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7" i="5"/>
  <c r="G28" i="5"/>
  <c r="G29" i="5"/>
  <c r="G30" i="5"/>
  <c r="G32" i="5"/>
  <c r="G33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<sst xmlns="http://schemas.openxmlformats.org/spreadsheetml/2006/main" count="852" uniqueCount="232">
  <si>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</si>
  <si>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</si>
  <si>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</si>
  <si>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</si>
  <si>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</si>
  <si>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</si>
  <si>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</si>
  <si>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</si>
  <si>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</si>
  <si>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</si>
  <si>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</si>
  <si>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</si>
  <si>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</si>
  <si>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</si>
  <si>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</si>
  <si>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</si>
  <si>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</si>
  <si>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</si>
  <si>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</si>
  <si>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</si>
  <si>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</si>
  <si>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</si>
  <si>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</si>
  <si>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</si>
  <si>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</si>
  <si>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</si>
  <si>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</si>
  <si>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</si>
  <si>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</si>
  <si>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</si>
  <si>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</si>
  <si>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</si>
  <si>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</si>
  <si>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</si>
  <si>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</si>
  <si>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</si>
  <si>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</si>
  <si>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</si>
  <si>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</si>
  <si>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</si>
  <si>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</si>
  <si>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</si>
  <si>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</si>
  <si>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</si>
  <si>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</si>
  <si>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</si>
  <si>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</si>
  <si>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</si>
  <si>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</si>
  <si>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</si>
  <si>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</si>
  <si>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</si>
  <si>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</si>
  <si>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</si>
  <si>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</si>
  <si>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</si>
  <si>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</si>
  <si>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</si>
  <si>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</si>
  <si>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</si>
  <si>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</si>
  <si>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</si>
  <si>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</si>
  <si>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</si>
  <si>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</si>
  <si>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</si>
  <si>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</si>
  <si>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</si>
  <si>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</si>
  <si>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</si>
  <si>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</si>
  <si>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</si>
  <si>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</si>
  <si>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</si>
  <si>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</si>
  <si>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</si>
  <si>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</si>
  <si>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</si>
  <si>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</si>
  <si>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</si>
  <si>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</si>
  <si>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</si>
  <si>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</si>
  <si>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</si>
  <si>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</si>
  <si>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</si>
  <si>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</si>
  <si>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</si>
  <si>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</si>
  <si>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</si>
  <si>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</si>
  <si>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</si>
  <si>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</si>
  <si>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</si>
  <si>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</si>
  <si>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</si>
  <si>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</si>
  <si>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</si>
  <si>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</si>
  <si>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</si>
  <si>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</si>
  <si>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</si>
  <si>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</si>
  <si>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</si>
  <si>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</si>
  <si>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</si>
  <si>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</si>
  <si>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</si>
  <si>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</si>
  <si>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</si>
  <si>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</si>
  <si>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</si>
  <si>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</si>
  <si>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</si>
  <si>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</si>
  <si>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</si>
  <si>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</si>
  <si>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</si>
  <si>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</si>
  <si>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</si>
  <si>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</si>
  <si>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</si>
  <si>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</si>
  <si>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</si>
  <si>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</si>
  <si>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</si>
  <si>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</si>
  <si>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</si>
  <si>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</si>
  <si>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</si>
  <si>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</si>
  <si>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</si>
  <si>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</si>
  <si>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</si>
  <si>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</si>
  <si>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</si>
  <si>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</si>
  <si>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</si>
  <si>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</si>
  <si>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</si>
  <si>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</si>
  <si>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</si>
  <si>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</si>
  <si>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</si>
  <si>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</si>
  <si>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</si>
  <si>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</si>
  <si>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</si>
  <si>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</si>
  <si>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</si>
  <si>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</si>
  <si>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</si>
  <si>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</si>
  <si>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</si>
  <si>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</si>
  <si>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</si>
  <si>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</si>
  <si>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</si>
  <si>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</si>
  <si>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</si>
  <si>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</si>
  <si>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</si>
  <si>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</si>
  <si>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</si>
  <si>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</si>
  <si>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</si>
  <si>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</si>
  <si>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</si>
  <si>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</si>
  <si>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</si>
  <si>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</si>
  <si>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</si>
  <si>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</si>
  <si>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</si>
  <si>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</si>
  <si>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</si>
  <si>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</si>
  <si>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</si>
  <si>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</si>
  <si>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</si>
  <si>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</si>
  <si>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</si>
  <si>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</si>
  <si>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</si>
  <si>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</si>
  <si>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</si>
  <si>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</si>
  <si>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</si>
  <si>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</si>
  <si>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</si>
  <si>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</si>
  <si>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</si>
  <si>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</si>
  <si>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</si>
  <si>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</si>
  <si>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</si>
  <si>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</si>
  <si>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</si>
  <si>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</si>
  <si>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</si>
  <si>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</si>
  <si>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</si>
  <si>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</si>
  <si>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</si>
  <si>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</si>
  <si>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مجمــوع المنتجات الدهنية والزيتية</t>
  </si>
  <si>
    <t>غالون 3,6 ليتر</t>
  </si>
  <si>
    <t>غالون 3,5 ليتر</t>
  </si>
  <si>
    <t>سعر صرف الدولار الأمريكي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</si>
  <si>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</si>
  <si>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</si>
  <si>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</si>
  <si>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</si>
  <si>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</si>
  <si>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</si>
  <si>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</si>
  <si>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</si>
  <si>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</si>
  <si>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معدل أسعار  السوبرماركات في 07-05-2024(ل.ل.)</t>
  </si>
  <si>
    <t>معدل الأسعار في أيار 2023 (ل.ل.)</t>
  </si>
  <si>
    <t>معدل أسعار المحلات والملاحم في 07-05-2024 (ل.ل.)</t>
  </si>
  <si>
    <t>المعدل العام للأسعار في 07-05-2024  (ل.ل.)</t>
  </si>
  <si>
    <t xml:space="preserve"> التاريخ13 أيار 2024 </t>
  </si>
  <si>
    <t xml:space="preserve"> التاريخ 13 أيار 2024</t>
  </si>
  <si>
    <t>معدل أسعار  السوبرماركات في 13-05-2024(ل.ل.)</t>
  </si>
  <si>
    <t xml:space="preserve"> التاريخ 13أيار 2024</t>
  </si>
  <si>
    <t>معدل أسعار المحلات والملاحم في 13-05-2024 (ل.ل.)</t>
  </si>
  <si>
    <t>معدل أسعار  السوبرماركات في 137-05-2024(ل.ل.)</t>
  </si>
  <si>
    <t>المعدل العام للأسعار في 13-05-2024 (ل.ل.)</t>
  </si>
  <si>
    <t>المعدل العام للأسعار في 13-05-2024  (ل.ل.)</t>
  </si>
  <si>
    <t>1$=89500 LBP</t>
  </si>
  <si>
    <t>المجموع (ل.ل)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</si>
</sst>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3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4"/>
      <color rgb="FF000000"/>
      <name val="Arial"/>
      <family val="2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236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 vertical="center"/>
    </xf>
    <xf numFmtId="0" fontId="8" fillId="0" borderId="0" xfId="0" applyFont="1" applyAlignment="1">
      <alignment horizontal="justify" readingOrder="2"/>
    </xf>
    <xf numFmtId="0" fontId="8" fillId="0" borderId="0" xfId="0" applyFont="1"/>
    <xf numFmtId="0" fontId="5" fillId="0" borderId="1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0" fillId="0" borderId="0" xfId="0" applyFont="1"/>
    <xf numFmtId="0" fontId="10" fillId="0" borderId="11" xfId="0" applyFont="1" applyBorder="1"/>
    <xf numFmtId="0" fontId="12" fillId="2" borderId="2" xfId="0" applyFont="1" applyFill="1" applyBorder="1" applyAlignment="1">
      <alignment horizontal="right" indent="1"/>
    </xf>
    <xf numFmtId="0" fontId="12" fillId="2" borderId="4" xfId="0" applyFont="1" applyFill="1" applyBorder="1" applyAlignment="1">
      <alignment horizontal="right" indent="1"/>
    </xf>
    <xf numFmtId="0" fontId="12" fillId="2" borderId="3" xfId="0" applyFont="1" applyFill="1" applyBorder="1" applyAlignment="1">
      <alignment horizontal="right" indent="1"/>
    </xf>
    <xf numFmtId="0" fontId="6" fillId="2" borderId="5" xfId="0" applyFont="1" applyFill="1" applyBorder="1" applyAlignment="1">
      <alignment horizontal="right" indent="1"/>
    </xf>
    <xf numFmtId="0" fontId="6" fillId="2" borderId="6" xfId="0" applyFont="1" applyFill="1" applyBorder="1" applyAlignment="1">
      <alignment horizontal="right" indent="1"/>
    </xf>
    <xf numFmtId="0" fontId="6" fillId="2" borderId="8" xfId="0" applyFont="1" applyFill="1" applyBorder="1" applyAlignment="1">
      <alignment horizontal="right" indent="1"/>
    </xf>
    <xf numFmtId="0" fontId="6" fillId="2" borderId="12" xfId="0" applyFont="1" applyFill="1" applyBorder="1" applyAlignment="1">
      <alignment horizontal="right" indent="1"/>
    </xf>
    <xf numFmtId="0" fontId="6" fillId="2" borderId="0" xfId="0" applyFont="1" applyFill="1" applyBorder="1" applyAlignment="1">
      <alignment horizontal="right" indent="1"/>
    </xf>
    <xf numFmtId="0" fontId="6" fillId="2" borderId="18" xfId="0" applyFont="1" applyFill="1" applyBorder="1" applyAlignment="1">
      <alignment horizontal="right" indent="1"/>
    </xf>
    <xf numFmtId="0" fontId="12" fillId="2" borderId="17" xfId="0" applyFont="1" applyFill="1" applyBorder="1" applyAlignment="1">
      <alignment horizontal="right" indent="1"/>
    </xf>
    <xf numFmtId="9" fontId="2" fillId="2" borderId="2" xfId="1" applyFont="1" applyFill="1" applyBorder="1" applyAlignment="1">
      <alignment horizontal="center"/>
    </xf>
    <xf numFmtId="9" fontId="2" fillId="2" borderId="17" xfId="1" applyFont="1" applyFill="1" applyBorder="1" applyAlignment="1">
      <alignment horizontal="center"/>
    </xf>
    <xf numFmtId="9" fontId="2" fillId="2" borderId="9" xfId="1" applyFont="1" applyFill="1" applyBorder="1" applyAlignment="1">
      <alignment horizontal="center"/>
    </xf>
    <xf numFmtId="0" fontId="12" fillId="2" borderId="9" xfId="0" applyFont="1" applyFill="1" applyBorder="1" applyAlignment="1">
      <alignment horizontal="right" indent="1"/>
    </xf>
    <xf numFmtId="0" fontId="12" fillId="2" borderId="10" xfId="0" applyFont="1" applyFill="1" applyBorder="1" applyAlignment="1">
      <alignment horizontal="right" indent="1"/>
    </xf>
    <xf numFmtId="0" fontId="9" fillId="0" borderId="0" xfId="0" applyFont="1" applyAlignment="1"/>
    <xf numFmtId="0" fontId="10" fillId="0" borderId="12" xfId="0" applyFont="1" applyBorder="1"/>
    <xf numFmtId="0" fontId="0" fillId="0" borderId="0" xfId="0" applyFill="1"/>
    <xf numFmtId="9" fontId="2" fillId="2" borderId="4" xfId="1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vertical="center"/>
    </xf>
    <xf numFmtId="9" fontId="2" fillId="2" borderId="14" xfId="1" applyFont="1" applyFill="1" applyBorder="1" applyAlignment="1">
      <alignment horizontal="center"/>
    </xf>
    <xf numFmtId="1" fontId="2" fillId="2" borderId="24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right" vertical="center" indent="1"/>
    </xf>
    <xf numFmtId="0" fontId="10" fillId="0" borderId="26" xfId="0" applyFont="1" applyBorder="1"/>
    <xf numFmtId="0" fontId="7" fillId="2" borderId="9" xfId="0" applyFont="1" applyFill="1" applyBorder="1" applyAlignment="1">
      <alignment horizontal="right" vertical="center" indent="1"/>
    </xf>
    <xf numFmtId="0" fontId="10" fillId="0" borderId="27" xfId="0" applyFont="1" applyBorder="1"/>
    <xf numFmtId="0" fontId="5" fillId="0" borderId="14" xfId="0" applyFont="1" applyBorder="1" applyAlignment="1">
      <alignment horizontal="right" vertical="center" indent="1"/>
    </xf>
    <xf numFmtId="0" fontId="5" fillId="0" borderId="9" xfId="0" applyFont="1" applyBorder="1" applyAlignment="1">
      <alignment horizontal="right" vertical="center" indent="1"/>
    </xf>
    <xf numFmtId="0" fontId="10" fillId="0" borderId="25" xfId="0" applyFont="1" applyBorder="1"/>
    <xf numFmtId="0" fontId="10" fillId="0" borderId="29" xfId="0" applyFont="1" applyBorder="1"/>
    <xf numFmtId="1" fontId="16" fillId="0" borderId="16" xfId="0" applyNumberFormat="1" applyFont="1" applyBorder="1" applyAlignment="1">
      <alignment horizontal="center" vertical="center" wrapText="1"/>
    </xf>
    <xf numFmtId="1" fontId="15" fillId="2" borderId="17" xfId="0" applyNumberFormat="1" applyFont="1" applyFill="1" applyBorder="1" applyAlignment="1">
      <alignment horizontal="center"/>
    </xf>
    <xf numFmtId="1" fontId="15" fillId="2" borderId="21" xfId="0" applyNumberFormat="1" applyFont="1" applyFill="1" applyBorder="1" applyAlignment="1">
      <alignment horizontal="center"/>
    </xf>
    <xf numFmtId="9" fontId="15" fillId="2" borderId="2" xfId="1" applyFont="1" applyFill="1" applyBorder="1" applyAlignment="1">
      <alignment horizontal="center"/>
    </xf>
    <xf numFmtId="9" fontId="15" fillId="2" borderId="17" xfId="1" applyFont="1" applyFill="1" applyBorder="1" applyAlignment="1">
      <alignment horizontal="center"/>
    </xf>
    <xf numFmtId="1" fontId="15" fillId="2" borderId="3" xfId="0" applyNumberFormat="1" applyFont="1" applyFill="1" applyBorder="1" applyAlignment="1">
      <alignment horizontal="center"/>
    </xf>
    <xf numFmtId="1" fontId="15" fillId="2" borderId="24" xfId="0" applyNumberFormat="1" applyFont="1" applyFill="1" applyBorder="1" applyAlignment="1">
      <alignment horizontal="center"/>
    </xf>
    <xf numFmtId="9" fontId="15" fillId="2" borderId="3" xfId="1" applyFont="1" applyFill="1" applyBorder="1" applyAlignment="1">
      <alignment horizontal="center"/>
    </xf>
    <xf numFmtId="1" fontId="15" fillId="2" borderId="4" xfId="0" applyNumberFormat="1" applyFont="1" applyFill="1" applyBorder="1" applyAlignment="1">
      <alignment horizontal="center"/>
    </xf>
    <xf numFmtId="1" fontId="15" fillId="2" borderId="23" xfId="0" applyNumberFormat="1" applyFont="1" applyFill="1" applyBorder="1" applyAlignment="1">
      <alignment horizontal="center"/>
    </xf>
    <xf numFmtId="9" fontId="15" fillId="2" borderId="4" xfId="1" applyFont="1" applyFill="1" applyBorder="1" applyAlignment="1">
      <alignment horizontal="center"/>
    </xf>
    <xf numFmtId="0" fontId="16" fillId="0" borderId="16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1" fontId="15" fillId="2" borderId="2" xfId="0" applyNumberFormat="1" applyFont="1" applyFill="1" applyBorder="1" applyAlignment="1">
      <alignment horizontal="center"/>
    </xf>
    <xf numFmtId="9" fontId="15" fillId="2" borderId="10" xfId="1" applyFont="1" applyFill="1" applyBorder="1" applyAlignment="1">
      <alignment horizontal="center"/>
    </xf>
    <xf numFmtId="9" fontId="15" fillId="2" borderId="9" xfId="1" applyFont="1" applyFill="1" applyBorder="1" applyAlignment="1">
      <alignment horizontal="center"/>
    </xf>
    <xf numFmtId="1" fontId="15" fillId="2" borderId="22" xfId="0" applyNumberFormat="1" applyFont="1" applyFill="1" applyBorder="1" applyAlignment="1">
      <alignment horizontal="center"/>
    </xf>
    <xf numFmtId="1" fontId="15" fillId="2" borderId="10" xfId="0" applyNumberFormat="1" applyFont="1" applyFill="1" applyBorder="1" applyAlignment="1">
      <alignment horizontal="center"/>
    </xf>
    <xf numFmtId="9" fontId="15" fillId="2" borderId="14" xfId="1" applyFont="1" applyFill="1" applyBorder="1" applyAlignment="1">
      <alignment horizontal="center"/>
    </xf>
    <xf numFmtId="9" fontId="16" fillId="0" borderId="15" xfId="1" applyFont="1" applyBorder="1" applyAlignment="1">
      <alignment horizontal="center" vertical="center" wrapText="1"/>
    </xf>
    <xf numFmtId="1" fontId="15" fillId="2" borderId="28" xfId="0" applyNumberFormat="1" applyFont="1" applyFill="1" applyBorder="1" applyAlignment="1">
      <alignment horizontal="center"/>
    </xf>
    <xf numFmtId="0" fontId="14" fillId="0" borderId="12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1" fontId="15" fillId="0" borderId="21" xfId="0" applyNumberFormat="1" applyFont="1" applyFill="1" applyBorder="1" applyAlignment="1">
      <alignment horizontal="center"/>
    </xf>
    <xf numFmtId="1" fontId="15" fillId="0" borderId="17" xfId="0" applyNumberFormat="1" applyFont="1" applyFill="1" applyBorder="1" applyAlignment="1">
      <alignment horizontal="center"/>
    </xf>
    <xf numFmtId="1" fontId="15" fillId="0" borderId="22" xfId="0" applyNumberFormat="1" applyFont="1" applyFill="1" applyBorder="1" applyAlignment="1">
      <alignment horizontal="center"/>
    </xf>
    <xf numFmtId="9" fontId="15" fillId="0" borderId="17" xfId="1" applyFont="1" applyFill="1" applyBorder="1" applyAlignment="1">
      <alignment horizontal="center"/>
    </xf>
    <xf numFmtId="1" fontId="15" fillId="0" borderId="24" xfId="0" applyNumberFormat="1" applyFont="1" applyFill="1" applyBorder="1" applyAlignment="1">
      <alignment horizontal="center"/>
    </xf>
    <xf numFmtId="1" fontId="15" fillId="0" borderId="2" xfId="0" applyNumberFormat="1" applyFont="1" applyFill="1" applyBorder="1" applyAlignment="1">
      <alignment horizontal="center"/>
    </xf>
    <xf numFmtId="9" fontId="15" fillId="0" borderId="3" xfId="1" applyFont="1" applyFill="1" applyBorder="1" applyAlignment="1">
      <alignment horizontal="center"/>
    </xf>
    <xf numFmtId="1" fontId="15" fillId="0" borderId="23" xfId="0" applyNumberFormat="1" applyFont="1" applyFill="1" applyBorder="1" applyAlignment="1">
      <alignment horizontal="center"/>
    </xf>
    <xf numFmtId="1" fontId="15" fillId="0" borderId="4" xfId="0" applyNumberFormat="1" applyFont="1" applyFill="1" applyBorder="1" applyAlignment="1">
      <alignment horizontal="center"/>
    </xf>
    <xf numFmtId="9" fontId="15" fillId="0" borderId="4" xfId="1" applyFont="1" applyFill="1" applyBorder="1" applyAlignment="1">
      <alignment horizontal="center"/>
    </xf>
    <xf numFmtId="1" fontId="17" fillId="0" borderId="16" xfId="0" applyNumberFormat="1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9" fontId="15" fillId="0" borderId="2" xfId="1" applyFont="1" applyFill="1" applyBorder="1" applyAlignment="1">
      <alignment horizontal="center"/>
    </xf>
    <xf numFmtId="1" fontId="15" fillId="0" borderId="3" xfId="0" applyNumberFormat="1" applyFont="1" applyFill="1" applyBorder="1" applyAlignment="1">
      <alignment horizontal="center"/>
    </xf>
    <xf numFmtId="9" fontId="15" fillId="0" borderId="10" xfId="1" applyFont="1" applyFill="1" applyBorder="1" applyAlignment="1">
      <alignment horizontal="center"/>
    </xf>
    <xf numFmtId="1" fontId="15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5" fillId="0" borderId="11" xfId="0" applyNumberFormat="1" applyFont="1" applyFill="1" applyBorder="1" applyAlignment="1">
      <alignment horizontal="center"/>
    </xf>
    <xf numFmtId="9" fontId="15" fillId="2" borderId="2" xfId="1" applyNumberFormat="1" applyFont="1" applyFill="1" applyBorder="1" applyAlignment="1">
      <alignment horizontal="center"/>
    </xf>
    <xf numFmtId="9" fontId="15" fillId="2" borderId="14" xfId="1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right" vertical="center" indent="1"/>
    </xf>
    <xf numFmtId="0" fontId="10" fillId="0" borderId="1" xfId="0" applyFont="1" applyBorder="1" applyAlignment="1">
      <alignment horizontal="right" vertical="center" indent="1"/>
    </xf>
    <xf numFmtId="0" fontId="10" fillId="0" borderId="14" xfId="0" applyFont="1" applyBorder="1" applyAlignment="1">
      <alignment horizontal="right" vertical="center" indent="1"/>
    </xf>
    <xf numFmtId="0" fontId="10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10" fillId="0" borderId="17" xfId="0" applyFont="1" applyBorder="1"/>
    <xf numFmtId="0" fontId="10" fillId="0" borderId="3" xfId="0" applyFont="1" applyBorder="1"/>
    <xf numFmtId="0" fontId="10" fillId="0" borderId="4" xfId="0" applyFont="1" applyBorder="1"/>
    <xf numFmtId="0" fontId="10" fillId="0" borderId="2" xfId="0" applyFont="1" applyBorder="1"/>
    <xf numFmtId="0" fontId="10" fillId="0" borderId="33" xfId="0" applyFont="1" applyBorder="1"/>
    <xf numFmtId="0" fontId="6" fillId="2" borderId="34" xfId="0" applyFont="1" applyFill="1" applyBorder="1" applyAlignment="1">
      <alignment horizontal="right" indent="1"/>
    </xf>
    <xf numFmtId="0" fontId="12" fillId="2" borderId="14" xfId="0" applyFont="1" applyFill="1" applyBorder="1" applyAlignment="1">
      <alignment horizontal="right" indent="1"/>
    </xf>
    <xf numFmtId="1" fontId="15" fillId="0" borderId="28" xfId="0" applyNumberFormat="1" applyFont="1" applyFill="1" applyBorder="1" applyAlignment="1">
      <alignment horizontal="center"/>
    </xf>
    <xf numFmtId="1" fontId="15" fillId="0" borderId="9" xfId="0" applyNumberFormat="1" applyFont="1" applyFill="1" applyBorder="1" applyAlignment="1">
      <alignment horizontal="center"/>
    </xf>
    <xf numFmtId="1" fontId="15" fillId="0" borderId="30" xfId="0" applyNumberFormat="1" applyFont="1" applyFill="1" applyBorder="1" applyAlignment="1">
      <alignment horizontal="center"/>
    </xf>
    <xf numFmtId="9" fontId="15" fillId="0" borderId="9" xfId="1" applyFont="1" applyFill="1" applyBorder="1" applyAlignment="1">
      <alignment horizontal="center"/>
    </xf>
    <xf numFmtId="1" fontId="15" fillId="0" borderId="12" xfId="0" applyNumberFormat="1" applyFont="1" applyFill="1" applyBorder="1" applyAlignment="1">
      <alignment horizontal="center"/>
    </xf>
    <xf numFmtId="9" fontId="15" fillId="0" borderId="11" xfId="1" applyFont="1" applyFill="1" applyBorder="1" applyAlignment="1">
      <alignment horizontal="center"/>
    </xf>
    <xf numFmtId="164" fontId="15" fillId="2" borderId="11" xfId="1" applyNumberFormat="1" applyFont="1" applyFill="1" applyBorder="1" applyAlignment="1">
      <alignment horizontal="center"/>
    </xf>
    <xf numFmtId="0" fontId="16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right" vertical="center" indent="1"/>
    </xf>
    <xf numFmtId="0" fontId="5" fillId="0" borderId="20" xfId="0" applyFont="1" applyBorder="1" applyAlignment="1">
      <alignment horizontal="right" vertical="center" indent="1"/>
    </xf>
    <xf numFmtId="0" fontId="5" fillId="0" borderId="30" xfId="0" applyFont="1" applyBorder="1" applyAlignment="1">
      <alignment horizontal="right" vertical="center" indent="1"/>
    </xf>
    <xf numFmtId="9" fontId="2" fillId="2" borderId="11" xfId="1" applyFont="1" applyFill="1" applyBorder="1" applyAlignment="1">
      <alignment horizontal="center"/>
    </xf>
    <xf numFmtId="164" fontId="2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7" fillId="0" borderId="0" xfId="0" applyFont="1" applyFill="1"/>
    <xf numFmtId="10" fontId="0" fillId="0" borderId="0" xfId="1" applyNumberFormat="1" applyFont="1"/>
    <xf numFmtId="9" fontId="15" fillId="2" borderId="17" xfId="1" applyNumberFormat="1" applyFont="1" applyFill="1" applyBorder="1" applyAlignment="1">
      <alignment horizontal="center"/>
    </xf>
    <xf numFmtId="9" fontId="15" fillId="2" borderId="4" xfId="1" applyNumberFormat="1" applyFont="1" applyFill="1" applyBorder="1" applyAlignment="1">
      <alignment horizontal="center"/>
    </xf>
    <xf numFmtId="9" fontId="15" fillId="2" borderId="1" xfId="1" applyFont="1" applyFill="1" applyBorder="1" applyAlignment="1">
      <alignment horizontal="center"/>
    </xf>
    <xf numFmtId="0" fontId="16" fillId="0" borderId="3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right" indent="1"/>
    </xf>
    <xf numFmtId="1" fontId="5" fillId="0" borderId="1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" fontId="16" fillId="0" borderId="13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0" fillId="0" borderId="0" xfId="0"/>
    <xf numFmtId="0" fontId="5" fillId="0" borderId="16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right" indent="1"/>
    </xf>
    <xf numFmtId="0" fontId="5" fillId="0" borderId="1" xfId="0" applyFont="1" applyBorder="1" applyAlignment="1">
      <alignment horizontal="right" vertical="center" indent="1"/>
    </xf>
    <xf numFmtId="0" fontId="5" fillId="0" borderId="14" xfId="0" applyFont="1" applyBorder="1" applyAlignment="1">
      <alignment horizontal="right" vertical="center" indent="1"/>
    </xf>
    <xf numFmtId="1" fontId="16" fillId="0" borderId="16" xfId="0" applyNumberFormat="1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1" fontId="15" fillId="0" borderId="21" xfId="0" applyNumberFormat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 vertical="center"/>
    </xf>
    <xf numFmtId="1" fontId="15" fillId="2" borderId="2" xfId="0" applyNumberFormat="1" applyFont="1" applyFill="1" applyBorder="1" applyAlignment="1">
      <alignment horizontal="center" vertical="center"/>
    </xf>
    <xf numFmtId="1" fontId="15" fillId="2" borderId="4" xfId="0" applyNumberFormat="1" applyFont="1" applyFill="1" applyBorder="1" applyAlignment="1">
      <alignment horizontal="center" vertical="center"/>
    </xf>
    <xf numFmtId="1" fontId="2" fillId="2" borderId="4" xfId="0" applyNumberFormat="1" applyFont="1" applyFill="1" applyBorder="1" applyAlignment="1">
      <alignment horizontal="center" vertical="center"/>
    </xf>
    <xf numFmtId="0" fontId="5" fillId="0" borderId="20" xfId="0" applyFont="1" applyBorder="1" applyAlignment="1">
      <alignment horizontal="right" vertical="center" indent="1"/>
    </xf>
    <xf numFmtId="1" fontId="5" fillId="0" borderId="1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64" fontId="15" fillId="2" borderId="9" xfId="1" applyNumberFormat="1" applyFont="1" applyFill="1" applyBorder="1" applyAlignment="1">
      <alignment horizontal="center"/>
    </xf>
    <xf numFmtId="0" fontId="5" fillId="0" borderId="16" xfId="0" applyFont="1" applyBorder="1" applyAlignment="1">
      <alignment horizontal="center" vertical="center"/>
    </xf>
    <xf numFmtId="1" fontId="16" fillId="0" borderId="16" xfId="0" applyNumberFormat="1" applyFont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/>
    </xf>
    <xf numFmtId="1" fontId="15" fillId="2" borderId="4" xfId="0" applyNumberFormat="1" applyFont="1" applyFill="1" applyBorder="1" applyAlignment="1">
      <alignment horizontal="center" vertical="center"/>
    </xf>
    <xf numFmtId="1" fontId="2" fillId="2" borderId="4" xfId="0" applyNumberFormat="1" applyFont="1" applyFill="1" applyBorder="1" applyAlignment="1">
      <alignment horizontal="center" vertical="center"/>
    </xf>
    <xf numFmtId="1" fontId="15" fillId="2" borderId="16" xfId="0" applyNumberFormat="1" applyFont="1" applyFill="1" applyBorder="1" applyAlignment="1">
      <alignment horizontal="center"/>
    </xf>
    <xf numFmtId="0" fontId="12" fillId="2" borderId="2" xfId="0" applyFont="1" applyFill="1" applyBorder="1" applyAlignment="1">
      <alignment horizontal="right" indent="1"/>
    </xf>
    <xf numFmtId="0" fontId="12" fillId="2" borderId="4" xfId="0" applyFont="1" applyFill="1" applyBorder="1" applyAlignment="1">
      <alignment horizontal="right" indent="1"/>
    </xf>
    <xf numFmtId="0" fontId="12" fillId="2" borderId="3" xfId="0" applyFont="1" applyFill="1" applyBorder="1" applyAlignment="1">
      <alignment horizontal="right" indent="1"/>
    </xf>
    <xf numFmtId="0" fontId="6" fillId="2" borderId="5" xfId="0" applyFont="1" applyFill="1" applyBorder="1" applyAlignment="1">
      <alignment horizontal="right" indent="1"/>
    </xf>
    <xf numFmtId="0" fontId="6" fillId="2" borderId="6" xfId="0" applyFont="1" applyFill="1" applyBorder="1" applyAlignment="1">
      <alignment horizontal="right" indent="1"/>
    </xf>
    <xf numFmtId="0" fontId="6" fillId="2" borderId="8" xfId="0" applyFont="1" applyFill="1" applyBorder="1" applyAlignment="1">
      <alignment horizontal="right" indent="1"/>
    </xf>
    <xf numFmtId="0" fontId="6" fillId="2" borderId="0" xfId="0" applyFont="1" applyFill="1" applyBorder="1" applyAlignment="1">
      <alignment horizontal="right" indent="1"/>
    </xf>
    <xf numFmtId="0" fontId="6" fillId="2" borderId="18" xfId="0" applyFont="1" applyFill="1" applyBorder="1" applyAlignment="1">
      <alignment horizontal="right" indent="1"/>
    </xf>
    <xf numFmtId="0" fontId="12" fillId="2" borderId="17" xfId="0" applyFont="1" applyFill="1" applyBorder="1" applyAlignment="1">
      <alignment horizontal="right" indent="1"/>
    </xf>
    <xf numFmtId="9" fontId="2" fillId="2" borderId="2" xfId="1" applyFont="1" applyFill="1" applyBorder="1" applyAlignment="1">
      <alignment horizontal="center"/>
    </xf>
    <xf numFmtId="9" fontId="2" fillId="2" borderId="17" xfId="1" applyFont="1" applyFill="1" applyBorder="1" applyAlignment="1">
      <alignment horizontal="center"/>
    </xf>
    <xf numFmtId="9" fontId="2" fillId="2" borderId="9" xfId="1" applyFont="1" applyFill="1" applyBorder="1" applyAlignment="1">
      <alignment horizontal="center"/>
    </xf>
    <xf numFmtId="0" fontId="12" fillId="2" borderId="9" xfId="0" applyFont="1" applyFill="1" applyBorder="1" applyAlignment="1">
      <alignment horizontal="right" indent="1"/>
    </xf>
    <xf numFmtId="0" fontId="12" fillId="2" borderId="10" xfId="0" applyFont="1" applyFill="1" applyBorder="1" applyAlignment="1">
      <alignment horizontal="right" indent="1"/>
    </xf>
    <xf numFmtId="9" fontId="2" fillId="2" borderId="4" xfId="1" applyFont="1" applyFill="1" applyBorder="1" applyAlignment="1">
      <alignment horizontal="center"/>
    </xf>
    <xf numFmtId="9" fontId="2" fillId="2" borderId="14" xfId="1" applyFont="1" applyFill="1" applyBorder="1" applyAlignment="1">
      <alignment horizontal="center"/>
    </xf>
    <xf numFmtId="1" fontId="2" fillId="2" borderId="24" xfId="0" applyNumberFormat="1" applyFont="1" applyFill="1" applyBorder="1" applyAlignment="1">
      <alignment horizontal="center"/>
    </xf>
    <xf numFmtId="0" fontId="10" fillId="0" borderId="26" xfId="0" applyFont="1" applyBorder="1"/>
    <xf numFmtId="0" fontId="10" fillId="0" borderId="27" xfId="0" applyFont="1" applyBorder="1"/>
    <xf numFmtId="0" fontId="10" fillId="0" borderId="25" xfId="0" applyFont="1" applyBorder="1"/>
    <xf numFmtId="0" fontId="10" fillId="0" borderId="29" xfId="0" applyFont="1" applyBorder="1"/>
    <xf numFmtId="1" fontId="15" fillId="2" borderId="17" xfId="0" applyNumberFormat="1" applyFont="1" applyFill="1" applyBorder="1" applyAlignment="1">
      <alignment horizontal="center"/>
    </xf>
    <xf numFmtId="1" fontId="15" fillId="2" borderId="21" xfId="0" applyNumberFormat="1" applyFont="1" applyFill="1" applyBorder="1" applyAlignment="1">
      <alignment horizontal="center"/>
    </xf>
    <xf numFmtId="9" fontId="15" fillId="2" borderId="17" xfId="1" applyFont="1" applyFill="1" applyBorder="1" applyAlignment="1">
      <alignment horizontal="center"/>
    </xf>
    <xf numFmtId="1" fontId="15" fillId="2" borderId="3" xfId="0" applyNumberFormat="1" applyFont="1" applyFill="1" applyBorder="1" applyAlignment="1">
      <alignment horizontal="center"/>
    </xf>
    <xf numFmtId="1" fontId="15" fillId="2" borderId="24" xfId="0" applyNumberFormat="1" applyFont="1" applyFill="1" applyBorder="1" applyAlignment="1">
      <alignment horizontal="center"/>
    </xf>
    <xf numFmtId="9" fontId="15" fillId="2" borderId="3" xfId="1" applyFont="1" applyFill="1" applyBorder="1" applyAlignment="1">
      <alignment horizontal="center"/>
    </xf>
    <xf numFmtId="1" fontId="15" fillId="2" borderId="4" xfId="0" applyNumberFormat="1" applyFont="1" applyFill="1" applyBorder="1" applyAlignment="1">
      <alignment horizontal="center"/>
    </xf>
    <xf numFmtId="1" fontId="15" fillId="2" borderId="23" xfId="0" applyNumberFormat="1" applyFont="1" applyFill="1" applyBorder="1" applyAlignment="1">
      <alignment horizontal="center"/>
    </xf>
    <xf numFmtId="9" fontId="15" fillId="2" borderId="4" xfId="1" applyFont="1" applyFill="1" applyBorder="1" applyAlignment="1">
      <alignment horizontal="center"/>
    </xf>
    <xf numFmtId="1" fontId="15" fillId="2" borderId="2" xfId="0" applyNumberFormat="1" applyFont="1" applyFill="1" applyBorder="1" applyAlignment="1">
      <alignment horizontal="center"/>
    </xf>
    <xf numFmtId="9" fontId="15" fillId="2" borderId="10" xfId="1" applyFont="1" applyFill="1" applyBorder="1" applyAlignment="1">
      <alignment horizontal="center"/>
    </xf>
    <xf numFmtId="1" fontId="15" fillId="2" borderId="22" xfId="0" applyNumberFormat="1" applyFont="1" applyFill="1" applyBorder="1" applyAlignment="1">
      <alignment horizontal="center"/>
    </xf>
    <xf numFmtId="1" fontId="15" fillId="2" borderId="10" xfId="0" applyNumberFormat="1" applyFont="1" applyFill="1" applyBorder="1" applyAlignment="1">
      <alignment horizontal="center"/>
    </xf>
    <xf numFmtId="1" fontId="15" fillId="2" borderId="28" xfId="0" applyNumberFormat="1" applyFont="1" applyFill="1" applyBorder="1" applyAlignment="1">
      <alignment horizontal="center"/>
    </xf>
    <xf numFmtId="1" fontId="15" fillId="0" borderId="22" xfId="0" applyNumberFormat="1" applyFont="1" applyFill="1" applyBorder="1" applyAlignment="1">
      <alignment horizontal="center"/>
    </xf>
    <xf numFmtId="1" fontId="15" fillId="0" borderId="24" xfId="0" applyNumberFormat="1" applyFont="1" applyFill="1" applyBorder="1" applyAlignment="1">
      <alignment horizontal="center"/>
    </xf>
    <xf numFmtId="1" fontId="15" fillId="0" borderId="23" xfId="0" applyNumberFormat="1" applyFont="1" applyFill="1" applyBorder="1" applyAlignment="1">
      <alignment horizontal="center"/>
    </xf>
    <xf numFmtId="0" fontId="10" fillId="0" borderId="17" xfId="0" applyFont="1" applyBorder="1"/>
    <xf numFmtId="0" fontId="10" fillId="0" borderId="3" xfId="0" applyFont="1" applyBorder="1"/>
    <xf numFmtId="0" fontId="10" fillId="0" borderId="4" xfId="0" applyFont="1" applyBorder="1"/>
    <xf numFmtId="1" fontId="15" fillId="0" borderId="28" xfId="0" applyNumberFormat="1" applyFont="1" applyFill="1" applyBorder="1" applyAlignment="1">
      <alignment horizontal="center"/>
    </xf>
    <xf numFmtId="1" fontId="2" fillId="2" borderId="3" xfId="0" applyNumberFormat="1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/>
    </xf>
    <xf numFmtId="1" fontId="15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10" fillId="0" borderId="25" xfId="0" applyFont="1" applyBorder="1" applyAlignment="1">
      <alignment horizontal="right" indent="1"/>
    </xf>
    <xf numFmtId="0" fontId="10" fillId="0" borderId="26" xfId="0" applyFont="1" applyBorder="1" applyAlignment="1">
      <alignment horizontal="right" indent="1"/>
    </xf>
    <xf numFmtId="0" fontId="10" fillId="0" borderId="27" xfId="0" applyFont="1" applyBorder="1" applyAlignment="1">
      <alignment horizontal="right" indent="1"/>
    </xf>
    <xf numFmtId="0" fontId="10" fillId="0" borderId="29" xfId="0" applyFont="1" applyBorder="1" applyAlignment="1">
      <alignment horizontal="right" indent="1"/>
    </xf>
    <xf numFmtId="0" fontId="18" fillId="0" borderId="0" xfId="0" applyFont="1"/>
    <xf numFmtId="1" fontId="15" fillId="2" borderId="1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/>
    </xf>
    <xf numFmtId="1" fontId="2" fillId="2" borderId="3" xfId="0" applyNumberFormat="1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 readingOrder="2"/>
    </xf>
    <xf numFmtId="0" fontId="21" fillId="0" borderId="0" xfId="0" applyFont="1" applyBorder="1" applyAlignment="1">
      <alignment vertical="center" readingOrder="2"/>
    </xf>
    <xf numFmtId="0" fontId="22" fillId="0" borderId="0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center"/>
    </xf>
    <xf numFmtId="0" fontId="0" fillId="0" borderId="0" xfId="0" applyBorder="1"/>
    <xf numFmtId="0" fontId="3" fillId="0" borderId="11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 wrapText="1" readingOrder="2"/>
    </xf>
    <xf numFmtId="0" fontId="9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0" fillId="0" borderId="0" xfId="0" applyBorder="1"/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5" fillId="0" borderId="14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0" fillId="0" borderId="32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" name="Picture 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" name="Picture 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" name="Picture 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" name="Picture 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" name="Picture 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" name="Picture 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" name="Picture 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" name="Picture 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" name="Picture 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" name="Picture 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" name="Picture 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" name="Picture 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" name="Picture 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" name="Picture 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" name="Picture 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" name="Picture 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" name="Picture 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" name="Picture 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" name="Picture 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" name="Picture 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" name="Picture 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" name="Picture 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" name="Picture 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" name="Picture 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" name="Picture 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" name="Picture 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" name="Picture 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" name="Picture 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" name="Picture 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" name="Picture 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" name="Picture 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" name="Picture 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" name="Picture 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" name="Picture 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" name="Picture 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" name="Picture 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" name="Picture 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" name="Picture 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" name="Picture 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" name="Picture 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" name="Picture 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" name="Picture 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" name="Picture 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" name="Picture 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" name="Picture 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" name="Picture 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" name="Picture 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" name="Picture 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" name="Picture 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" name="Picture 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" name="Picture 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" name="Picture 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" name="Picture 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" name="Picture 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" name="Picture 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" name="Picture 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" name="Picture 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" name="Picture 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" name="Picture 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" name="Picture 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" name="Picture 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" name="Picture 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" name="Picture 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" name="Picture 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" name="Picture 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" name="Picture 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" name="Picture 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" name="Picture 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" name="Picture 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" name="Picture 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" name="Picture 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" name="Picture 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" name="Picture 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" name="Picture 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" name="Picture 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" name="Picture 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" name="Picture 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" name="Picture 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" name="Picture 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" name="Picture 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" name="Picture 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" name="Picture 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" name="Picture 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" name="Picture 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" name="Picture 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" name="Picture 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" name="Picture 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" name="Picture 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" name="Picture 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" name="Picture 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" name="Picture 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" name="Picture 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" name="Picture 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" name="Picture 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" name="Picture 1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" name="Picture 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" name="Picture 1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" name="Picture 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" name="Picture 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" name="Picture 1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" name="Picture 1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" name="Picture 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" name="Picture 1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" name="Picture 1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" name="Picture 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" name="Picture 1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" name="Picture 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" name="Picture 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" name="Picture 1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" name="Picture 1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" name="Picture 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" name="Picture 1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" name="Picture 1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" name="Picture 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" name="Picture 1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" name="Picture 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" name="Picture 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" name="Picture 1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" name="Picture 1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" name="Picture 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" name="Picture 1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" name="Picture 1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" name="Picture 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" name="Picture 1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" name="Picture 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" name="Picture 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" name="Picture 1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" name="Picture 1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" name="Picture 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" name="Picture 1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" name="Picture 1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" name="Picture 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" name="Picture 1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" name="Picture 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" name="Picture 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" name="Picture 1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" name="Picture 1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" name="Picture 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" name="Picture 1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" name="Picture 1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" name="Picture 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" name="Picture 1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" name="Picture 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" name="Picture 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" name="Picture 1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" name="Picture 1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" name="Picture 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" name="Picture 1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" name="Picture 1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" name="Picture 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" name="Picture 1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" name="Picture 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" name="Picture 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" name="Picture 1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" name="Picture 1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" name="Picture 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" name="Picture 1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" name="Picture 1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" name="Picture 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" name="Picture 1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" name="Picture 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" name="Picture 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" name="Picture 1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" name="Picture 1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" name="Picture 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" name="Picture 1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" name="Picture 1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" name="Picture 1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" name="Picture 1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" name="Picture 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" name="Picture 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" name="Picture 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" name="Picture 1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" name="Picture 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" name="Picture 1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" name="Picture 1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" name="Picture 1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" name="Picture 1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" name="Picture 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" name="Picture 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" name="Picture 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" name="Picture 1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" name="Picture 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" name="Picture 1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" name="Picture 1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" name="Picture 1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" name="Picture 1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" name="Picture 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" name="Picture 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" name="Picture 1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" name="Picture 1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" name="Picture 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" name="Picture 1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" name="Picture 2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" name="Picture 2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" name="Picture 2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" name="Picture 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" name="Picture 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" name="Picture 2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" name="Picture 2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" name="Picture 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" name="Picture 2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" name="Picture 2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" name="Picture 2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" name="Picture 2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" name="Picture 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" name="Picture 2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29" zoomScaleNormal="100" workbookViewId="0">
      <selection activeCell="F40" sqref="F40:F81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09" t="s">
        <v>202</v>
      </c>
      <c r="B9" s="209"/>
      <c r="C9" s="209"/>
      <c r="D9" s="209"/>
      <c r="E9" s="209"/>
      <c r="F9" s="209"/>
      <c r="G9" s="209"/>
      <c r="H9" s="209"/>
      <c r="I9" s="209"/>
    </row>
    <row r="10" spans="1:9" ht="18">
      <c r="A10" s="2" t="s">
        <v>223</v>
      </c>
      <c r="B10" s="2"/>
      <c r="C10" s="2"/>
      <c r="D10" s="2"/>
      <c r="E10" s="2"/>
    </row>
    <row r="11" spans="1:9" ht="18.75" thickBot="1">
      <c r="A11" s="2"/>
      <c r="B11" s="2"/>
      <c r="C11" s="2"/>
      <c r="D11" s="2"/>
      <c r="E11" s="2"/>
      <c r="F11" s="125"/>
      <c r="G11" s="125"/>
      <c r="H11" s="125"/>
    </row>
    <row r="12" spans="1:9" ht="24.75" customHeight="1">
      <c r="A12" s="210" t="s">
        <v>3</v>
      </c>
      <c r="B12" s="216"/>
      <c r="C12" s="214" t="s">
        <v>0</v>
      </c>
      <c r="D12" s="212" t="s">
        <v>23</v>
      </c>
      <c r="E12" s="212" t="s">
        <v>219</v>
      </c>
      <c r="F12" s="212" t="s">
        <v>224</v>
      </c>
      <c r="G12" s="212" t="s">
        <v>197</v>
      </c>
      <c r="H12" s="212" t="s">
        <v>218</v>
      </c>
      <c r="I12" s="212" t="s">
        <v>187</v>
      </c>
    </row>
    <row r="13" spans="1:9" ht="38.25" customHeight="1" thickBot="1">
      <c r="A13" s="211"/>
      <c r="B13" s="217"/>
      <c r="C13" s="215"/>
      <c r="D13" s="213"/>
      <c r="E13" s="213"/>
      <c r="F13" s="213"/>
      <c r="G13" s="213"/>
      <c r="H13" s="213"/>
      <c r="I13" s="213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3"/>
      <c r="B15" s="91" t="s">
        <v>4</v>
      </c>
      <c r="C15" s="19" t="s">
        <v>84</v>
      </c>
      <c r="D15" s="20" t="s">
        <v>161</v>
      </c>
      <c r="E15" s="168">
        <v>56593.401388888888</v>
      </c>
      <c r="F15" s="177">
        <v>79549.8</v>
      </c>
      <c r="G15" s="45">
        <f t="shared" ref="G15:G30" si="0">(F15-E15)/E15</f>
        <v>0.40563737198552968</v>
      </c>
      <c r="H15" s="177">
        <v>79849.8</v>
      </c>
      <c r="I15" s="45">
        <f t="shared" ref="I15:I30" si="1">(F15-H15)/H15</f>
        <v>-3.7570538686383685E-3</v>
      </c>
    </row>
    <row r="16" spans="1:9" ht="16.5">
      <c r="A16" s="37"/>
      <c r="B16" s="92" t="s">
        <v>5</v>
      </c>
      <c r="C16" s="151" t="s">
        <v>85</v>
      </c>
      <c r="D16" s="147" t="s">
        <v>161</v>
      </c>
      <c r="E16" s="171">
        <v>57382.525000000001</v>
      </c>
      <c r="F16" s="171">
        <v>99944.222222222219</v>
      </c>
      <c r="G16" s="48">
        <f>(F16-E16)/E16</f>
        <v>0.74171879369585458</v>
      </c>
      <c r="H16" s="171">
        <v>101944.22222222222</v>
      </c>
      <c r="I16" s="44">
        <f t="shared" si="1"/>
        <v>-1.9618571375632426E-2</v>
      </c>
    </row>
    <row r="17" spans="1:9" ht="16.5">
      <c r="A17" s="37"/>
      <c r="B17" s="92" t="s">
        <v>6</v>
      </c>
      <c r="C17" s="15" t="s">
        <v>86</v>
      </c>
      <c r="D17" s="11" t="s">
        <v>161</v>
      </c>
      <c r="E17" s="171">
        <v>50196.522222222222</v>
      </c>
      <c r="F17" s="171">
        <v>89148.800000000003</v>
      </c>
      <c r="G17" s="48">
        <f t="shared" si="0"/>
        <v>0.77599554816435945</v>
      </c>
      <c r="H17" s="171">
        <v>87449.8</v>
      </c>
      <c r="I17" s="44">
        <f t="shared" si="1"/>
        <v>1.9428289144171856E-2</v>
      </c>
    </row>
    <row r="18" spans="1:9" ht="16.5">
      <c r="A18" s="37"/>
      <c r="B18" s="92" t="s">
        <v>7</v>
      </c>
      <c r="C18" s="15" t="s">
        <v>87</v>
      </c>
      <c r="D18" s="11" t="s">
        <v>161</v>
      </c>
      <c r="E18" s="171">
        <v>17351.955555555556</v>
      </c>
      <c r="F18" s="171">
        <v>39788.800000000003</v>
      </c>
      <c r="G18" s="48">
        <f t="shared" si="0"/>
        <v>1.2930441397575425</v>
      </c>
      <c r="H18" s="171">
        <v>41449.800000000003</v>
      </c>
      <c r="I18" s="44">
        <f t="shared" si="1"/>
        <v>-4.0072569710830931E-2</v>
      </c>
    </row>
    <row r="19" spans="1:9" ht="16.5">
      <c r="A19" s="37"/>
      <c r="B19" s="92" t="s">
        <v>8</v>
      </c>
      <c r="C19" s="151" t="s">
        <v>89</v>
      </c>
      <c r="D19" s="147" t="s">
        <v>161</v>
      </c>
      <c r="E19" s="171">
        <v>173841.73095238095</v>
      </c>
      <c r="F19" s="171">
        <v>183687.25</v>
      </c>
      <c r="G19" s="48">
        <f t="shared" si="0"/>
        <v>5.6634957519584007E-2</v>
      </c>
      <c r="H19" s="171">
        <v>227142.57142857142</v>
      </c>
      <c r="I19" s="44">
        <f t="shared" si="1"/>
        <v>-0.19131297649431003</v>
      </c>
    </row>
    <row r="20" spans="1:9" ht="16.5">
      <c r="A20" s="37"/>
      <c r="B20" s="92" t="s">
        <v>9</v>
      </c>
      <c r="C20" s="151" t="s">
        <v>88</v>
      </c>
      <c r="D20" s="11" t="s">
        <v>161</v>
      </c>
      <c r="E20" s="171">
        <v>44208.441666666666</v>
      </c>
      <c r="F20" s="171">
        <v>105049.8</v>
      </c>
      <c r="G20" s="48">
        <f t="shared" si="0"/>
        <v>1.3762384748161787</v>
      </c>
      <c r="H20" s="171">
        <v>110499.77777777778</v>
      </c>
      <c r="I20" s="44">
        <f t="shared" si="1"/>
        <v>-4.9321165050105684E-2</v>
      </c>
    </row>
    <row r="21" spans="1:9" ht="16.5">
      <c r="A21" s="37"/>
      <c r="B21" s="92" t="s">
        <v>10</v>
      </c>
      <c r="C21" s="15" t="s">
        <v>90</v>
      </c>
      <c r="D21" s="147" t="s">
        <v>161</v>
      </c>
      <c r="E21" s="171">
        <v>86291.383333333331</v>
      </c>
      <c r="F21" s="171">
        <v>91149.8</v>
      </c>
      <c r="G21" s="48">
        <f t="shared" si="0"/>
        <v>5.6302454300670865E-2</v>
      </c>
      <c r="H21" s="171">
        <v>84049.8</v>
      </c>
      <c r="I21" s="44">
        <f t="shared" si="1"/>
        <v>8.4473728670383511E-2</v>
      </c>
    </row>
    <row r="22" spans="1:9" ht="16.5">
      <c r="A22" s="37"/>
      <c r="B22" s="92" t="s">
        <v>11</v>
      </c>
      <c r="C22" s="15" t="s">
        <v>91</v>
      </c>
      <c r="D22" s="13" t="s">
        <v>81</v>
      </c>
      <c r="E22" s="171">
        <v>14040.588888888891</v>
      </c>
      <c r="F22" s="171">
        <v>24349.8</v>
      </c>
      <c r="G22" s="48">
        <f t="shared" si="0"/>
        <v>0.7342434988086125</v>
      </c>
      <c r="H22" s="171">
        <v>25349.8</v>
      </c>
      <c r="I22" s="44">
        <f t="shared" si="1"/>
        <v>-3.9448042982587632E-2</v>
      </c>
    </row>
    <row r="23" spans="1:9" ht="16.5">
      <c r="A23" s="37"/>
      <c r="B23" s="92" t="s">
        <v>12</v>
      </c>
      <c r="C23" s="15" t="s">
        <v>92</v>
      </c>
      <c r="D23" s="13" t="s">
        <v>81</v>
      </c>
      <c r="E23" s="171">
        <v>15352.731250000001</v>
      </c>
      <c r="F23" s="171">
        <v>32833.111111111109</v>
      </c>
      <c r="G23" s="48">
        <f t="shared" si="0"/>
        <v>1.138584371501397</v>
      </c>
      <c r="H23" s="171">
        <v>34499.777777777781</v>
      </c>
      <c r="I23" s="44">
        <f t="shared" si="1"/>
        <v>-4.8309489916199273E-2</v>
      </c>
    </row>
    <row r="24" spans="1:9" ht="16.5">
      <c r="A24" s="37"/>
      <c r="B24" s="92" t="s">
        <v>13</v>
      </c>
      <c r="C24" s="15" t="s">
        <v>93</v>
      </c>
      <c r="D24" s="149" t="s">
        <v>81</v>
      </c>
      <c r="E24" s="171">
        <v>15667.0625</v>
      </c>
      <c r="F24" s="171">
        <v>37554.222222222219</v>
      </c>
      <c r="G24" s="48">
        <f t="shared" si="0"/>
        <v>1.3970174512434745</v>
      </c>
      <c r="H24" s="171">
        <v>34277.555555555555</v>
      </c>
      <c r="I24" s="44">
        <f t="shared" si="1"/>
        <v>9.5592191845652097E-2</v>
      </c>
    </row>
    <row r="25" spans="1:9" ht="16.5">
      <c r="A25" s="37"/>
      <c r="B25" s="92" t="s">
        <v>14</v>
      </c>
      <c r="C25" s="15" t="s">
        <v>94</v>
      </c>
      <c r="D25" s="149" t="s">
        <v>81</v>
      </c>
      <c r="E25" s="171">
        <v>15363.146527777777</v>
      </c>
      <c r="F25" s="171">
        <v>32694.799999999999</v>
      </c>
      <c r="G25" s="48">
        <f>(F25-E25)/E25</f>
        <v>1.1281317561402691</v>
      </c>
      <c r="H25" s="171">
        <v>33449.800000000003</v>
      </c>
      <c r="I25" s="44">
        <f t="shared" si="1"/>
        <v>-2.2571136449246441E-2</v>
      </c>
    </row>
    <row r="26" spans="1:9" ht="16.5">
      <c r="A26" s="37"/>
      <c r="B26" s="92" t="s">
        <v>15</v>
      </c>
      <c r="C26" s="15" t="s">
        <v>95</v>
      </c>
      <c r="D26" s="13" t="s">
        <v>82</v>
      </c>
      <c r="E26" s="171">
        <v>33438.575694444444</v>
      </c>
      <c r="F26" s="171">
        <v>71998.8</v>
      </c>
      <c r="G26" s="48">
        <f>(F26-E26)/E26</f>
        <v>1.1531658721923983</v>
      </c>
      <c r="H26" s="171">
        <v>69998.8</v>
      </c>
      <c r="I26" s="44">
        <f t="shared" si="1"/>
        <v>2.8571918375743584E-2</v>
      </c>
    </row>
    <row r="27" spans="1:9" ht="16.5">
      <c r="A27" s="37"/>
      <c r="B27" s="92" t="s">
        <v>16</v>
      </c>
      <c r="C27" s="15" t="s">
        <v>96</v>
      </c>
      <c r="D27" s="13" t="s">
        <v>81</v>
      </c>
      <c r="E27" s="171">
        <v>15644.625</v>
      </c>
      <c r="F27" s="171">
        <v>31833.111111111109</v>
      </c>
      <c r="G27" s="48">
        <f t="shared" si="0"/>
        <v>1.0347634482201464</v>
      </c>
      <c r="H27" s="171">
        <v>33499.777777777781</v>
      </c>
      <c r="I27" s="44">
        <f t="shared" si="1"/>
        <v>-4.9751573808118267E-2</v>
      </c>
    </row>
    <row r="28" spans="1:9" ht="16.5">
      <c r="A28" s="37"/>
      <c r="B28" s="92" t="s">
        <v>17</v>
      </c>
      <c r="C28" s="15" t="s">
        <v>97</v>
      </c>
      <c r="D28" s="11" t="s">
        <v>161</v>
      </c>
      <c r="E28" s="171">
        <v>66025.643055555556</v>
      </c>
      <c r="F28" s="171">
        <v>66110.888888888891</v>
      </c>
      <c r="G28" s="48">
        <f t="shared" si="0"/>
        <v>1.2911019020535161E-3</v>
      </c>
      <c r="H28" s="171">
        <v>75110.888888888891</v>
      </c>
      <c r="I28" s="44">
        <f t="shared" si="1"/>
        <v>-0.11982283971254352</v>
      </c>
    </row>
    <row r="29" spans="1:9" ht="16.5">
      <c r="A29" s="37"/>
      <c r="B29" s="92" t="s">
        <v>18</v>
      </c>
      <c r="C29" s="15" t="s">
        <v>98</v>
      </c>
      <c r="D29" s="13" t="s">
        <v>83</v>
      </c>
      <c r="E29" s="171">
        <v>59574.95</v>
      </c>
      <c r="F29" s="171">
        <v>112650</v>
      </c>
      <c r="G29" s="48">
        <f t="shared" si="0"/>
        <v>0.89089541829242003</v>
      </c>
      <c r="H29" s="171">
        <v>132664.28571428571</v>
      </c>
      <c r="I29" s="44">
        <f t="shared" si="1"/>
        <v>-0.15086415764819897</v>
      </c>
    </row>
    <row r="30" spans="1:9" ht="17.25" thickBot="1">
      <c r="A30" s="38"/>
      <c r="B30" s="93" t="s">
        <v>19</v>
      </c>
      <c r="C30" s="16" t="s">
        <v>99</v>
      </c>
      <c r="D30" s="12" t="s">
        <v>161</v>
      </c>
      <c r="E30" s="174">
        <v>34760.272222222222</v>
      </c>
      <c r="F30" s="174">
        <v>61498.8</v>
      </c>
      <c r="G30" s="51">
        <f t="shared" si="0"/>
        <v>0.76922665066713303</v>
      </c>
      <c r="H30" s="174">
        <v>51949.8</v>
      </c>
      <c r="I30" s="56">
        <f t="shared" si="1"/>
        <v>0.18381206472402203</v>
      </c>
    </row>
    <row r="31" spans="1:9" ht="17.25" customHeight="1" thickBot="1">
      <c r="A31" s="33" t="s">
        <v>20</v>
      </c>
      <c r="B31" s="10" t="s">
        <v>21</v>
      </c>
      <c r="C31" s="5"/>
      <c r="D31" s="6"/>
      <c r="E31" s="142"/>
      <c r="F31" s="191"/>
      <c r="G31" s="52"/>
      <c r="H31" s="191"/>
      <c r="I31" s="53"/>
    </row>
    <row r="32" spans="1:9" ht="16.5">
      <c r="A32" s="33"/>
      <c r="B32" s="39" t="s">
        <v>26</v>
      </c>
      <c r="C32" s="153" t="s">
        <v>100</v>
      </c>
      <c r="D32" s="20" t="s">
        <v>161</v>
      </c>
      <c r="E32" s="177">
        <v>126059.41547619048</v>
      </c>
      <c r="F32" s="177">
        <v>199749.8</v>
      </c>
      <c r="G32" s="45">
        <f>(F32-E32)/E32</f>
        <v>0.58456866744497804</v>
      </c>
      <c r="H32" s="177">
        <v>179949.8</v>
      </c>
      <c r="I32" s="44">
        <f>(F32-H32)/H32</f>
        <v>0.1100306863358559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71">
        <v>125092.18809523809</v>
      </c>
      <c r="F33" s="171">
        <v>190998.8</v>
      </c>
      <c r="G33" s="48">
        <f>(F33-E33)/E33</f>
        <v>0.52686433028563184</v>
      </c>
      <c r="H33" s="171">
        <v>177498.8</v>
      </c>
      <c r="I33" s="44">
        <f>(F33-H33)/H33</f>
        <v>7.6056852215338921E-2</v>
      </c>
    </row>
    <row r="34" spans="1:9" ht="16.5">
      <c r="A34" s="37"/>
      <c r="B34" s="166" t="s">
        <v>28</v>
      </c>
      <c r="C34" s="151" t="s">
        <v>102</v>
      </c>
      <c r="D34" s="147" t="s">
        <v>161</v>
      </c>
      <c r="E34" s="171">
        <v>56701.735714285707</v>
      </c>
      <c r="F34" s="171">
        <v>53549.8</v>
      </c>
      <c r="G34" s="48">
        <f>(F34-E34)/E34</f>
        <v>-5.5587993464044708E-2</v>
      </c>
      <c r="H34" s="171">
        <v>49812.5</v>
      </c>
      <c r="I34" s="44">
        <f>(F34-H34)/H34</f>
        <v>7.50273525721456E-2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71">
        <v>51218.75</v>
      </c>
      <c r="F35" s="171">
        <v>114666.66666666667</v>
      </c>
      <c r="G35" s="48">
        <f>(F35-E35)/E35</f>
        <v>1.2387634736628026</v>
      </c>
      <c r="H35" s="171">
        <v>114666.66666666667</v>
      </c>
      <c r="I35" s="44">
        <f>(F35-H35)/H35</f>
        <v>0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74">
        <v>31060.983333333337</v>
      </c>
      <c r="F36" s="171">
        <v>67749.8</v>
      </c>
      <c r="G36" s="51">
        <f>(F36-E36)/E36</f>
        <v>1.1811865797337386</v>
      </c>
      <c r="H36" s="171">
        <v>62949.8</v>
      </c>
      <c r="I36" s="56">
        <f>(F36-H36)/H36</f>
        <v>7.625123511115206E-2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42"/>
      <c r="F37" s="191"/>
      <c r="G37" s="52"/>
      <c r="H37" s="191"/>
      <c r="I37" s="53"/>
    </row>
    <row r="38" spans="1:9" ht="16.5">
      <c r="A38" s="33"/>
      <c r="B38" s="34" t="s">
        <v>31</v>
      </c>
      <c r="C38" s="15" t="s">
        <v>105</v>
      </c>
      <c r="D38" s="20" t="s">
        <v>161</v>
      </c>
      <c r="E38" s="171">
        <v>1553642.3</v>
      </c>
      <c r="F38" s="171">
        <v>1953635.8333333333</v>
      </c>
      <c r="G38" s="45">
        <f t="shared" ref="G38:G43" si="2">(F38-E38)/E38</f>
        <v>0.2574553572166085</v>
      </c>
      <c r="H38" s="171">
        <v>1886092</v>
      </c>
      <c r="I38" s="44">
        <f t="shared" ref="I38:I43" si="3">(F38-H38)/H38</f>
        <v>3.5811526337704236E-2</v>
      </c>
    </row>
    <row r="39" spans="1:9" ht="16.5">
      <c r="A39" s="37"/>
      <c r="B39" s="34" t="s">
        <v>32</v>
      </c>
      <c r="C39" s="15" t="s">
        <v>106</v>
      </c>
      <c r="D39" s="11" t="s">
        <v>161</v>
      </c>
      <c r="E39" s="171">
        <v>929958.67500000005</v>
      </c>
      <c r="F39" s="171">
        <v>958047.77777777775</v>
      </c>
      <c r="G39" s="48">
        <f t="shared" si="2"/>
        <v>3.0204678479694491E-2</v>
      </c>
      <c r="H39" s="171">
        <v>960188.66666666663</v>
      </c>
      <c r="I39" s="44">
        <f t="shared" si="3"/>
        <v>-2.2296544035674336E-3</v>
      </c>
    </row>
    <row r="40" spans="1:9" ht="16.5">
      <c r="A40" s="37"/>
      <c r="B40" s="34" t="s">
        <v>33</v>
      </c>
      <c r="C40" s="15" t="s">
        <v>107</v>
      </c>
      <c r="D40" s="11" t="s">
        <v>161</v>
      </c>
      <c r="E40" s="179">
        <v>602902.875</v>
      </c>
      <c r="F40" s="171">
        <v>606810</v>
      </c>
      <c r="G40" s="48">
        <f t="shared" si="2"/>
        <v>6.4805214272696905E-3</v>
      </c>
      <c r="H40" s="171">
        <v>623116</v>
      </c>
      <c r="I40" s="44">
        <f t="shared" si="3"/>
        <v>-2.616848227296362E-2</v>
      </c>
    </row>
    <row r="41" spans="1:9" ht="16.5">
      <c r="A41" s="37"/>
      <c r="B41" s="34" t="s">
        <v>34</v>
      </c>
      <c r="C41" s="15" t="s">
        <v>154</v>
      </c>
      <c r="D41" s="11" t="s">
        <v>161</v>
      </c>
      <c r="E41" s="172">
        <v>281929.65625</v>
      </c>
      <c r="F41" s="171">
        <v>315636.66666666669</v>
      </c>
      <c r="G41" s="48">
        <f t="shared" si="2"/>
        <v>0.11955822904553584</v>
      </c>
      <c r="H41" s="171">
        <v>307372</v>
      </c>
      <c r="I41" s="44">
        <f t="shared" si="3"/>
        <v>2.6888157238351855E-2</v>
      </c>
    </row>
    <row r="42" spans="1:9" ht="16.5">
      <c r="A42" s="37"/>
      <c r="B42" s="34" t="s">
        <v>35</v>
      </c>
      <c r="C42" s="15" t="s">
        <v>152</v>
      </c>
      <c r="D42" s="11" t="s">
        <v>161</v>
      </c>
      <c r="E42" s="172">
        <v>271515.625</v>
      </c>
      <c r="F42" s="171">
        <v>196900.00000000003</v>
      </c>
      <c r="G42" s="48">
        <f t="shared" si="2"/>
        <v>-0.27481153248546919</v>
      </c>
      <c r="H42" s="171">
        <v>197340.00000000003</v>
      </c>
      <c r="I42" s="44">
        <f t="shared" si="3"/>
        <v>-2.2296544035674466E-3</v>
      </c>
    </row>
    <row r="43" spans="1:9" ht="16.5" customHeight="1" thickBot="1">
      <c r="A43" s="38"/>
      <c r="B43" s="34" t="s">
        <v>36</v>
      </c>
      <c r="C43" s="15" t="s">
        <v>153</v>
      </c>
      <c r="D43" s="11" t="s">
        <v>161</v>
      </c>
      <c r="E43" s="175">
        <v>605763.29166666663</v>
      </c>
      <c r="F43" s="171">
        <v>870835</v>
      </c>
      <c r="G43" s="51">
        <f t="shared" si="2"/>
        <v>0.43758298328713252</v>
      </c>
      <c r="H43" s="171">
        <v>852150</v>
      </c>
      <c r="I43" s="59">
        <f t="shared" si="3"/>
        <v>2.1926890805609341E-2</v>
      </c>
    </row>
    <row r="44" spans="1:9" ht="17.25" customHeight="1" thickBot="1">
      <c r="A44" s="37" t="s">
        <v>37</v>
      </c>
      <c r="B44" s="10" t="s">
        <v>52</v>
      </c>
      <c r="C44" s="5"/>
      <c r="D44" s="6"/>
      <c r="E44" s="142"/>
      <c r="F44" s="191"/>
      <c r="G44" s="6"/>
      <c r="H44" s="191"/>
      <c r="I44" s="53"/>
    </row>
    <row r="45" spans="1:9" ht="16.5">
      <c r="A45" s="33"/>
      <c r="B45" s="34" t="s">
        <v>45</v>
      </c>
      <c r="C45" s="15" t="s">
        <v>109</v>
      </c>
      <c r="D45" s="20" t="s">
        <v>108</v>
      </c>
      <c r="E45" s="169">
        <v>350526.96875</v>
      </c>
      <c r="F45" s="171">
        <v>332156.875</v>
      </c>
      <c r="G45" s="45">
        <f t="shared" ref="G45:G50" si="4">(F45-E45)/E45</f>
        <v>-5.2407076737943578E-2</v>
      </c>
      <c r="H45" s="171">
        <v>275080</v>
      </c>
      <c r="I45" s="44">
        <f t="shared" ref="I45:I50" si="5">(F45-H45)/H45</f>
        <v>0.20749191144394358</v>
      </c>
    </row>
    <row r="46" spans="1:9" ht="16.5">
      <c r="A46" s="37"/>
      <c r="B46" s="34" t="s">
        <v>46</v>
      </c>
      <c r="C46" s="15" t="s">
        <v>111</v>
      </c>
      <c r="D46" s="13" t="s">
        <v>110</v>
      </c>
      <c r="E46" s="172">
        <v>318598.36111111112</v>
      </c>
      <c r="F46" s="171">
        <v>315219.9977703456</v>
      </c>
      <c r="G46" s="48">
        <f t="shared" si="4"/>
        <v>-1.0603831510568647E-2</v>
      </c>
      <c r="H46" s="171">
        <v>315924.40000000002</v>
      </c>
      <c r="I46" s="84">
        <f t="shared" si="5"/>
        <v>-2.2296544035675246E-3</v>
      </c>
    </row>
    <row r="47" spans="1:9" ht="16.5">
      <c r="A47" s="37"/>
      <c r="B47" s="34" t="s">
        <v>47</v>
      </c>
      <c r="C47" s="15" t="s">
        <v>113</v>
      </c>
      <c r="D47" s="11" t="s">
        <v>114</v>
      </c>
      <c r="E47" s="172">
        <v>1021389.4642857143</v>
      </c>
      <c r="F47" s="171">
        <v>987962.76198439242</v>
      </c>
      <c r="G47" s="48">
        <f t="shared" si="4"/>
        <v>-3.2726695810102284E-2</v>
      </c>
      <c r="H47" s="171">
        <v>990025.57142857148</v>
      </c>
      <c r="I47" s="84">
        <f t="shared" si="5"/>
        <v>-2.0835920845988852E-3</v>
      </c>
    </row>
    <row r="48" spans="1:9" ht="16.5">
      <c r="A48" s="37"/>
      <c r="B48" s="34" t="s">
        <v>48</v>
      </c>
      <c r="C48" s="127" t="s">
        <v>157</v>
      </c>
      <c r="D48" s="11" t="s">
        <v>114</v>
      </c>
      <c r="E48" s="172">
        <v>1309527.8210714285</v>
      </c>
      <c r="F48" s="171">
        <v>1287681.25</v>
      </c>
      <c r="G48" s="48">
        <f t="shared" si="4"/>
        <v>-1.6682784985472144E-2</v>
      </c>
      <c r="H48" s="171">
        <v>1307938.125</v>
      </c>
      <c r="I48" s="84">
        <f t="shared" si="5"/>
        <v>-1.548764013588181E-2</v>
      </c>
    </row>
    <row r="49" spans="1:9" ht="16.5">
      <c r="A49" s="37"/>
      <c r="B49" s="34" t="s">
        <v>49</v>
      </c>
      <c r="C49" s="15" t="s">
        <v>158</v>
      </c>
      <c r="D49" s="13" t="s">
        <v>199</v>
      </c>
      <c r="E49" s="172">
        <v>145942.8125</v>
      </c>
      <c r="F49" s="171">
        <v>140507.26727982162</v>
      </c>
      <c r="G49" s="48">
        <f t="shared" si="4"/>
        <v>-3.7244350215454275E-2</v>
      </c>
      <c r="H49" s="171">
        <v>140821.25</v>
      </c>
      <c r="I49" s="44">
        <f t="shared" si="5"/>
        <v>-2.2296544035674826E-3</v>
      </c>
    </row>
    <row r="50" spans="1:9" ht="16.5" customHeight="1" thickBot="1">
      <c r="A50" s="38"/>
      <c r="B50" s="34" t="s">
        <v>50</v>
      </c>
      <c r="C50" s="15" t="s">
        <v>159</v>
      </c>
      <c r="D50" s="12" t="s">
        <v>112</v>
      </c>
      <c r="E50" s="175">
        <v>1899000</v>
      </c>
      <c r="F50" s="171">
        <v>1748158.75</v>
      </c>
      <c r="G50" s="56">
        <f t="shared" si="4"/>
        <v>-7.9431937862032648E-2</v>
      </c>
      <c r="H50" s="171">
        <v>1755877.5</v>
      </c>
      <c r="I50" s="59">
        <f t="shared" si="5"/>
        <v>-4.3959501730616172E-3</v>
      </c>
    </row>
    <row r="51" spans="1:9" ht="17.25" customHeight="1" thickBot="1">
      <c r="A51" s="37" t="s">
        <v>44</v>
      </c>
      <c r="B51" s="10" t="s">
        <v>57</v>
      </c>
      <c r="C51" s="5"/>
      <c r="D51" s="6"/>
      <c r="E51" s="142"/>
      <c r="F51" s="191"/>
      <c r="G51" s="52"/>
      <c r="H51" s="191"/>
      <c r="I51" s="53"/>
    </row>
    <row r="52" spans="1:9" ht="16.5">
      <c r="A52" s="33"/>
      <c r="B52" s="40" t="s">
        <v>38</v>
      </c>
      <c r="C52" s="19" t="s">
        <v>115</v>
      </c>
      <c r="D52" s="20" t="s">
        <v>114</v>
      </c>
      <c r="E52" s="169">
        <v>163085.85</v>
      </c>
      <c r="F52" s="168">
        <v>143796.66666666666</v>
      </c>
      <c r="G52" s="170">
        <f t="shared" ref="G52:G60" si="6">(F52-E52)/E52</f>
        <v>-0.11827625347835724</v>
      </c>
      <c r="H52" s="168">
        <v>144118</v>
      </c>
      <c r="I52" s="116">
        <f t="shared" ref="I52:I60" si="7">(F52-H52)/H52</f>
        <v>-2.2296544035675142E-3</v>
      </c>
    </row>
    <row r="53" spans="1:9" ht="16.5">
      <c r="A53" s="37"/>
      <c r="B53" s="34" t="s">
        <v>39</v>
      </c>
      <c r="C53" s="15" t="s">
        <v>116</v>
      </c>
      <c r="D53" s="11" t="s">
        <v>114</v>
      </c>
      <c r="E53" s="172">
        <v>166314</v>
      </c>
      <c r="F53" s="171">
        <v>165873.33333333334</v>
      </c>
      <c r="G53" s="173">
        <f t="shared" si="6"/>
        <v>-2.649606567496765E-3</v>
      </c>
      <c r="H53" s="171">
        <v>194051</v>
      </c>
      <c r="I53" s="84">
        <f t="shared" si="7"/>
        <v>-0.14520753135344139</v>
      </c>
    </row>
    <row r="54" spans="1:9" ht="16.5">
      <c r="A54" s="37"/>
      <c r="B54" s="34" t="s">
        <v>40</v>
      </c>
      <c r="C54" s="15" t="s">
        <v>117</v>
      </c>
      <c r="D54" s="11" t="s">
        <v>114</v>
      </c>
      <c r="E54" s="172">
        <v>142703.91666666666</v>
      </c>
      <c r="F54" s="171">
        <v>128581.66666666667</v>
      </c>
      <c r="G54" s="173">
        <f t="shared" si="6"/>
        <v>-9.8961894879082288E-2</v>
      </c>
      <c r="H54" s="171">
        <v>128869</v>
      </c>
      <c r="I54" s="84">
        <f t="shared" si="7"/>
        <v>-2.2296544035674093E-3</v>
      </c>
    </row>
    <row r="55" spans="1:9" ht="16.5">
      <c r="A55" s="37"/>
      <c r="B55" s="34" t="s">
        <v>41</v>
      </c>
      <c r="C55" s="15" t="s">
        <v>118</v>
      </c>
      <c r="D55" s="11" t="s">
        <v>114</v>
      </c>
      <c r="E55" s="172">
        <v>191824.79166666666</v>
      </c>
      <c r="F55" s="171">
        <v>208087.5</v>
      </c>
      <c r="G55" s="173">
        <f t="shared" si="6"/>
        <v>8.4778970392904177E-2</v>
      </c>
      <c r="H55" s="171">
        <v>208552.5</v>
      </c>
      <c r="I55" s="84">
        <f t="shared" si="7"/>
        <v>-2.229654403567447E-3</v>
      </c>
    </row>
    <row r="56" spans="1:9" ht="16.5">
      <c r="A56" s="37"/>
      <c r="B56" s="95" t="s">
        <v>42</v>
      </c>
      <c r="C56" s="96" t="s">
        <v>198</v>
      </c>
      <c r="D56" s="97" t="s">
        <v>114</v>
      </c>
      <c r="E56" s="172">
        <v>97909.041666666672</v>
      </c>
      <c r="F56" s="171">
        <v>102253.75</v>
      </c>
      <c r="G56" s="178">
        <f t="shared" si="6"/>
        <v>4.4374944942521005E-2</v>
      </c>
      <c r="H56" s="171">
        <v>102482.25</v>
      </c>
      <c r="I56" s="85">
        <f t="shared" si="7"/>
        <v>-2.229654403567447E-3</v>
      </c>
    </row>
    <row r="57" spans="1:9" ht="17.25" thickBot="1">
      <c r="A57" s="38"/>
      <c r="B57" s="36" t="s">
        <v>43</v>
      </c>
      <c r="C57" s="16" t="s">
        <v>119</v>
      </c>
      <c r="D57" s="12" t="s">
        <v>114</v>
      </c>
      <c r="E57" s="175">
        <v>107213.65</v>
      </c>
      <c r="F57" s="174">
        <v>92566.575887880244</v>
      </c>
      <c r="G57" s="176">
        <f t="shared" si="6"/>
        <v>-0.13661575846097723</v>
      </c>
      <c r="H57" s="174">
        <v>90338.71428571429</v>
      </c>
      <c r="I57" s="117">
        <f t="shared" si="7"/>
        <v>2.4661205550478564E-2</v>
      </c>
    </row>
    <row r="58" spans="1:9" ht="16.5">
      <c r="A58" s="37"/>
      <c r="B58" s="39" t="s">
        <v>54</v>
      </c>
      <c r="C58" s="14" t="s">
        <v>121</v>
      </c>
      <c r="D58" s="11" t="s">
        <v>120</v>
      </c>
      <c r="E58" s="169">
        <v>225649.64285714287</v>
      </c>
      <c r="F58" s="177">
        <v>154337.77777777778</v>
      </c>
      <c r="G58" s="44">
        <f t="shared" si="6"/>
        <v>-0.31602915110533591</v>
      </c>
      <c r="H58" s="177">
        <v>197539.33333333334</v>
      </c>
      <c r="I58" s="44">
        <f t="shared" si="7"/>
        <v>-0.21869849830188534</v>
      </c>
    </row>
    <row r="59" spans="1:9" ht="16.5">
      <c r="A59" s="37"/>
      <c r="B59" s="34" t="s">
        <v>55</v>
      </c>
      <c r="C59" s="15" t="s">
        <v>122</v>
      </c>
      <c r="D59" s="13" t="s">
        <v>120</v>
      </c>
      <c r="E59" s="172">
        <v>216664.39285714287</v>
      </c>
      <c r="F59" s="171">
        <v>159399.5</v>
      </c>
      <c r="G59" s="48">
        <f t="shared" si="6"/>
        <v>-0.26430227921622701</v>
      </c>
      <c r="H59" s="171">
        <v>196532.7</v>
      </c>
      <c r="I59" s="44">
        <f t="shared" si="7"/>
        <v>-0.18894158580226095</v>
      </c>
    </row>
    <row r="60" spans="1:9" ht="16.5" customHeight="1" thickBot="1">
      <c r="A60" s="38"/>
      <c r="B60" s="34" t="s">
        <v>56</v>
      </c>
      <c r="C60" s="15" t="s">
        <v>123</v>
      </c>
      <c r="D60" s="12" t="s">
        <v>120</v>
      </c>
      <c r="E60" s="175">
        <v>1071703.25</v>
      </c>
      <c r="F60" s="171">
        <v>976146.66666666663</v>
      </c>
      <c r="G60" s="51">
        <f t="shared" si="6"/>
        <v>-8.9163285950036419E-2</v>
      </c>
      <c r="H60" s="171">
        <v>978328</v>
      </c>
      <c r="I60" s="51">
        <f t="shared" si="7"/>
        <v>-2.2296544035674869E-3</v>
      </c>
    </row>
    <row r="61" spans="1:9" ht="17.25" customHeight="1" thickBot="1">
      <c r="A61" s="37" t="s">
        <v>53</v>
      </c>
      <c r="B61" s="10" t="s">
        <v>58</v>
      </c>
      <c r="C61" s="5"/>
      <c r="D61" s="6"/>
      <c r="E61" s="142"/>
      <c r="F61" s="191"/>
      <c r="G61" s="52"/>
      <c r="H61" s="191"/>
      <c r="I61" s="53"/>
    </row>
    <row r="62" spans="1:9" ht="16.5">
      <c r="A62" s="33"/>
      <c r="B62" s="34" t="s">
        <v>59</v>
      </c>
      <c r="C62" s="15" t="s">
        <v>128</v>
      </c>
      <c r="D62" s="20" t="s">
        <v>124</v>
      </c>
      <c r="E62" s="169">
        <v>457956.25</v>
      </c>
      <c r="F62" s="171">
        <v>410705.55555555556</v>
      </c>
      <c r="G62" s="45">
        <f t="shared" ref="G62:G67" si="8">(F62-E62)/E62</f>
        <v>-0.10317731103013539</v>
      </c>
      <c r="H62" s="171">
        <v>408035.33333333331</v>
      </c>
      <c r="I62" s="44">
        <f t="shared" ref="I62:I67" si="9">(F62-H62)/H62</f>
        <v>6.544095582136469E-3</v>
      </c>
    </row>
    <row r="63" spans="1:9" ht="16.5">
      <c r="A63" s="37"/>
      <c r="B63" s="34" t="s">
        <v>60</v>
      </c>
      <c r="C63" s="15" t="s">
        <v>129</v>
      </c>
      <c r="D63" s="13" t="s">
        <v>206</v>
      </c>
      <c r="E63" s="172">
        <v>2368019.25</v>
      </c>
      <c r="F63" s="171">
        <v>2887866.6666666665</v>
      </c>
      <c r="G63" s="48">
        <f t="shared" si="8"/>
        <v>0.21952837447021029</v>
      </c>
      <c r="H63" s="171">
        <v>2894320</v>
      </c>
      <c r="I63" s="44">
        <f t="shared" si="9"/>
        <v>-2.2296544035675008E-3</v>
      </c>
    </row>
    <row r="64" spans="1:9" ht="16.5">
      <c r="A64" s="37"/>
      <c r="B64" s="34" t="s">
        <v>61</v>
      </c>
      <c r="C64" s="15" t="s">
        <v>130</v>
      </c>
      <c r="D64" s="13" t="s">
        <v>207</v>
      </c>
      <c r="E64" s="172">
        <v>886244.75</v>
      </c>
      <c r="F64" s="171">
        <v>901824.375</v>
      </c>
      <c r="G64" s="48">
        <f t="shared" si="8"/>
        <v>1.757937070995343E-2</v>
      </c>
      <c r="H64" s="171">
        <v>903839.625</v>
      </c>
      <c r="I64" s="84">
        <f t="shared" si="9"/>
        <v>-2.229654403567447E-3</v>
      </c>
    </row>
    <row r="65" spans="1:9" ht="16.5">
      <c r="A65" s="37"/>
      <c r="B65" s="34" t="s">
        <v>62</v>
      </c>
      <c r="C65" s="15" t="s">
        <v>131</v>
      </c>
      <c r="D65" s="13" t="s">
        <v>125</v>
      </c>
      <c r="E65" s="172">
        <v>582347.69999999995</v>
      </c>
      <c r="F65" s="171">
        <v>597263.33333333337</v>
      </c>
      <c r="G65" s="48">
        <f t="shared" si="8"/>
        <v>2.5612934220111832E-2</v>
      </c>
      <c r="H65" s="171">
        <v>598598</v>
      </c>
      <c r="I65" s="84">
        <f t="shared" si="9"/>
        <v>-2.2296544035673824E-3</v>
      </c>
    </row>
    <row r="66" spans="1:9" ht="16.5">
      <c r="A66" s="37"/>
      <c r="B66" s="34" t="s">
        <v>63</v>
      </c>
      <c r="C66" s="15" t="s">
        <v>132</v>
      </c>
      <c r="D66" s="13" t="s">
        <v>126</v>
      </c>
      <c r="E66" s="172">
        <v>292714.75</v>
      </c>
      <c r="F66" s="171">
        <v>295685.625</v>
      </c>
      <c r="G66" s="48">
        <f t="shared" si="8"/>
        <v>1.0149386049046043E-2</v>
      </c>
      <c r="H66" s="171">
        <v>291525</v>
      </c>
      <c r="I66" s="84">
        <f t="shared" si="9"/>
        <v>1.427193208129663E-2</v>
      </c>
    </row>
    <row r="67" spans="1:9" ht="16.5" customHeight="1" thickBot="1">
      <c r="A67" s="38"/>
      <c r="B67" s="34" t="s">
        <v>64</v>
      </c>
      <c r="C67" s="15" t="s">
        <v>133</v>
      </c>
      <c r="D67" s="12" t="s">
        <v>127</v>
      </c>
      <c r="E67" s="175">
        <v>212496.39285714287</v>
      </c>
      <c r="F67" s="171">
        <v>214302.77777777778</v>
      </c>
      <c r="G67" s="51">
        <f t="shared" si="8"/>
        <v>8.5007792195762513E-3</v>
      </c>
      <c r="H67" s="171">
        <v>218569</v>
      </c>
      <c r="I67" s="85">
        <f t="shared" si="9"/>
        <v>-1.9518880638252536E-2</v>
      </c>
    </row>
    <row r="68" spans="1:9" ht="17.25" customHeight="1" thickBot="1">
      <c r="A68" s="37" t="s">
        <v>65</v>
      </c>
      <c r="B68" s="10" t="s">
        <v>66</v>
      </c>
      <c r="C68" s="5"/>
      <c r="D68" s="6"/>
      <c r="E68" s="142"/>
      <c r="F68" s="191"/>
      <c r="G68" s="60"/>
      <c r="H68" s="191"/>
      <c r="I68" s="53"/>
    </row>
    <row r="69" spans="1:9" ht="16.5">
      <c r="A69" s="33"/>
      <c r="B69" s="34" t="s">
        <v>68</v>
      </c>
      <c r="C69" s="18" t="s">
        <v>138</v>
      </c>
      <c r="D69" s="20" t="s">
        <v>134</v>
      </c>
      <c r="E69" s="169">
        <v>273368.06696428568</v>
      </c>
      <c r="F69" s="177">
        <v>306090</v>
      </c>
      <c r="G69" s="45">
        <f>(F69-E69)/E69</f>
        <v>0.11969917847057569</v>
      </c>
      <c r="H69" s="177">
        <v>306774</v>
      </c>
      <c r="I69" s="44">
        <f>(F69-H69)/H69</f>
        <v>-2.229654403567447E-3</v>
      </c>
    </row>
    <row r="70" spans="1:9" ht="16.5">
      <c r="A70" s="37"/>
      <c r="B70" s="34" t="s">
        <v>67</v>
      </c>
      <c r="C70" s="151" t="s">
        <v>139</v>
      </c>
      <c r="D70" s="13" t="s">
        <v>135</v>
      </c>
      <c r="E70" s="172">
        <v>211153.25</v>
      </c>
      <c r="F70" s="171">
        <v>207192.5</v>
      </c>
      <c r="G70" s="48">
        <f>(F70-E70)/E70</f>
        <v>-1.8757703232131166E-2</v>
      </c>
      <c r="H70" s="171">
        <v>199581.16666666666</v>
      </c>
      <c r="I70" s="44">
        <f>(F70-H70)/H70</f>
        <v>3.8136530918498536E-2</v>
      </c>
    </row>
    <row r="71" spans="1:9" ht="16.5">
      <c r="A71" s="37"/>
      <c r="B71" s="34" t="s">
        <v>69</v>
      </c>
      <c r="C71" s="15" t="s">
        <v>140</v>
      </c>
      <c r="D71" s="13" t="s">
        <v>136</v>
      </c>
      <c r="E71" s="172">
        <v>84149.21875</v>
      </c>
      <c r="F71" s="171">
        <v>91922.871476349741</v>
      </c>
      <c r="G71" s="48">
        <f>(F71-E71)/E71</f>
        <v>9.2379380840653863E-2</v>
      </c>
      <c r="H71" s="171">
        <v>88496.5</v>
      </c>
      <c r="I71" s="44">
        <f>(F71-H71)/H71</f>
        <v>3.8717593083904343E-2</v>
      </c>
    </row>
    <row r="72" spans="1:9" ht="16.5">
      <c r="A72" s="37"/>
      <c r="B72" s="34" t="s">
        <v>70</v>
      </c>
      <c r="C72" s="15" t="s">
        <v>141</v>
      </c>
      <c r="D72" s="13" t="s">
        <v>137</v>
      </c>
      <c r="E72" s="172">
        <v>149158.875</v>
      </c>
      <c r="F72" s="171">
        <v>130128.01114827201</v>
      </c>
      <c r="G72" s="48">
        <f>(F72-E72)/E72</f>
        <v>-0.12758787468548546</v>
      </c>
      <c r="H72" s="171">
        <v>130418.8</v>
      </c>
      <c r="I72" s="44">
        <f>(F72-H72)/H72</f>
        <v>-2.2296544035675337E-3</v>
      </c>
    </row>
    <row r="73" spans="1:9" ht="16.5" customHeight="1" thickBot="1">
      <c r="A73" s="38"/>
      <c r="B73" s="34" t="s">
        <v>71</v>
      </c>
      <c r="C73" s="15" t="s">
        <v>160</v>
      </c>
      <c r="D73" s="12" t="s">
        <v>134</v>
      </c>
      <c r="E73" s="175">
        <v>120659.07986111111</v>
      </c>
      <c r="F73" s="180">
        <v>122169.49554069119</v>
      </c>
      <c r="G73" s="48">
        <f>(F73-E73)/E73</f>
        <v>1.2518044073588976E-2</v>
      </c>
      <c r="H73" s="180">
        <v>121495.88888888889</v>
      </c>
      <c r="I73" s="59">
        <f>(F73-H73)/H73</f>
        <v>5.5442752669461141E-3</v>
      </c>
    </row>
    <row r="74" spans="1:9" ht="17.25" customHeight="1" thickBot="1">
      <c r="A74" s="37" t="s">
        <v>72</v>
      </c>
      <c r="B74" s="10" t="s">
        <v>73</v>
      </c>
      <c r="C74" s="5"/>
      <c r="D74" s="6"/>
      <c r="E74" s="142"/>
      <c r="F74" s="146"/>
      <c r="G74" s="52"/>
      <c r="H74" s="146"/>
      <c r="I74" s="53"/>
    </row>
    <row r="75" spans="1:9" ht="16.5">
      <c r="A75" s="33"/>
      <c r="B75" s="34" t="s">
        <v>74</v>
      </c>
      <c r="C75" s="15" t="s">
        <v>144</v>
      </c>
      <c r="D75" s="20" t="s">
        <v>142</v>
      </c>
      <c r="E75" s="169">
        <v>75307.166666666672</v>
      </c>
      <c r="F75" s="168">
        <v>70960.71428571429</v>
      </c>
      <c r="G75" s="44">
        <f t="shared" ref="G75:G81" si="10">(F75-E75)/E75</f>
        <v>-5.7716318025761798E-2</v>
      </c>
      <c r="H75" s="168">
        <v>71119.28571428571</v>
      </c>
      <c r="I75" s="45">
        <f t="shared" ref="I75:I81" si="11">(F75-H75)/H75</f>
        <v>-2.2296544035673303E-3</v>
      </c>
    </row>
    <row r="76" spans="1:9" ht="16.5">
      <c r="A76" s="37"/>
      <c r="B76" s="34" t="s">
        <v>76</v>
      </c>
      <c r="C76" s="15" t="s">
        <v>143</v>
      </c>
      <c r="D76" s="11" t="s">
        <v>161</v>
      </c>
      <c r="E76" s="172">
        <v>100143.86666666665</v>
      </c>
      <c r="F76" s="171">
        <v>103372.5</v>
      </c>
      <c r="G76" s="48">
        <f t="shared" si="10"/>
        <v>3.2239950790795772E-2</v>
      </c>
      <c r="H76" s="171">
        <v>103603.5</v>
      </c>
      <c r="I76" s="44">
        <f t="shared" si="11"/>
        <v>-2.229654403567447E-3</v>
      </c>
    </row>
    <row r="77" spans="1:9" ht="16.5">
      <c r="A77" s="37"/>
      <c r="B77" s="34" t="s">
        <v>75</v>
      </c>
      <c r="C77" s="151" t="s">
        <v>148</v>
      </c>
      <c r="D77" s="13" t="s">
        <v>145</v>
      </c>
      <c r="E77" s="172">
        <v>44134.5</v>
      </c>
      <c r="F77" s="171">
        <v>49970.833333333336</v>
      </c>
      <c r="G77" s="48">
        <f t="shared" si="10"/>
        <v>0.13223970665428034</v>
      </c>
      <c r="H77" s="171">
        <v>50082.5</v>
      </c>
      <c r="I77" s="44">
        <f t="shared" si="11"/>
        <v>-2.2296544035673984E-3</v>
      </c>
    </row>
    <row r="78" spans="1:9" ht="16.5">
      <c r="A78" s="37"/>
      <c r="B78" s="34" t="s">
        <v>77</v>
      </c>
      <c r="C78" s="15" t="s">
        <v>146</v>
      </c>
      <c r="D78" s="13" t="s">
        <v>162</v>
      </c>
      <c r="E78" s="172">
        <v>100035.69444444444</v>
      </c>
      <c r="F78" s="171">
        <v>93971.881967670008</v>
      </c>
      <c r="G78" s="48">
        <f t="shared" si="10"/>
        <v>-6.0616488049093448E-2</v>
      </c>
      <c r="H78" s="171">
        <v>94182.222222222219</v>
      </c>
      <c r="I78" s="44">
        <f t="shared" si="11"/>
        <v>-2.233332890106533E-3</v>
      </c>
    </row>
    <row r="79" spans="1:9" ht="16.5">
      <c r="A79" s="37"/>
      <c r="B79" s="34" t="s">
        <v>78</v>
      </c>
      <c r="C79" s="15" t="s">
        <v>149</v>
      </c>
      <c r="D79" s="25" t="s">
        <v>147</v>
      </c>
      <c r="E79" s="181">
        <v>138991.64642857143</v>
      </c>
      <c r="F79" s="171">
        <v>131207</v>
      </c>
      <c r="G79" s="48">
        <f t="shared" si="10"/>
        <v>-5.6008016514661578E-2</v>
      </c>
      <c r="H79" s="171">
        <v>133154.66666666666</v>
      </c>
      <c r="I79" s="44">
        <f t="shared" si="11"/>
        <v>-1.4627100314421253E-2</v>
      </c>
    </row>
    <row r="80" spans="1:9" ht="16.5">
      <c r="A80" s="37"/>
      <c r="B80" s="34" t="s">
        <v>79</v>
      </c>
      <c r="C80" s="15" t="s">
        <v>155</v>
      </c>
      <c r="D80" s="25" t="s">
        <v>156</v>
      </c>
      <c r="E80" s="181">
        <v>742946.33333333337</v>
      </c>
      <c r="F80" s="171">
        <v>577275</v>
      </c>
      <c r="G80" s="48">
        <f t="shared" si="10"/>
        <v>-0.22299232919021969</v>
      </c>
      <c r="H80" s="171">
        <v>578565</v>
      </c>
      <c r="I80" s="44">
        <f t="shared" si="11"/>
        <v>-2.229654403567447E-3</v>
      </c>
    </row>
    <row r="81" spans="1:9" ht="16.5" customHeight="1" thickBot="1">
      <c r="A81" s="35"/>
      <c r="B81" s="36" t="s">
        <v>80</v>
      </c>
      <c r="C81" s="16" t="s">
        <v>151</v>
      </c>
      <c r="D81" s="12" t="s">
        <v>150</v>
      </c>
      <c r="E81" s="175">
        <v>172300.93402777778</v>
      </c>
      <c r="F81" s="174">
        <v>198242.5</v>
      </c>
      <c r="G81" s="51">
        <f t="shared" si="10"/>
        <v>0.15055963636296948</v>
      </c>
      <c r="H81" s="174">
        <v>195047.66666666666</v>
      </c>
      <c r="I81" s="56">
        <f t="shared" si="11"/>
        <v>1.6379756743223502E-2</v>
      </c>
    </row>
    <row r="82" spans="1:9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12" zoomScaleNormal="100" workbookViewId="0">
      <selection activeCell="F15" sqref="F15:F39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09" t="s">
        <v>203</v>
      </c>
      <c r="B9" s="209"/>
      <c r="C9" s="209"/>
      <c r="D9" s="209"/>
      <c r="E9" s="209"/>
      <c r="F9" s="209"/>
      <c r="G9" s="209"/>
      <c r="H9" s="209"/>
      <c r="I9" s="209"/>
    </row>
    <row r="10" spans="1:9" ht="18">
      <c r="A10" s="2" t="s">
        <v>225</v>
      </c>
      <c r="B10" s="2"/>
      <c r="C10" s="2"/>
      <c r="D10" s="2"/>
    </row>
    <row r="11" spans="1:9" ht="18.75" thickBot="1">
      <c r="A11" s="2"/>
      <c r="B11" s="2"/>
      <c r="C11" s="2"/>
      <c r="D11" s="2"/>
      <c r="F11" s="125"/>
      <c r="G11" s="125"/>
      <c r="H11" s="125"/>
    </row>
    <row r="12" spans="1:9" ht="30.75" customHeight="1">
      <c r="A12" s="210" t="s">
        <v>3</v>
      </c>
      <c r="B12" s="216"/>
      <c r="C12" s="218" t="s">
        <v>0</v>
      </c>
      <c r="D12" s="212" t="s">
        <v>23</v>
      </c>
      <c r="E12" s="212" t="s">
        <v>219</v>
      </c>
      <c r="F12" s="220" t="s">
        <v>226</v>
      </c>
      <c r="G12" s="212" t="s">
        <v>197</v>
      </c>
      <c r="H12" s="220" t="s">
        <v>220</v>
      </c>
      <c r="I12" s="212" t="s">
        <v>187</v>
      </c>
    </row>
    <row r="13" spans="1:9" ht="30.75" customHeight="1" thickBot="1">
      <c r="A13" s="211"/>
      <c r="B13" s="217"/>
      <c r="C13" s="219"/>
      <c r="D13" s="213"/>
      <c r="E13" s="213"/>
      <c r="F13" s="221"/>
      <c r="G13" s="213"/>
      <c r="H13" s="221"/>
      <c r="I13" s="213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7"/>
    </row>
    <row r="15" spans="1:9" ht="16.5" customHeight="1">
      <c r="A15" s="33"/>
      <c r="B15" s="40" t="s">
        <v>4</v>
      </c>
      <c r="C15" s="19" t="s">
        <v>84</v>
      </c>
      <c r="D15" s="11" t="s">
        <v>161</v>
      </c>
      <c r="E15" s="168">
        <v>56593.401388888888</v>
      </c>
      <c r="F15" s="177">
        <v>57333.2</v>
      </c>
      <c r="G15" s="44">
        <f>(F15-E15)/E15</f>
        <v>1.3072170835385694E-2</v>
      </c>
      <c r="H15" s="143">
        <v>61000</v>
      </c>
      <c r="I15" s="118">
        <f>(F15-H15)/H15</f>
        <v>-6.0111475409836114E-2</v>
      </c>
    </row>
    <row r="16" spans="1:9" ht="16.5">
      <c r="A16" s="37"/>
      <c r="B16" s="34" t="s">
        <v>5</v>
      </c>
      <c r="C16" s="15" t="s">
        <v>85</v>
      </c>
      <c r="D16" s="11" t="s">
        <v>161</v>
      </c>
      <c r="E16" s="171">
        <v>57382.525000000001</v>
      </c>
      <c r="F16" s="171">
        <v>68500</v>
      </c>
      <c r="G16" s="48">
        <f t="shared" ref="G16:G39" si="0">(F16-E16)/E16</f>
        <v>0.19374321712054321</v>
      </c>
      <c r="H16" s="143">
        <v>63500</v>
      </c>
      <c r="I16" s="48">
        <f>(F16-H16)/H16</f>
        <v>7.874015748031496E-2</v>
      </c>
    </row>
    <row r="17" spans="1:9" ht="16.5">
      <c r="A17" s="37"/>
      <c r="B17" s="34" t="s">
        <v>6</v>
      </c>
      <c r="C17" s="15" t="s">
        <v>86</v>
      </c>
      <c r="D17" s="11" t="s">
        <v>161</v>
      </c>
      <c r="E17" s="171">
        <v>50196.522222222222</v>
      </c>
      <c r="F17" s="171">
        <v>53666.6</v>
      </c>
      <c r="G17" s="48">
        <f t="shared" si="0"/>
        <v>6.9129844542129615E-2</v>
      </c>
      <c r="H17" s="143">
        <v>50100</v>
      </c>
      <c r="I17" s="48">
        <f t="shared" ref="I17:I29" si="1">(F17-H17)/H17</f>
        <v>7.1189620758483008E-2</v>
      </c>
    </row>
    <row r="18" spans="1:9" ht="16.5">
      <c r="A18" s="37"/>
      <c r="B18" s="34" t="s">
        <v>7</v>
      </c>
      <c r="C18" s="15" t="s">
        <v>87</v>
      </c>
      <c r="D18" s="11" t="s">
        <v>161</v>
      </c>
      <c r="E18" s="171">
        <v>17351.955555555556</v>
      </c>
      <c r="F18" s="171">
        <v>25833.200000000001</v>
      </c>
      <c r="G18" s="48">
        <f t="shared" si="0"/>
        <v>0.48877744167163995</v>
      </c>
      <c r="H18" s="143">
        <v>29200</v>
      </c>
      <c r="I18" s="48">
        <f t="shared" si="1"/>
        <v>-0.11530136986301368</v>
      </c>
    </row>
    <row r="19" spans="1:9" ht="16.5">
      <c r="A19" s="37"/>
      <c r="B19" s="34" t="s">
        <v>8</v>
      </c>
      <c r="C19" s="15" t="s">
        <v>89</v>
      </c>
      <c r="D19" s="11" t="s">
        <v>161</v>
      </c>
      <c r="E19" s="171">
        <v>173841.73095238095</v>
      </c>
      <c r="F19" s="171">
        <v>132666.6</v>
      </c>
      <c r="G19" s="48">
        <f t="shared" si="0"/>
        <v>-0.23685412430493868</v>
      </c>
      <c r="H19" s="143">
        <v>161700</v>
      </c>
      <c r="I19" s="48">
        <f t="shared" si="1"/>
        <v>-0.17955102040816323</v>
      </c>
    </row>
    <row r="20" spans="1:9" ht="16.5">
      <c r="A20" s="37"/>
      <c r="B20" s="34" t="s">
        <v>9</v>
      </c>
      <c r="C20" s="15" t="s">
        <v>88</v>
      </c>
      <c r="D20" s="11" t="s">
        <v>161</v>
      </c>
      <c r="E20" s="171">
        <v>44208.441666666666</v>
      </c>
      <c r="F20" s="171">
        <v>78666.600000000006</v>
      </c>
      <c r="G20" s="48">
        <f t="shared" si="0"/>
        <v>0.77944747732003694</v>
      </c>
      <c r="H20" s="143">
        <v>84200</v>
      </c>
      <c r="I20" s="48">
        <f t="shared" si="1"/>
        <v>-6.5717339667458366E-2</v>
      </c>
    </row>
    <row r="21" spans="1:9" ht="16.5">
      <c r="A21" s="37"/>
      <c r="B21" s="34" t="s">
        <v>10</v>
      </c>
      <c r="C21" s="15" t="s">
        <v>90</v>
      </c>
      <c r="D21" s="11" t="s">
        <v>161</v>
      </c>
      <c r="E21" s="171">
        <v>86291.383333333331</v>
      </c>
      <c r="F21" s="171">
        <v>63666.6</v>
      </c>
      <c r="G21" s="48">
        <f t="shared" si="0"/>
        <v>-0.26219052771394902</v>
      </c>
      <c r="H21" s="143">
        <v>57000</v>
      </c>
      <c r="I21" s="48">
        <f t="shared" si="1"/>
        <v>0.11695789473684208</v>
      </c>
    </row>
    <row r="22" spans="1:9" ht="16.5">
      <c r="A22" s="37"/>
      <c r="B22" s="34" t="s">
        <v>11</v>
      </c>
      <c r="C22" s="15" t="s">
        <v>91</v>
      </c>
      <c r="D22" s="13" t="s">
        <v>81</v>
      </c>
      <c r="E22" s="171">
        <v>14040.588888888891</v>
      </c>
      <c r="F22" s="171">
        <v>16666.599999999999</v>
      </c>
      <c r="G22" s="48">
        <f t="shared" si="0"/>
        <v>0.1870299837059696</v>
      </c>
      <c r="H22" s="143">
        <v>21100</v>
      </c>
      <c r="I22" s="48">
        <f t="shared" si="1"/>
        <v>-0.21011374407582945</v>
      </c>
    </row>
    <row r="23" spans="1:9" ht="16.5">
      <c r="A23" s="37"/>
      <c r="B23" s="34" t="s">
        <v>12</v>
      </c>
      <c r="C23" s="15" t="s">
        <v>92</v>
      </c>
      <c r="D23" s="13" t="s">
        <v>81</v>
      </c>
      <c r="E23" s="171">
        <v>15352.731250000001</v>
      </c>
      <c r="F23" s="171">
        <v>18833.2</v>
      </c>
      <c r="G23" s="48">
        <f t="shared" si="0"/>
        <v>0.22670029803328967</v>
      </c>
      <c r="H23" s="143">
        <v>21600</v>
      </c>
      <c r="I23" s="48">
        <f t="shared" si="1"/>
        <v>-0.12809259259259256</v>
      </c>
    </row>
    <row r="24" spans="1:9" ht="16.5">
      <c r="A24" s="37"/>
      <c r="B24" s="34" t="s">
        <v>13</v>
      </c>
      <c r="C24" s="15" t="s">
        <v>93</v>
      </c>
      <c r="D24" s="13" t="s">
        <v>81</v>
      </c>
      <c r="E24" s="171">
        <v>15667.0625</v>
      </c>
      <c r="F24" s="171">
        <v>22333.200000000001</v>
      </c>
      <c r="G24" s="48">
        <f t="shared" si="0"/>
        <v>0.42548738795163427</v>
      </c>
      <c r="H24" s="143">
        <v>22500</v>
      </c>
      <c r="I24" s="48">
        <f t="shared" si="1"/>
        <v>-7.4133333333333013E-3</v>
      </c>
    </row>
    <row r="25" spans="1:9" ht="16.5">
      <c r="A25" s="37"/>
      <c r="B25" s="34" t="s">
        <v>14</v>
      </c>
      <c r="C25" s="15" t="s">
        <v>94</v>
      </c>
      <c r="D25" s="13" t="s">
        <v>81</v>
      </c>
      <c r="E25" s="171">
        <v>15363.146527777777</v>
      </c>
      <c r="F25" s="171">
        <v>20333.2</v>
      </c>
      <c r="G25" s="48">
        <f t="shared" si="0"/>
        <v>0.32350491894586675</v>
      </c>
      <c r="H25" s="143">
        <v>21200</v>
      </c>
      <c r="I25" s="48">
        <f t="shared" si="1"/>
        <v>-4.0886792452830154E-2</v>
      </c>
    </row>
    <row r="26" spans="1:9" ht="16.5">
      <c r="A26" s="37"/>
      <c r="B26" s="34" t="s">
        <v>15</v>
      </c>
      <c r="C26" s="15" t="s">
        <v>95</v>
      </c>
      <c r="D26" s="13" t="s">
        <v>82</v>
      </c>
      <c r="E26" s="171">
        <v>33438.575694444444</v>
      </c>
      <c r="F26" s="171">
        <v>45333.2</v>
      </c>
      <c r="G26" s="48">
        <f t="shared" si="0"/>
        <v>0.35571563855609289</v>
      </c>
      <c r="H26" s="143">
        <v>56000</v>
      </c>
      <c r="I26" s="48">
        <f t="shared" si="1"/>
        <v>-0.19047857142857147</v>
      </c>
    </row>
    <row r="27" spans="1:9" ht="16.5">
      <c r="A27" s="37"/>
      <c r="B27" s="34" t="s">
        <v>16</v>
      </c>
      <c r="C27" s="15" t="s">
        <v>96</v>
      </c>
      <c r="D27" s="13" t="s">
        <v>81</v>
      </c>
      <c r="E27" s="171">
        <v>15644.625</v>
      </c>
      <c r="F27" s="171">
        <v>20166.599999999999</v>
      </c>
      <c r="G27" s="48">
        <f t="shared" si="0"/>
        <v>0.28904336153790827</v>
      </c>
      <c r="H27" s="143">
        <v>23200</v>
      </c>
      <c r="I27" s="48">
        <f t="shared" si="1"/>
        <v>-0.13075000000000006</v>
      </c>
    </row>
    <row r="28" spans="1:9" ht="16.5">
      <c r="A28" s="37"/>
      <c r="B28" s="34" t="s">
        <v>17</v>
      </c>
      <c r="C28" s="15" t="s">
        <v>97</v>
      </c>
      <c r="D28" s="11" t="s">
        <v>161</v>
      </c>
      <c r="E28" s="171">
        <v>66025.643055555556</v>
      </c>
      <c r="F28" s="171">
        <v>49833.2</v>
      </c>
      <c r="G28" s="48">
        <f t="shared" si="0"/>
        <v>-0.2452447610685268</v>
      </c>
      <c r="H28" s="143">
        <v>64200</v>
      </c>
      <c r="I28" s="48">
        <f t="shared" si="1"/>
        <v>-0.22378193146417449</v>
      </c>
    </row>
    <row r="29" spans="1:9" ht="16.5">
      <c r="A29" s="37"/>
      <c r="B29" s="34" t="s">
        <v>18</v>
      </c>
      <c r="C29" s="15" t="s">
        <v>98</v>
      </c>
      <c r="D29" s="13" t="s">
        <v>83</v>
      </c>
      <c r="E29" s="171">
        <v>59574.95</v>
      </c>
      <c r="F29" s="171">
        <v>97666.6</v>
      </c>
      <c r="G29" s="48">
        <f t="shared" si="0"/>
        <v>0.63939038135995097</v>
      </c>
      <c r="H29" s="143">
        <v>91600</v>
      </c>
      <c r="I29" s="48">
        <f t="shared" si="1"/>
        <v>6.622925764192146E-2</v>
      </c>
    </row>
    <row r="30" spans="1:9" ht="17.25" thickBot="1">
      <c r="A30" s="38"/>
      <c r="B30" s="36" t="s">
        <v>19</v>
      </c>
      <c r="C30" s="16" t="s">
        <v>99</v>
      </c>
      <c r="D30" s="12" t="s">
        <v>161</v>
      </c>
      <c r="E30" s="174">
        <v>34760.272222222222</v>
      </c>
      <c r="F30" s="174">
        <v>49500</v>
      </c>
      <c r="G30" s="51">
        <f t="shared" si="0"/>
        <v>0.42403948057560603</v>
      </c>
      <c r="H30" s="145">
        <v>48000</v>
      </c>
      <c r="I30" s="51">
        <f>(F30-H30)/H30</f>
        <v>3.125E-2</v>
      </c>
    </row>
    <row r="31" spans="1:9" ht="17.25" customHeight="1" thickBot="1">
      <c r="A31" s="37" t="s">
        <v>20</v>
      </c>
      <c r="B31" s="10" t="s">
        <v>21</v>
      </c>
      <c r="C31" s="5"/>
      <c r="D31" s="6"/>
      <c r="E31" s="142"/>
      <c r="F31" s="191"/>
      <c r="G31" s="41"/>
      <c r="H31" s="142"/>
      <c r="I31" s="119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77">
        <v>126059.41547619048</v>
      </c>
      <c r="F32" s="177">
        <v>110000</v>
      </c>
      <c r="G32" s="44">
        <f t="shared" si="0"/>
        <v>-0.12739560480687542</v>
      </c>
      <c r="H32" s="143">
        <v>107700</v>
      </c>
      <c r="I32" s="45">
        <f>(F32-H32)/H32</f>
        <v>2.1355617455896009E-2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71">
        <v>125092.18809523809</v>
      </c>
      <c r="F33" s="171">
        <v>112000</v>
      </c>
      <c r="G33" s="48">
        <f t="shared" si="0"/>
        <v>-0.1046603172795286</v>
      </c>
      <c r="H33" s="143">
        <v>110100</v>
      </c>
      <c r="I33" s="48">
        <f>(F33-H33)/H33</f>
        <v>1.725703905540418E-2</v>
      </c>
    </row>
    <row r="34" spans="1:9" ht="16.5">
      <c r="A34" s="37"/>
      <c r="B34" s="39" t="s">
        <v>28</v>
      </c>
      <c r="C34" s="15" t="s">
        <v>102</v>
      </c>
      <c r="D34" s="11" t="s">
        <v>161</v>
      </c>
      <c r="E34" s="171">
        <v>56701.735714285707</v>
      </c>
      <c r="F34" s="171">
        <v>48333.2</v>
      </c>
      <c r="G34" s="48">
        <f>(F34-E34)/E34</f>
        <v>-0.14758870445260994</v>
      </c>
      <c r="H34" s="143">
        <v>51500</v>
      </c>
      <c r="I34" s="48">
        <f>(F34-H34)/H34</f>
        <v>-6.1491262135922389E-2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71">
        <v>51218.75</v>
      </c>
      <c r="F35" s="171">
        <v>62666.6</v>
      </c>
      <c r="G35" s="48">
        <f t="shared" si="0"/>
        <v>0.2235089688834655</v>
      </c>
      <c r="H35" s="143">
        <v>62000</v>
      </c>
      <c r="I35" s="48">
        <f>(F35-H35)/H35</f>
        <v>1.0751612903225783E-2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74">
        <v>31060.983333333337</v>
      </c>
      <c r="F36" s="171">
        <v>43166.6</v>
      </c>
      <c r="G36" s="55">
        <f t="shared" si="0"/>
        <v>0.38973707099850324</v>
      </c>
      <c r="H36" s="143">
        <v>43500</v>
      </c>
      <c r="I36" s="48">
        <f>(F36-H36)/H36</f>
        <v>-7.6643678160919874E-3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42"/>
      <c r="F37" s="141"/>
      <c r="G37" s="6"/>
      <c r="H37" s="141"/>
      <c r="I37" s="53"/>
    </row>
    <row r="38" spans="1:9" ht="16.5">
      <c r="A38" s="33"/>
      <c r="B38" s="40" t="s">
        <v>31</v>
      </c>
      <c r="C38" s="19" t="s">
        <v>105</v>
      </c>
      <c r="D38" s="20" t="s">
        <v>161</v>
      </c>
      <c r="E38" s="171">
        <v>1553642.3</v>
      </c>
      <c r="F38" s="198">
        <v>1812950</v>
      </c>
      <c r="G38" s="170">
        <f t="shared" si="0"/>
        <v>0.16690308959790806</v>
      </c>
      <c r="H38" s="198">
        <v>1740903.4</v>
      </c>
      <c r="I38" s="170">
        <f>(F38-H38)/H38</f>
        <v>4.1384605257247527E-2</v>
      </c>
    </row>
    <row r="39" spans="1:9" ht="17.25" thickBot="1">
      <c r="A39" s="38"/>
      <c r="B39" s="36" t="s">
        <v>32</v>
      </c>
      <c r="C39" s="16" t="s">
        <v>106</v>
      </c>
      <c r="D39" s="24" t="s">
        <v>161</v>
      </c>
      <c r="E39" s="144">
        <v>929958.67500000005</v>
      </c>
      <c r="F39" s="144">
        <v>1046500</v>
      </c>
      <c r="G39" s="176">
        <f t="shared" si="0"/>
        <v>0.12531882129063418</v>
      </c>
      <c r="H39" s="144">
        <v>978713.4</v>
      </c>
      <c r="I39" s="176">
        <f>(F39-H39)/H39</f>
        <v>6.9260929706285793E-2</v>
      </c>
    </row>
    <row r="40" spans="1:9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6" zoomScaleNormal="100" workbookViewId="0">
      <selection activeCell="H15" sqref="H15:H39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09" t="s">
        <v>204</v>
      </c>
      <c r="B9" s="209"/>
      <c r="C9" s="209"/>
      <c r="D9" s="209"/>
      <c r="E9" s="209"/>
      <c r="F9" s="209"/>
      <c r="G9" s="209"/>
      <c r="H9" s="209"/>
      <c r="I9" s="209"/>
    </row>
    <row r="10" spans="1:9" ht="18">
      <c r="A10" s="2" t="s">
        <v>223</v>
      </c>
      <c r="B10" s="2"/>
      <c r="C10" s="2"/>
      <c r="D10" s="2"/>
    </row>
    <row r="11" spans="1:9" ht="18.75" thickBot="1">
      <c r="A11" s="2"/>
      <c r="B11" s="2"/>
      <c r="C11" s="2"/>
      <c r="D11" s="125"/>
      <c r="E11" s="125"/>
      <c r="H11" s="125"/>
    </row>
    <row r="12" spans="1:9" ht="24.75" customHeight="1">
      <c r="A12" s="210" t="s">
        <v>3</v>
      </c>
      <c r="B12" s="216"/>
      <c r="C12" s="218" t="s">
        <v>0</v>
      </c>
      <c r="D12" s="212" t="s">
        <v>227</v>
      </c>
      <c r="E12" s="220" t="s">
        <v>226</v>
      </c>
      <c r="F12" s="227" t="s">
        <v>186</v>
      </c>
      <c r="G12" s="212" t="s">
        <v>219</v>
      </c>
      <c r="H12" s="229" t="s">
        <v>228</v>
      </c>
      <c r="I12" s="225" t="s">
        <v>196</v>
      </c>
    </row>
    <row r="13" spans="1:9" ht="39.75" customHeight="1" thickBot="1">
      <c r="A13" s="211"/>
      <c r="B13" s="217"/>
      <c r="C13" s="219"/>
      <c r="D13" s="213"/>
      <c r="E13" s="221"/>
      <c r="F13" s="228"/>
      <c r="G13" s="213"/>
      <c r="H13" s="230"/>
      <c r="I13" s="226"/>
    </row>
    <row r="14" spans="1:9" ht="17.25" customHeight="1" thickBot="1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>
      <c r="A15" s="33"/>
      <c r="B15" s="40" t="s">
        <v>4</v>
      </c>
      <c r="C15" s="19" t="s">
        <v>163</v>
      </c>
      <c r="D15" s="133">
        <v>79549.8</v>
      </c>
      <c r="E15" s="133">
        <v>57333.2</v>
      </c>
      <c r="F15" s="67">
        <f t="shared" ref="F15:F30" si="0">D15-E15</f>
        <v>22216.600000000006</v>
      </c>
      <c r="G15" s="168">
        <v>56593.401388888888</v>
      </c>
      <c r="H15" s="66">
        <f>AVERAGE(D15:E15)</f>
        <v>68441.5</v>
      </c>
      <c r="I15" s="69">
        <f>(H15-G15)/G15</f>
        <v>0.20935477141045769</v>
      </c>
    </row>
    <row r="16" spans="1:9" ht="16.5" customHeight="1">
      <c r="A16" s="37"/>
      <c r="B16" s="34" t="s">
        <v>5</v>
      </c>
      <c r="C16" s="15" t="s">
        <v>164</v>
      </c>
      <c r="D16" s="133">
        <v>99944.222222222219</v>
      </c>
      <c r="E16" s="133">
        <v>68500</v>
      </c>
      <c r="F16" s="71">
        <f t="shared" si="0"/>
        <v>31444.222222222219</v>
      </c>
      <c r="G16" s="171">
        <v>57382.525000000001</v>
      </c>
      <c r="H16" s="68">
        <f t="shared" ref="H16:H30" si="1">AVERAGE(D16:E16)</f>
        <v>84222.111111111109</v>
      </c>
      <c r="I16" s="72">
        <f t="shared" ref="I16:I39" si="2">(H16-G16)/G16</f>
        <v>0.4677310054081989</v>
      </c>
    </row>
    <row r="17" spans="1:9" ht="16.5">
      <c r="A17" s="37"/>
      <c r="B17" s="34" t="s">
        <v>6</v>
      </c>
      <c r="C17" s="15" t="s">
        <v>165</v>
      </c>
      <c r="D17" s="133">
        <v>89148.800000000003</v>
      </c>
      <c r="E17" s="133">
        <v>53666.6</v>
      </c>
      <c r="F17" s="71">
        <f t="shared" si="0"/>
        <v>35482.200000000004</v>
      </c>
      <c r="G17" s="171">
        <v>50196.522222222222</v>
      </c>
      <c r="H17" s="68">
        <f t="shared" si="1"/>
        <v>71407.7</v>
      </c>
      <c r="I17" s="72">
        <f t="shared" si="2"/>
        <v>0.42256269635324445</v>
      </c>
    </row>
    <row r="18" spans="1:9" ht="16.5">
      <c r="A18" s="37"/>
      <c r="B18" s="34" t="s">
        <v>7</v>
      </c>
      <c r="C18" s="151" t="s">
        <v>166</v>
      </c>
      <c r="D18" s="133">
        <v>39788.800000000003</v>
      </c>
      <c r="E18" s="133">
        <v>25833.200000000001</v>
      </c>
      <c r="F18" s="71">
        <f t="shared" si="0"/>
        <v>13955.600000000002</v>
      </c>
      <c r="G18" s="171">
        <v>17351.955555555556</v>
      </c>
      <c r="H18" s="68">
        <f t="shared" si="1"/>
        <v>32811</v>
      </c>
      <c r="I18" s="72">
        <f t="shared" si="2"/>
        <v>0.89091079071459123</v>
      </c>
    </row>
    <row r="19" spans="1:9" ht="16.5">
      <c r="A19" s="37"/>
      <c r="B19" s="34" t="s">
        <v>8</v>
      </c>
      <c r="C19" s="15" t="s">
        <v>167</v>
      </c>
      <c r="D19" s="133">
        <v>183687.25</v>
      </c>
      <c r="E19" s="133">
        <v>132666.6</v>
      </c>
      <c r="F19" s="71">
        <f>D19-E19</f>
        <v>51020.649999999994</v>
      </c>
      <c r="G19" s="171">
        <v>173841.73095238095</v>
      </c>
      <c r="H19" s="68">
        <f t="shared" si="1"/>
        <v>158176.92499999999</v>
      </c>
      <c r="I19" s="72">
        <f t="shared" si="2"/>
        <v>-9.0109583392677425E-2</v>
      </c>
    </row>
    <row r="20" spans="1:9" ht="16.5">
      <c r="A20" s="37"/>
      <c r="B20" s="34" t="s">
        <v>9</v>
      </c>
      <c r="C20" s="151" t="s">
        <v>168</v>
      </c>
      <c r="D20" s="133">
        <v>105049.8</v>
      </c>
      <c r="E20" s="133">
        <v>78666.600000000006</v>
      </c>
      <c r="F20" s="71">
        <f t="shared" si="0"/>
        <v>26383.199999999997</v>
      </c>
      <c r="G20" s="171">
        <v>44208.441666666666</v>
      </c>
      <c r="H20" s="68">
        <f t="shared" si="1"/>
        <v>91858.200000000012</v>
      </c>
      <c r="I20" s="72">
        <f t="shared" si="2"/>
        <v>1.0778429760681079</v>
      </c>
    </row>
    <row r="21" spans="1:9" ht="16.5">
      <c r="A21" s="37"/>
      <c r="B21" s="34" t="s">
        <v>10</v>
      </c>
      <c r="C21" s="15" t="s">
        <v>169</v>
      </c>
      <c r="D21" s="133">
        <v>91149.8</v>
      </c>
      <c r="E21" s="133">
        <v>63666.6</v>
      </c>
      <c r="F21" s="71">
        <f t="shared" si="0"/>
        <v>27483.200000000004</v>
      </c>
      <c r="G21" s="171">
        <v>86291.383333333331</v>
      </c>
      <c r="H21" s="68">
        <f t="shared" si="1"/>
        <v>77408.2</v>
      </c>
      <c r="I21" s="72">
        <f t="shared" si="2"/>
        <v>-0.10294403670663912</v>
      </c>
    </row>
    <row r="22" spans="1:9" ht="16.5">
      <c r="A22" s="37"/>
      <c r="B22" s="34" t="s">
        <v>11</v>
      </c>
      <c r="C22" s="15" t="s">
        <v>170</v>
      </c>
      <c r="D22" s="133">
        <v>24349.8</v>
      </c>
      <c r="E22" s="133">
        <v>16666.599999999999</v>
      </c>
      <c r="F22" s="71">
        <f t="shared" si="0"/>
        <v>7683.2000000000007</v>
      </c>
      <c r="G22" s="171">
        <v>14040.588888888891</v>
      </c>
      <c r="H22" s="68">
        <f t="shared" si="1"/>
        <v>20508.199999999997</v>
      </c>
      <c r="I22" s="72">
        <f t="shared" si="2"/>
        <v>0.46063674125729093</v>
      </c>
    </row>
    <row r="23" spans="1:9" ht="16.5">
      <c r="A23" s="37"/>
      <c r="B23" s="34" t="s">
        <v>12</v>
      </c>
      <c r="C23" s="15" t="s">
        <v>171</v>
      </c>
      <c r="D23" s="133">
        <v>32833.111111111109</v>
      </c>
      <c r="E23" s="133">
        <v>18833.2</v>
      </c>
      <c r="F23" s="71">
        <f t="shared" si="0"/>
        <v>13999.911111111109</v>
      </c>
      <c r="G23" s="171">
        <v>15352.731250000001</v>
      </c>
      <c r="H23" s="68">
        <f t="shared" si="1"/>
        <v>25833.155555555553</v>
      </c>
      <c r="I23" s="72">
        <f t="shared" si="2"/>
        <v>0.68264233476734326</v>
      </c>
    </row>
    <row r="24" spans="1:9" ht="16.5">
      <c r="A24" s="37"/>
      <c r="B24" s="34" t="s">
        <v>13</v>
      </c>
      <c r="C24" s="15" t="s">
        <v>172</v>
      </c>
      <c r="D24" s="133">
        <v>37554.222222222219</v>
      </c>
      <c r="E24" s="133">
        <v>22333.200000000001</v>
      </c>
      <c r="F24" s="71">
        <f t="shared" si="0"/>
        <v>15221.022222222218</v>
      </c>
      <c r="G24" s="171">
        <v>15667.0625</v>
      </c>
      <c r="H24" s="68">
        <f t="shared" si="1"/>
        <v>29943.711111111108</v>
      </c>
      <c r="I24" s="72">
        <f t="shared" si="2"/>
        <v>0.91125241959755432</v>
      </c>
    </row>
    <row r="25" spans="1:9" ht="16.5">
      <c r="A25" s="37"/>
      <c r="B25" s="34" t="s">
        <v>14</v>
      </c>
      <c r="C25" s="151" t="s">
        <v>173</v>
      </c>
      <c r="D25" s="133">
        <v>32694.799999999999</v>
      </c>
      <c r="E25" s="133">
        <v>20333.2</v>
      </c>
      <c r="F25" s="71">
        <f t="shared" si="0"/>
        <v>12361.599999999999</v>
      </c>
      <c r="G25" s="171">
        <v>15363.146527777777</v>
      </c>
      <c r="H25" s="68">
        <f t="shared" si="1"/>
        <v>26514</v>
      </c>
      <c r="I25" s="72">
        <f t="shared" si="2"/>
        <v>0.7258183375430679</v>
      </c>
    </row>
    <row r="26" spans="1:9" ht="16.5">
      <c r="A26" s="37"/>
      <c r="B26" s="34" t="s">
        <v>15</v>
      </c>
      <c r="C26" s="15" t="s">
        <v>174</v>
      </c>
      <c r="D26" s="133">
        <v>71998.8</v>
      </c>
      <c r="E26" s="133">
        <v>45333.2</v>
      </c>
      <c r="F26" s="71">
        <f t="shared" si="0"/>
        <v>26665.600000000006</v>
      </c>
      <c r="G26" s="171">
        <v>33438.575694444444</v>
      </c>
      <c r="H26" s="68">
        <f t="shared" si="1"/>
        <v>58666</v>
      </c>
      <c r="I26" s="72">
        <f t="shared" si="2"/>
        <v>0.7544407553742456</v>
      </c>
    </row>
    <row r="27" spans="1:9" ht="16.5">
      <c r="A27" s="37"/>
      <c r="B27" s="34" t="s">
        <v>16</v>
      </c>
      <c r="C27" s="15" t="s">
        <v>175</v>
      </c>
      <c r="D27" s="133">
        <v>31833.111111111109</v>
      </c>
      <c r="E27" s="133">
        <v>20166.599999999999</v>
      </c>
      <c r="F27" s="71">
        <f t="shared" si="0"/>
        <v>11666.511111111111</v>
      </c>
      <c r="G27" s="171">
        <v>15644.625</v>
      </c>
      <c r="H27" s="68">
        <f t="shared" si="1"/>
        <v>25999.855555555554</v>
      </c>
      <c r="I27" s="72">
        <f t="shared" si="2"/>
        <v>0.66190340487902743</v>
      </c>
    </row>
    <row r="28" spans="1:9" ht="16.5">
      <c r="A28" s="37"/>
      <c r="B28" s="34" t="s">
        <v>17</v>
      </c>
      <c r="C28" s="15" t="s">
        <v>176</v>
      </c>
      <c r="D28" s="133">
        <v>66110.888888888891</v>
      </c>
      <c r="E28" s="133">
        <v>49833.2</v>
      </c>
      <c r="F28" s="71">
        <f t="shared" si="0"/>
        <v>16277.688888888893</v>
      </c>
      <c r="G28" s="171">
        <v>66025.643055555556</v>
      </c>
      <c r="H28" s="68">
        <f t="shared" si="1"/>
        <v>57972.044444444444</v>
      </c>
      <c r="I28" s="72">
        <f t="shared" si="2"/>
        <v>-0.12197682958323665</v>
      </c>
    </row>
    <row r="29" spans="1:9" ht="16.5">
      <c r="A29" s="37"/>
      <c r="B29" s="34" t="s">
        <v>18</v>
      </c>
      <c r="C29" s="15" t="s">
        <v>177</v>
      </c>
      <c r="D29" s="133">
        <v>112650</v>
      </c>
      <c r="E29" s="133">
        <v>97666.6</v>
      </c>
      <c r="F29" s="71">
        <f t="shared" si="0"/>
        <v>14983.399999999994</v>
      </c>
      <c r="G29" s="171">
        <v>59574.95</v>
      </c>
      <c r="H29" s="68">
        <f t="shared" si="1"/>
        <v>105158.3</v>
      </c>
      <c r="I29" s="72">
        <f t="shared" si="2"/>
        <v>0.76514289982618544</v>
      </c>
    </row>
    <row r="30" spans="1:9" ht="17.25" thickBot="1">
      <c r="A30" s="38"/>
      <c r="B30" s="36" t="s">
        <v>19</v>
      </c>
      <c r="C30" s="16" t="s">
        <v>178</v>
      </c>
      <c r="D30" s="143">
        <v>61498.8</v>
      </c>
      <c r="E30" s="136">
        <v>49500</v>
      </c>
      <c r="F30" s="74">
        <f t="shared" si="0"/>
        <v>11998.800000000003</v>
      </c>
      <c r="G30" s="174">
        <v>34760.272222222222</v>
      </c>
      <c r="H30" s="100">
        <f t="shared" si="1"/>
        <v>55499.4</v>
      </c>
      <c r="I30" s="75">
        <f t="shared" si="2"/>
        <v>0.59663306562136953</v>
      </c>
    </row>
    <row r="31" spans="1:9" ht="17.25" customHeight="1" thickBot="1">
      <c r="A31" s="37" t="s">
        <v>20</v>
      </c>
      <c r="B31" s="10" t="s">
        <v>21</v>
      </c>
      <c r="C31" s="17"/>
      <c r="D31" s="76"/>
      <c r="E31" s="130"/>
      <c r="F31" s="76"/>
      <c r="G31" s="142"/>
      <c r="H31" s="76"/>
      <c r="I31" s="77"/>
    </row>
    <row r="32" spans="1:9" ht="16.5">
      <c r="A32" s="33"/>
      <c r="B32" s="39" t="s">
        <v>26</v>
      </c>
      <c r="C32" s="18" t="s">
        <v>179</v>
      </c>
      <c r="D32" s="43">
        <v>199749.8</v>
      </c>
      <c r="E32" s="133">
        <v>110000</v>
      </c>
      <c r="F32" s="67">
        <f>D32-E32</f>
        <v>89749.799999999988</v>
      </c>
      <c r="G32" s="177">
        <v>126059.41547619048</v>
      </c>
      <c r="H32" s="68">
        <f>AVERAGE(D32:E32)</f>
        <v>154874.9</v>
      </c>
      <c r="I32" s="78">
        <f t="shared" si="2"/>
        <v>0.22858653131905129</v>
      </c>
    </row>
    <row r="33" spans="1:9" ht="16.5">
      <c r="A33" s="37"/>
      <c r="B33" s="34" t="s">
        <v>27</v>
      </c>
      <c r="C33" s="15" t="s">
        <v>180</v>
      </c>
      <c r="D33" s="47">
        <v>190998.8</v>
      </c>
      <c r="E33" s="133">
        <v>112000</v>
      </c>
      <c r="F33" s="79">
        <f>D33-E33</f>
        <v>78998.799999999988</v>
      </c>
      <c r="G33" s="171">
        <v>125092.18809523809</v>
      </c>
      <c r="H33" s="68">
        <f>AVERAGE(D33:E33)</f>
        <v>151499.4</v>
      </c>
      <c r="I33" s="72">
        <f t="shared" si="2"/>
        <v>0.21110200650305161</v>
      </c>
    </row>
    <row r="34" spans="1:9" ht="16.5">
      <c r="A34" s="37"/>
      <c r="B34" s="39" t="s">
        <v>28</v>
      </c>
      <c r="C34" s="15" t="s">
        <v>181</v>
      </c>
      <c r="D34" s="47">
        <v>53549.8</v>
      </c>
      <c r="E34" s="133">
        <v>48333.2</v>
      </c>
      <c r="F34" s="71">
        <f>D34-E34</f>
        <v>5216.6000000000058</v>
      </c>
      <c r="G34" s="171">
        <v>56701.735714285707</v>
      </c>
      <c r="H34" s="68">
        <f>AVERAGE(D34:E34)</f>
        <v>50941.5</v>
      </c>
      <c r="I34" s="72">
        <f t="shared" si="2"/>
        <v>-0.10158834895832732</v>
      </c>
    </row>
    <row r="35" spans="1:9" ht="16.5">
      <c r="A35" s="37"/>
      <c r="B35" s="34" t="s">
        <v>29</v>
      </c>
      <c r="C35" s="15" t="s">
        <v>182</v>
      </c>
      <c r="D35" s="47">
        <v>114666.66666666667</v>
      </c>
      <c r="E35" s="133">
        <v>62666.6</v>
      </c>
      <c r="F35" s="79">
        <f>D35-E35</f>
        <v>52000.066666666673</v>
      </c>
      <c r="G35" s="171">
        <v>51218.75</v>
      </c>
      <c r="H35" s="68">
        <f>AVERAGE(D35:E35)</f>
        <v>88666.633333333331</v>
      </c>
      <c r="I35" s="72">
        <f t="shared" si="2"/>
        <v>0.73113622127313393</v>
      </c>
    </row>
    <row r="36" spans="1:9" ht="17.25" thickBot="1">
      <c r="A36" s="38"/>
      <c r="B36" s="39" t="s">
        <v>30</v>
      </c>
      <c r="C36" s="15" t="s">
        <v>183</v>
      </c>
      <c r="D36" s="50">
        <v>67749.8</v>
      </c>
      <c r="E36" s="133">
        <v>43166.6</v>
      </c>
      <c r="F36" s="71">
        <f>D36-E36</f>
        <v>24583.200000000004</v>
      </c>
      <c r="G36" s="174">
        <v>31060.983333333337</v>
      </c>
      <c r="H36" s="68">
        <f>AVERAGE(D36:E36)</f>
        <v>55458.2</v>
      </c>
      <c r="I36" s="80">
        <f t="shared" si="2"/>
        <v>0.78546182536612086</v>
      </c>
    </row>
    <row r="37" spans="1:9" ht="17.25" customHeight="1" thickBot="1">
      <c r="A37" s="37" t="s">
        <v>25</v>
      </c>
      <c r="B37" s="10" t="s">
        <v>51</v>
      </c>
      <c r="C37" s="17"/>
      <c r="D37" s="41"/>
      <c r="E37" s="126"/>
      <c r="F37" s="41"/>
      <c r="G37" s="142"/>
      <c r="H37" s="76"/>
      <c r="I37" s="77"/>
    </row>
    <row r="38" spans="1:9" ht="16.5">
      <c r="A38" s="33"/>
      <c r="B38" s="40" t="s">
        <v>31</v>
      </c>
      <c r="C38" s="19" t="s">
        <v>184</v>
      </c>
      <c r="D38" s="43">
        <v>1953635.8333333333</v>
      </c>
      <c r="E38" s="134">
        <v>1812950</v>
      </c>
      <c r="F38" s="67">
        <f>D38-E38</f>
        <v>140685.83333333326</v>
      </c>
      <c r="G38" s="171">
        <v>1553642.3</v>
      </c>
      <c r="H38" s="67">
        <f>AVERAGE(D38:E38)</f>
        <v>1883292.9166666665</v>
      </c>
      <c r="I38" s="78">
        <f t="shared" si="2"/>
        <v>0.2121792234072582</v>
      </c>
    </row>
    <row r="39" spans="1:9" ht="17.25" thickBot="1">
      <c r="A39" s="38"/>
      <c r="B39" s="36" t="s">
        <v>32</v>
      </c>
      <c r="C39" s="16" t="s">
        <v>185</v>
      </c>
      <c r="D39" s="57">
        <v>958047.77777777775</v>
      </c>
      <c r="E39" s="135">
        <v>1046500</v>
      </c>
      <c r="F39" s="74">
        <f>D39-E39</f>
        <v>-88452.222222222248</v>
      </c>
      <c r="G39" s="171">
        <v>929958.67500000005</v>
      </c>
      <c r="H39" s="81">
        <f>AVERAGE(D39:E39)</f>
        <v>1002273.8888888889</v>
      </c>
      <c r="I39" s="75">
        <f t="shared" si="2"/>
        <v>7.7761749885164336E-2</v>
      </c>
    </row>
    <row r="40" spans="1:9" ht="15.75" customHeight="1" thickBot="1">
      <c r="A40" s="222"/>
      <c r="B40" s="223"/>
      <c r="C40" s="224"/>
      <c r="D40" s="83">
        <f>SUM(D15:D39)</f>
        <v>4698240.4833333343</v>
      </c>
      <c r="E40" s="83">
        <f>SUM(E15:E39)</f>
        <v>4056615</v>
      </c>
      <c r="F40" s="83">
        <f>SUM(F15:F39)</f>
        <v>641625.48333333316</v>
      </c>
      <c r="G40" s="83">
        <f>SUM(G15:G39)</f>
        <v>3629467.6028769836</v>
      </c>
      <c r="H40" s="83">
        <f>AVERAGE(D40:E40)</f>
        <v>4377427.7416666672</v>
      </c>
      <c r="I40" s="75">
        <f>(H40-G40)/G40</f>
        <v>0.20607984989225286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K84"/>
  <sheetViews>
    <sheetView rightToLeft="1" topLeftCell="A62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8" customWidth="1"/>
    <col min="6" max="6" width="15.28515625" style="28" customWidth="1"/>
    <col min="7" max="7" width="12.140625" customWidth="1"/>
    <col min="8" max="8" width="15" style="28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09" t="s">
        <v>201</v>
      </c>
      <c r="B9" s="209"/>
      <c r="C9" s="209"/>
      <c r="D9" s="209"/>
      <c r="E9" s="209"/>
      <c r="F9" s="209"/>
      <c r="G9" s="209"/>
      <c r="H9" s="209"/>
      <c r="I9" s="209"/>
    </row>
    <row r="10" spans="1:9" ht="18">
      <c r="A10" s="2" t="s">
        <v>223</v>
      </c>
      <c r="B10" s="2"/>
      <c r="C10" s="2"/>
    </row>
    <row r="11" spans="1:9" ht="18">
      <c r="A11" s="2"/>
      <c r="B11" s="2"/>
      <c r="C11" s="2"/>
    </row>
    <row r="12" spans="1:9" ht="15.75" thickBot="1">
      <c r="F12" s="125"/>
      <c r="G12" s="125"/>
      <c r="H12" s="125"/>
    </row>
    <row r="13" spans="1:9" ht="24.75" customHeight="1">
      <c r="A13" s="210" t="s">
        <v>3</v>
      </c>
      <c r="B13" s="216"/>
      <c r="C13" s="218" t="s">
        <v>0</v>
      </c>
      <c r="D13" s="212" t="s">
        <v>23</v>
      </c>
      <c r="E13" s="212" t="s">
        <v>219</v>
      </c>
      <c r="F13" s="229" t="s">
        <v>229</v>
      </c>
      <c r="G13" s="212" t="s">
        <v>197</v>
      </c>
      <c r="H13" s="229" t="s">
        <v>221</v>
      </c>
      <c r="I13" s="212" t="s">
        <v>187</v>
      </c>
    </row>
    <row r="14" spans="1:9" ht="33.75" customHeight="1" thickBot="1">
      <c r="A14" s="211"/>
      <c r="B14" s="217"/>
      <c r="C14" s="219"/>
      <c r="D14" s="232"/>
      <c r="E14" s="213"/>
      <c r="F14" s="230"/>
      <c r="G14" s="231"/>
      <c r="H14" s="230"/>
      <c r="I14" s="231"/>
    </row>
    <row r="15" spans="1:9" ht="17.25" customHeight="1" thickBot="1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>
      <c r="A16" s="33"/>
      <c r="B16" s="40" t="s">
        <v>4</v>
      </c>
      <c r="C16" s="14" t="s">
        <v>84</v>
      </c>
      <c r="D16" s="11" t="s">
        <v>161</v>
      </c>
      <c r="E16" s="168">
        <v>56593.401388888888</v>
      </c>
      <c r="F16" s="42">
        <v>68441.5</v>
      </c>
      <c r="G16" s="21">
        <f t="shared" ref="G16:G31" si="0">(F16-E16)/E16</f>
        <v>0.20935477141045769</v>
      </c>
      <c r="H16" s="168">
        <v>70424.899999999994</v>
      </c>
      <c r="I16" s="21">
        <f t="shared" ref="I16:I31" si="1">(F16-H16)/H16</f>
        <v>-2.8163334275234958E-2</v>
      </c>
    </row>
    <row r="17" spans="1:9" ht="16.5">
      <c r="A17" s="37"/>
      <c r="B17" s="34" t="s">
        <v>5</v>
      </c>
      <c r="C17" s="15" t="s">
        <v>85</v>
      </c>
      <c r="D17" s="11" t="s">
        <v>161</v>
      </c>
      <c r="E17" s="171">
        <v>57382.525000000001</v>
      </c>
      <c r="F17" s="46">
        <v>84222.111111111109</v>
      </c>
      <c r="G17" s="21">
        <f t="shared" si="0"/>
        <v>0.4677310054081989</v>
      </c>
      <c r="H17" s="171">
        <v>82722.111111111109</v>
      </c>
      <c r="I17" s="21">
        <f t="shared" si="1"/>
        <v>1.8132999507051051E-2</v>
      </c>
    </row>
    <row r="18" spans="1:9" ht="16.5">
      <c r="A18" s="37"/>
      <c r="B18" s="34" t="s">
        <v>6</v>
      </c>
      <c r="C18" s="15" t="s">
        <v>86</v>
      </c>
      <c r="D18" s="11" t="s">
        <v>161</v>
      </c>
      <c r="E18" s="171">
        <v>50196.522222222222</v>
      </c>
      <c r="F18" s="46">
        <v>71407.7</v>
      </c>
      <c r="G18" s="21">
        <f t="shared" si="0"/>
        <v>0.42256269635324445</v>
      </c>
      <c r="H18" s="171">
        <v>68774.899999999994</v>
      </c>
      <c r="I18" s="21">
        <f t="shared" si="1"/>
        <v>3.8281407897357948E-2</v>
      </c>
    </row>
    <row r="19" spans="1:9" ht="16.5">
      <c r="A19" s="37"/>
      <c r="B19" s="34" t="s">
        <v>7</v>
      </c>
      <c r="C19" s="15" t="s">
        <v>87</v>
      </c>
      <c r="D19" s="11" t="s">
        <v>161</v>
      </c>
      <c r="E19" s="171">
        <v>17351.955555555556</v>
      </c>
      <c r="F19" s="46">
        <v>32811</v>
      </c>
      <c r="G19" s="21">
        <f t="shared" si="0"/>
        <v>0.89091079071459123</v>
      </c>
      <c r="H19" s="171">
        <v>35324.9</v>
      </c>
      <c r="I19" s="21">
        <f t="shared" si="1"/>
        <v>-7.1165098839628738E-2</v>
      </c>
    </row>
    <row r="20" spans="1:9" ht="17.25" customHeight="1">
      <c r="A20" s="37"/>
      <c r="B20" s="34" t="s">
        <v>8</v>
      </c>
      <c r="C20" s="15" t="s">
        <v>89</v>
      </c>
      <c r="D20" s="11" t="s">
        <v>161</v>
      </c>
      <c r="E20" s="171">
        <v>173841.73095238095</v>
      </c>
      <c r="F20" s="46">
        <v>158176.92499999999</v>
      </c>
      <c r="G20" s="21">
        <f t="shared" si="0"/>
        <v>-9.0109583392677425E-2</v>
      </c>
      <c r="H20" s="171">
        <v>194421.28571428571</v>
      </c>
      <c r="I20" s="21">
        <f t="shared" si="1"/>
        <v>-0.18642177260132456</v>
      </c>
    </row>
    <row r="21" spans="1:9" ht="16.5">
      <c r="A21" s="37"/>
      <c r="B21" s="34" t="s">
        <v>9</v>
      </c>
      <c r="C21" s="15" t="s">
        <v>88</v>
      </c>
      <c r="D21" s="147" t="s">
        <v>161</v>
      </c>
      <c r="E21" s="171">
        <v>44208.441666666666</v>
      </c>
      <c r="F21" s="46">
        <v>91858.200000000012</v>
      </c>
      <c r="G21" s="21">
        <f t="shared" si="0"/>
        <v>1.0778429760681079</v>
      </c>
      <c r="H21" s="171">
        <v>97349.888888888891</v>
      </c>
      <c r="I21" s="21">
        <f t="shared" si="1"/>
        <v>-5.6411866018222824E-2</v>
      </c>
    </row>
    <row r="22" spans="1:9" ht="16.5">
      <c r="A22" s="37"/>
      <c r="B22" s="34" t="s">
        <v>10</v>
      </c>
      <c r="C22" s="15" t="s">
        <v>90</v>
      </c>
      <c r="D22" s="11" t="s">
        <v>161</v>
      </c>
      <c r="E22" s="171">
        <v>86291.383333333331</v>
      </c>
      <c r="F22" s="46">
        <v>77408.2</v>
      </c>
      <c r="G22" s="21">
        <f t="shared" si="0"/>
        <v>-0.10294403670663912</v>
      </c>
      <c r="H22" s="171">
        <v>70524.899999999994</v>
      </c>
      <c r="I22" s="21">
        <f t="shared" si="1"/>
        <v>9.7600989154185303E-2</v>
      </c>
    </row>
    <row r="23" spans="1:9" ht="16.5">
      <c r="A23" s="37"/>
      <c r="B23" s="34" t="s">
        <v>11</v>
      </c>
      <c r="C23" s="15" t="s">
        <v>91</v>
      </c>
      <c r="D23" s="13" t="s">
        <v>81</v>
      </c>
      <c r="E23" s="171">
        <v>14040.588888888891</v>
      </c>
      <c r="F23" s="46">
        <v>20508.199999999997</v>
      </c>
      <c r="G23" s="21">
        <f t="shared" si="0"/>
        <v>0.46063674125729093</v>
      </c>
      <c r="H23" s="171">
        <v>23224.9</v>
      </c>
      <c r="I23" s="21">
        <f t="shared" si="1"/>
        <v>-0.11697359299717132</v>
      </c>
    </row>
    <row r="24" spans="1:9" ht="16.5">
      <c r="A24" s="37"/>
      <c r="B24" s="34" t="s">
        <v>12</v>
      </c>
      <c r="C24" s="15" t="s">
        <v>92</v>
      </c>
      <c r="D24" s="149" t="s">
        <v>81</v>
      </c>
      <c r="E24" s="171">
        <v>15352.731250000001</v>
      </c>
      <c r="F24" s="46">
        <v>25833.155555555553</v>
      </c>
      <c r="G24" s="21">
        <f t="shared" si="0"/>
        <v>0.68264233476734326</v>
      </c>
      <c r="H24" s="171">
        <v>28049.888888888891</v>
      </c>
      <c r="I24" s="21">
        <f t="shared" si="1"/>
        <v>-7.9028239367159442E-2</v>
      </c>
    </row>
    <row r="25" spans="1:9" ht="16.5">
      <c r="A25" s="37"/>
      <c r="B25" s="34" t="s">
        <v>13</v>
      </c>
      <c r="C25" s="127" t="s">
        <v>93</v>
      </c>
      <c r="D25" s="13" t="s">
        <v>81</v>
      </c>
      <c r="E25" s="171">
        <v>15667.0625</v>
      </c>
      <c r="F25" s="46">
        <v>29943.711111111108</v>
      </c>
      <c r="G25" s="21">
        <f t="shared" si="0"/>
        <v>0.91125241959755432</v>
      </c>
      <c r="H25" s="171">
        <v>28388.777777777777</v>
      </c>
      <c r="I25" s="21">
        <f t="shared" si="1"/>
        <v>5.4772817114743994E-2</v>
      </c>
    </row>
    <row r="26" spans="1:9" ht="16.5">
      <c r="A26" s="37"/>
      <c r="B26" s="34" t="s">
        <v>14</v>
      </c>
      <c r="C26" s="15" t="s">
        <v>94</v>
      </c>
      <c r="D26" s="13" t="s">
        <v>81</v>
      </c>
      <c r="E26" s="171">
        <v>15363.146527777777</v>
      </c>
      <c r="F26" s="46">
        <v>26514</v>
      </c>
      <c r="G26" s="21">
        <f t="shared" si="0"/>
        <v>0.7258183375430679</v>
      </c>
      <c r="H26" s="171">
        <v>27324.9</v>
      </c>
      <c r="I26" s="21">
        <f t="shared" si="1"/>
        <v>-2.9676229373209104E-2</v>
      </c>
    </row>
    <row r="27" spans="1:9" ht="16.5">
      <c r="A27" s="37"/>
      <c r="B27" s="34" t="s">
        <v>15</v>
      </c>
      <c r="C27" s="15" t="s">
        <v>95</v>
      </c>
      <c r="D27" s="13" t="s">
        <v>82</v>
      </c>
      <c r="E27" s="171">
        <v>33438.575694444444</v>
      </c>
      <c r="F27" s="46">
        <v>58666</v>
      </c>
      <c r="G27" s="21">
        <f t="shared" si="0"/>
        <v>0.7544407553742456</v>
      </c>
      <c r="H27" s="171">
        <v>62999.4</v>
      </c>
      <c r="I27" s="21">
        <f t="shared" si="1"/>
        <v>-6.878478207728965E-2</v>
      </c>
    </row>
    <row r="28" spans="1:9" ht="16.5">
      <c r="A28" s="37"/>
      <c r="B28" s="34" t="s">
        <v>16</v>
      </c>
      <c r="C28" s="15" t="s">
        <v>96</v>
      </c>
      <c r="D28" s="149" t="s">
        <v>81</v>
      </c>
      <c r="E28" s="171">
        <v>15644.625</v>
      </c>
      <c r="F28" s="46">
        <v>25999.855555555554</v>
      </c>
      <c r="G28" s="21">
        <f t="shared" si="0"/>
        <v>0.66190340487902743</v>
      </c>
      <c r="H28" s="171">
        <v>28349.888888888891</v>
      </c>
      <c r="I28" s="21">
        <f t="shared" si="1"/>
        <v>-8.2893916887779404E-2</v>
      </c>
    </row>
    <row r="29" spans="1:9" ht="16.5">
      <c r="A29" s="37"/>
      <c r="B29" s="34" t="s">
        <v>17</v>
      </c>
      <c r="C29" s="15" t="s">
        <v>97</v>
      </c>
      <c r="D29" s="13" t="s">
        <v>161</v>
      </c>
      <c r="E29" s="171">
        <v>66025.643055555556</v>
      </c>
      <c r="F29" s="46">
        <v>57972.044444444444</v>
      </c>
      <c r="G29" s="21">
        <f t="shared" si="0"/>
        <v>-0.12197682958323665</v>
      </c>
      <c r="H29" s="171">
        <v>69655.444444444438</v>
      </c>
      <c r="I29" s="21">
        <f t="shared" si="1"/>
        <v>-0.16773132514168942</v>
      </c>
    </row>
    <row r="30" spans="1:9" ht="16.5">
      <c r="A30" s="37"/>
      <c r="B30" s="34" t="s">
        <v>18</v>
      </c>
      <c r="C30" s="15" t="s">
        <v>98</v>
      </c>
      <c r="D30" s="13" t="s">
        <v>83</v>
      </c>
      <c r="E30" s="171">
        <v>59574.95</v>
      </c>
      <c r="F30" s="46">
        <v>105158.3</v>
      </c>
      <c r="G30" s="21">
        <f t="shared" si="0"/>
        <v>0.76514289982618544</v>
      </c>
      <c r="H30" s="171">
        <v>112132.14285714286</v>
      </c>
      <c r="I30" s="21">
        <f t="shared" si="1"/>
        <v>-6.2193075771570488E-2</v>
      </c>
    </row>
    <row r="31" spans="1:9" ht="17.25" thickBot="1">
      <c r="A31" s="38"/>
      <c r="B31" s="36" t="s">
        <v>19</v>
      </c>
      <c r="C31" s="16" t="s">
        <v>99</v>
      </c>
      <c r="D31" s="12" t="s">
        <v>161</v>
      </c>
      <c r="E31" s="174">
        <v>34760.272222222222</v>
      </c>
      <c r="F31" s="49">
        <v>55499.4</v>
      </c>
      <c r="G31" s="23">
        <f t="shared" si="0"/>
        <v>0.59663306562136953</v>
      </c>
      <c r="H31" s="174">
        <v>49974.9</v>
      </c>
      <c r="I31" s="23">
        <f t="shared" si="1"/>
        <v>0.11054549383790663</v>
      </c>
    </row>
    <row r="32" spans="1:9" ht="17.25" customHeight="1" thickBot="1">
      <c r="A32" s="37" t="s">
        <v>20</v>
      </c>
      <c r="B32" s="27" t="s">
        <v>21</v>
      </c>
      <c r="C32" s="5"/>
      <c r="D32" s="6"/>
      <c r="E32" s="142"/>
      <c r="F32" s="41"/>
      <c r="G32" s="41"/>
      <c r="H32" s="142"/>
      <c r="I32" s="8"/>
    </row>
    <row r="33" spans="1:9" ht="16.5">
      <c r="A33" s="33"/>
      <c r="B33" s="39" t="s">
        <v>26</v>
      </c>
      <c r="C33" s="18" t="s">
        <v>100</v>
      </c>
      <c r="D33" s="20" t="s">
        <v>161</v>
      </c>
      <c r="E33" s="177">
        <v>126059.41547619048</v>
      </c>
      <c r="F33" s="54">
        <v>154874.9</v>
      </c>
      <c r="G33" s="21">
        <f>(F33-E33)/E33</f>
        <v>0.22858653131905129</v>
      </c>
      <c r="H33" s="177">
        <v>143824.9</v>
      </c>
      <c r="I33" s="21">
        <f>(F33-H33)/H33</f>
        <v>7.6829533689924345E-2</v>
      </c>
    </row>
    <row r="34" spans="1:9" ht="16.5">
      <c r="A34" s="37"/>
      <c r="B34" s="34" t="s">
        <v>27</v>
      </c>
      <c r="C34" s="15" t="s">
        <v>101</v>
      </c>
      <c r="D34" s="11" t="s">
        <v>161</v>
      </c>
      <c r="E34" s="171">
        <v>125092.18809523809</v>
      </c>
      <c r="F34" s="46">
        <v>151499.4</v>
      </c>
      <c r="G34" s="21">
        <f>(F34-E34)/E34</f>
        <v>0.21110200650305161</v>
      </c>
      <c r="H34" s="171">
        <v>143799.4</v>
      </c>
      <c r="I34" s="21">
        <f>(F34-H34)/H34</f>
        <v>5.3546815911610202E-2</v>
      </c>
    </row>
    <row r="35" spans="1:9" ht="16.5">
      <c r="A35" s="37"/>
      <c r="B35" s="39" t="s">
        <v>28</v>
      </c>
      <c r="C35" s="15" t="s">
        <v>102</v>
      </c>
      <c r="D35" s="11" t="s">
        <v>161</v>
      </c>
      <c r="E35" s="171">
        <v>56701.735714285707</v>
      </c>
      <c r="F35" s="46">
        <v>50941.5</v>
      </c>
      <c r="G35" s="21">
        <f>(F35-E35)/E35</f>
        <v>-0.10158834895832732</v>
      </c>
      <c r="H35" s="171">
        <v>50656.25</v>
      </c>
      <c r="I35" s="21">
        <f>(F35-H35)/H35</f>
        <v>5.6310919185687848E-3</v>
      </c>
    </row>
    <row r="36" spans="1:9" ht="16.5">
      <c r="A36" s="37"/>
      <c r="B36" s="34" t="s">
        <v>29</v>
      </c>
      <c r="C36" s="15" t="s">
        <v>103</v>
      </c>
      <c r="D36" s="11" t="s">
        <v>161</v>
      </c>
      <c r="E36" s="171">
        <v>51218.75</v>
      </c>
      <c r="F36" s="46">
        <v>88666.633333333331</v>
      </c>
      <c r="G36" s="21">
        <f>(F36-E36)/E36</f>
        <v>0.73113622127313393</v>
      </c>
      <c r="H36" s="171">
        <v>88333.333333333343</v>
      </c>
      <c r="I36" s="21">
        <f>(F36-H36)/H36</f>
        <v>3.7732075471696791E-3</v>
      </c>
    </row>
    <row r="37" spans="1:9" ht="17.25" thickBot="1">
      <c r="A37" s="38"/>
      <c r="B37" s="39" t="s">
        <v>30</v>
      </c>
      <c r="C37" s="15" t="s">
        <v>104</v>
      </c>
      <c r="D37" s="24" t="s">
        <v>161</v>
      </c>
      <c r="E37" s="174">
        <v>31060.983333333337</v>
      </c>
      <c r="F37" s="49">
        <v>55458.2</v>
      </c>
      <c r="G37" s="23">
        <f>(F37-E37)/E37</f>
        <v>0.78546182536612086</v>
      </c>
      <c r="H37" s="174">
        <v>53224.9</v>
      </c>
      <c r="I37" s="23">
        <f>(F37-H37)/H37</f>
        <v>4.1959684283108013E-2</v>
      </c>
    </row>
    <row r="38" spans="1:9" ht="17.25" customHeight="1" thickBot="1">
      <c r="A38" s="37" t="s">
        <v>25</v>
      </c>
      <c r="B38" s="27" t="s">
        <v>51</v>
      </c>
      <c r="C38" s="5"/>
      <c r="D38" s="6"/>
      <c r="E38" s="142"/>
      <c r="F38" s="41"/>
      <c r="G38" s="41"/>
      <c r="H38" s="142"/>
      <c r="I38" s="123"/>
    </row>
    <row r="39" spans="1:9" ht="16.5">
      <c r="A39" s="33"/>
      <c r="B39" s="40" t="s">
        <v>31</v>
      </c>
      <c r="C39" s="15" t="s">
        <v>105</v>
      </c>
      <c r="D39" s="20" t="s">
        <v>161</v>
      </c>
      <c r="E39" s="171">
        <v>1553642.3</v>
      </c>
      <c r="F39" s="46">
        <v>1883292.9166666665</v>
      </c>
      <c r="G39" s="21">
        <f t="shared" ref="G39:G44" si="2">(F39-E39)/E39</f>
        <v>0.2121792234072582</v>
      </c>
      <c r="H39" s="171">
        <v>1813497.7</v>
      </c>
      <c r="I39" s="21">
        <f t="shared" ref="I39:I44" si="3">(F39-H39)/H39</f>
        <v>3.8486520642770354E-2</v>
      </c>
    </row>
    <row r="40" spans="1:9" ht="16.5">
      <c r="A40" s="37"/>
      <c r="B40" s="34" t="s">
        <v>32</v>
      </c>
      <c r="C40" s="15" t="s">
        <v>106</v>
      </c>
      <c r="D40" s="11" t="s">
        <v>161</v>
      </c>
      <c r="E40" s="171">
        <v>929958.67500000005</v>
      </c>
      <c r="F40" s="46">
        <v>1002273.8888888889</v>
      </c>
      <c r="G40" s="21">
        <f t="shared" si="2"/>
        <v>7.7761749885164336E-2</v>
      </c>
      <c r="H40" s="171">
        <v>969451.03333333333</v>
      </c>
      <c r="I40" s="21">
        <f t="shared" si="3"/>
        <v>3.3857156707232917E-2</v>
      </c>
    </row>
    <row r="41" spans="1:9" ht="16.5">
      <c r="A41" s="37"/>
      <c r="B41" s="39" t="s">
        <v>33</v>
      </c>
      <c r="C41" s="15" t="s">
        <v>107</v>
      </c>
      <c r="D41" s="11" t="s">
        <v>161</v>
      </c>
      <c r="E41" s="179">
        <v>602902.875</v>
      </c>
      <c r="F41" s="57">
        <v>606810</v>
      </c>
      <c r="G41" s="21">
        <f t="shared" si="2"/>
        <v>6.4805214272696905E-3</v>
      </c>
      <c r="H41" s="179">
        <v>623116</v>
      </c>
      <c r="I41" s="21">
        <f t="shared" si="3"/>
        <v>-2.616848227296362E-2</v>
      </c>
    </row>
    <row r="42" spans="1:9" ht="16.5">
      <c r="A42" s="37"/>
      <c r="B42" s="34" t="s">
        <v>34</v>
      </c>
      <c r="C42" s="15" t="s">
        <v>154</v>
      </c>
      <c r="D42" s="11" t="s">
        <v>161</v>
      </c>
      <c r="E42" s="172">
        <v>281929.65625</v>
      </c>
      <c r="F42" s="47">
        <v>315636.66666666669</v>
      </c>
      <c r="G42" s="21">
        <f t="shared" si="2"/>
        <v>0.11955822904553584</v>
      </c>
      <c r="H42" s="172">
        <v>307372</v>
      </c>
      <c r="I42" s="21">
        <f t="shared" si="3"/>
        <v>2.6888157238351855E-2</v>
      </c>
    </row>
    <row r="43" spans="1:9" ht="16.5">
      <c r="A43" s="37"/>
      <c r="B43" s="34" t="s">
        <v>35</v>
      </c>
      <c r="C43" s="15" t="s">
        <v>152</v>
      </c>
      <c r="D43" s="11" t="s">
        <v>161</v>
      </c>
      <c r="E43" s="172">
        <v>271515.625</v>
      </c>
      <c r="F43" s="47">
        <v>196900.00000000003</v>
      </c>
      <c r="G43" s="21">
        <f t="shared" si="2"/>
        <v>-0.27481153248546919</v>
      </c>
      <c r="H43" s="172">
        <v>197340.00000000003</v>
      </c>
      <c r="I43" s="21">
        <f t="shared" si="3"/>
        <v>-2.2296544035674466E-3</v>
      </c>
    </row>
    <row r="44" spans="1:9" ht="16.5" customHeight="1" thickBot="1">
      <c r="A44" s="38"/>
      <c r="B44" s="34" t="s">
        <v>36</v>
      </c>
      <c r="C44" s="15" t="s">
        <v>153</v>
      </c>
      <c r="D44" s="11" t="s">
        <v>161</v>
      </c>
      <c r="E44" s="175">
        <v>605763.29166666663</v>
      </c>
      <c r="F44" s="50">
        <v>870835</v>
      </c>
      <c r="G44" s="31">
        <f t="shared" si="2"/>
        <v>0.43758298328713252</v>
      </c>
      <c r="H44" s="175">
        <v>852150</v>
      </c>
      <c r="I44" s="31">
        <f t="shared" si="3"/>
        <v>2.1926890805609341E-2</v>
      </c>
    </row>
    <row r="45" spans="1:9" ht="17.25" customHeight="1" thickBot="1">
      <c r="A45" s="37" t="s">
        <v>37</v>
      </c>
      <c r="B45" s="27" t="s">
        <v>52</v>
      </c>
      <c r="C45" s="5"/>
      <c r="D45" s="6"/>
      <c r="E45" s="142"/>
      <c r="F45" s="121"/>
      <c r="G45" s="41"/>
      <c r="H45" s="138"/>
      <c r="I45" s="8"/>
    </row>
    <row r="46" spans="1:9" ht="16.5">
      <c r="A46" s="33"/>
      <c r="B46" s="34" t="s">
        <v>45</v>
      </c>
      <c r="C46" s="15" t="s">
        <v>109</v>
      </c>
      <c r="D46" s="20" t="s">
        <v>108</v>
      </c>
      <c r="E46" s="169">
        <v>350526.96875</v>
      </c>
      <c r="F46" s="43">
        <v>332156.875</v>
      </c>
      <c r="G46" s="21">
        <f t="shared" ref="G46:G51" si="4">(F46-E46)/E46</f>
        <v>-5.2407076737943578E-2</v>
      </c>
      <c r="H46" s="169">
        <v>275080</v>
      </c>
      <c r="I46" s="21">
        <f t="shared" ref="I46:I51" si="5">(F46-H46)/H46</f>
        <v>0.20749191144394358</v>
      </c>
    </row>
    <row r="47" spans="1:9" ht="16.5">
      <c r="A47" s="37"/>
      <c r="B47" s="34" t="s">
        <v>46</v>
      </c>
      <c r="C47" s="15" t="s">
        <v>111</v>
      </c>
      <c r="D47" s="13" t="s">
        <v>110</v>
      </c>
      <c r="E47" s="172">
        <v>318598.36111111112</v>
      </c>
      <c r="F47" s="47">
        <v>315219.9977703456</v>
      </c>
      <c r="G47" s="21">
        <f t="shared" si="4"/>
        <v>-1.0603831510568647E-2</v>
      </c>
      <c r="H47" s="172">
        <v>315924.40000000002</v>
      </c>
      <c r="I47" s="21">
        <f t="shared" si="5"/>
        <v>-2.2296544035675246E-3</v>
      </c>
    </row>
    <row r="48" spans="1:9" ht="16.5">
      <c r="A48" s="37"/>
      <c r="B48" s="34" t="s">
        <v>47</v>
      </c>
      <c r="C48" s="15" t="s">
        <v>113</v>
      </c>
      <c r="D48" s="11" t="s">
        <v>114</v>
      </c>
      <c r="E48" s="172">
        <v>1021389.4642857143</v>
      </c>
      <c r="F48" s="47">
        <v>987962.76198439242</v>
      </c>
      <c r="G48" s="21">
        <f t="shared" si="4"/>
        <v>-3.2726695810102284E-2</v>
      </c>
      <c r="H48" s="172">
        <v>990025.57142857148</v>
      </c>
      <c r="I48" s="21">
        <f t="shared" si="5"/>
        <v>-2.0835920845988852E-3</v>
      </c>
    </row>
    <row r="49" spans="1:11" ht="16.5">
      <c r="A49" s="37"/>
      <c r="B49" s="34" t="s">
        <v>48</v>
      </c>
      <c r="C49" s="15" t="s">
        <v>157</v>
      </c>
      <c r="D49" s="11" t="s">
        <v>114</v>
      </c>
      <c r="E49" s="172">
        <v>1309527.8210714285</v>
      </c>
      <c r="F49" s="47">
        <v>1287681.25</v>
      </c>
      <c r="G49" s="21">
        <f t="shared" si="4"/>
        <v>-1.6682784985472144E-2</v>
      </c>
      <c r="H49" s="172">
        <v>1307938.125</v>
      </c>
      <c r="I49" s="21">
        <f t="shared" si="5"/>
        <v>-1.548764013588181E-2</v>
      </c>
    </row>
    <row r="50" spans="1:11" ht="16.5">
      <c r="A50" s="37"/>
      <c r="B50" s="34" t="s">
        <v>49</v>
      </c>
      <c r="C50" s="15" t="s">
        <v>158</v>
      </c>
      <c r="D50" s="13" t="s">
        <v>199</v>
      </c>
      <c r="E50" s="172">
        <v>145942.8125</v>
      </c>
      <c r="F50" s="47">
        <v>140507.26727982162</v>
      </c>
      <c r="G50" s="21">
        <f t="shared" si="4"/>
        <v>-3.7244350215454275E-2</v>
      </c>
      <c r="H50" s="172">
        <v>140821.25</v>
      </c>
      <c r="I50" s="21">
        <f t="shared" si="5"/>
        <v>-2.2296544035674826E-3</v>
      </c>
    </row>
    <row r="51" spans="1:11" ht="16.5" customHeight="1" thickBot="1">
      <c r="A51" s="38"/>
      <c r="B51" s="34" t="s">
        <v>50</v>
      </c>
      <c r="C51" s="127" t="s">
        <v>159</v>
      </c>
      <c r="D51" s="12" t="s">
        <v>112</v>
      </c>
      <c r="E51" s="175">
        <v>1899000</v>
      </c>
      <c r="F51" s="50">
        <v>1748158.75</v>
      </c>
      <c r="G51" s="31">
        <f t="shared" si="4"/>
        <v>-7.9431937862032648E-2</v>
      </c>
      <c r="H51" s="175">
        <v>1755877.5</v>
      </c>
      <c r="I51" s="31">
        <f t="shared" si="5"/>
        <v>-4.3959501730616172E-3</v>
      </c>
    </row>
    <row r="52" spans="1:11" ht="17.25" customHeight="1" thickBot="1">
      <c r="A52" s="37" t="s">
        <v>44</v>
      </c>
      <c r="B52" s="27" t="s">
        <v>57</v>
      </c>
      <c r="C52" s="5"/>
      <c r="D52" s="6"/>
      <c r="E52" s="142"/>
      <c r="F52" s="41"/>
      <c r="G52" s="41"/>
      <c r="H52" s="142"/>
      <c r="I52" s="8"/>
    </row>
    <row r="53" spans="1:11" ht="16.5">
      <c r="A53" s="33"/>
      <c r="B53" s="91" t="s">
        <v>38</v>
      </c>
      <c r="C53" s="19" t="s">
        <v>115</v>
      </c>
      <c r="D53" s="20" t="s">
        <v>114</v>
      </c>
      <c r="E53" s="169">
        <v>163085.85</v>
      </c>
      <c r="F53" s="66">
        <v>143796.66666666666</v>
      </c>
      <c r="G53" s="22">
        <f t="shared" ref="G53:G61" si="6">(F53-E53)/E53</f>
        <v>-0.11827625347835724</v>
      </c>
      <c r="H53" s="132">
        <v>144118</v>
      </c>
      <c r="I53" s="22">
        <f t="shared" ref="I53:I61" si="7">(F53-H53)/H53</f>
        <v>-2.2296544035675142E-3</v>
      </c>
      <c r="K53" s="125"/>
    </row>
    <row r="54" spans="1:11" ht="16.5">
      <c r="A54" s="37"/>
      <c r="B54" s="92" t="s">
        <v>39</v>
      </c>
      <c r="C54" s="15" t="s">
        <v>116</v>
      </c>
      <c r="D54" s="11" t="s">
        <v>114</v>
      </c>
      <c r="E54" s="172">
        <v>166314</v>
      </c>
      <c r="F54" s="70">
        <v>165873.33333333334</v>
      </c>
      <c r="G54" s="21">
        <f t="shared" si="6"/>
        <v>-2.649606567496765E-3</v>
      </c>
      <c r="H54" s="183">
        <v>194051</v>
      </c>
      <c r="I54" s="21">
        <f t="shared" si="7"/>
        <v>-0.14520753135344139</v>
      </c>
      <c r="K54" s="125"/>
    </row>
    <row r="55" spans="1:11" ht="16.5">
      <c r="A55" s="37"/>
      <c r="B55" s="92" t="s">
        <v>40</v>
      </c>
      <c r="C55" s="15" t="s">
        <v>117</v>
      </c>
      <c r="D55" s="11" t="s">
        <v>114</v>
      </c>
      <c r="E55" s="172">
        <v>142703.91666666666</v>
      </c>
      <c r="F55" s="70">
        <v>128581.66666666667</v>
      </c>
      <c r="G55" s="21">
        <f t="shared" si="6"/>
        <v>-9.8961894879082288E-2</v>
      </c>
      <c r="H55" s="183">
        <v>128869</v>
      </c>
      <c r="I55" s="21">
        <f t="shared" si="7"/>
        <v>-2.2296544035674093E-3</v>
      </c>
      <c r="K55" s="125"/>
    </row>
    <row r="56" spans="1:11" ht="16.5">
      <c r="A56" s="37"/>
      <c r="B56" s="92" t="s">
        <v>41</v>
      </c>
      <c r="C56" s="15" t="s">
        <v>118</v>
      </c>
      <c r="D56" s="11" t="s">
        <v>114</v>
      </c>
      <c r="E56" s="172">
        <v>191824.79166666666</v>
      </c>
      <c r="F56" s="70">
        <v>208087.5</v>
      </c>
      <c r="G56" s="21">
        <f t="shared" si="6"/>
        <v>8.4778970392904177E-2</v>
      </c>
      <c r="H56" s="183">
        <v>208552.5</v>
      </c>
      <c r="I56" s="21">
        <f t="shared" si="7"/>
        <v>-2.229654403567447E-3</v>
      </c>
      <c r="K56" s="125"/>
    </row>
    <row r="57" spans="1:11" ht="16.5">
      <c r="A57" s="37"/>
      <c r="B57" s="92" t="s">
        <v>42</v>
      </c>
      <c r="C57" s="15" t="s">
        <v>198</v>
      </c>
      <c r="D57" s="11" t="s">
        <v>114</v>
      </c>
      <c r="E57" s="172">
        <v>97909.041666666672</v>
      </c>
      <c r="F57" s="98">
        <v>102253.75</v>
      </c>
      <c r="G57" s="21">
        <f t="shared" si="6"/>
        <v>4.4374944942521005E-2</v>
      </c>
      <c r="H57" s="188">
        <v>102482.25</v>
      </c>
      <c r="I57" s="21">
        <f t="shared" si="7"/>
        <v>-2.229654403567447E-3</v>
      </c>
      <c r="K57" s="125"/>
    </row>
    <row r="58" spans="1:11" ht="16.5" customHeight="1" thickBot="1">
      <c r="A58" s="38"/>
      <c r="B58" s="93" t="s">
        <v>43</v>
      </c>
      <c r="C58" s="16" t="s">
        <v>119</v>
      </c>
      <c r="D58" s="12" t="s">
        <v>114</v>
      </c>
      <c r="E58" s="175">
        <v>107213.65</v>
      </c>
      <c r="F58" s="50">
        <v>92566.575887880244</v>
      </c>
      <c r="G58" s="29">
        <f t="shared" si="6"/>
        <v>-0.13661575846097723</v>
      </c>
      <c r="H58" s="175">
        <v>90338.71428571429</v>
      </c>
      <c r="I58" s="29">
        <f t="shared" si="7"/>
        <v>2.4661205550478564E-2</v>
      </c>
      <c r="K58" s="125"/>
    </row>
    <row r="59" spans="1:11" ht="16.5">
      <c r="A59" s="37"/>
      <c r="B59" s="94" t="s">
        <v>54</v>
      </c>
      <c r="C59" s="14" t="s">
        <v>121</v>
      </c>
      <c r="D59" s="11" t="s">
        <v>120</v>
      </c>
      <c r="E59" s="169">
        <v>225649.64285714287</v>
      </c>
      <c r="F59" s="68">
        <v>154337.77777777778</v>
      </c>
      <c r="G59" s="21">
        <f t="shared" si="6"/>
        <v>-0.31602915110533591</v>
      </c>
      <c r="H59" s="182">
        <v>197539.33333333334</v>
      </c>
      <c r="I59" s="21">
        <f t="shared" si="7"/>
        <v>-0.21869849830188534</v>
      </c>
      <c r="K59" s="125"/>
    </row>
    <row r="60" spans="1:11" ht="16.5">
      <c r="A60" s="37"/>
      <c r="B60" s="92" t="s">
        <v>55</v>
      </c>
      <c r="C60" s="15" t="s">
        <v>122</v>
      </c>
      <c r="D60" s="13" t="s">
        <v>120</v>
      </c>
      <c r="E60" s="172">
        <v>216664.39285714287</v>
      </c>
      <c r="F60" s="70">
        <v>159399.5</v>
      </c>
      <c r="G60" s="21">
        <f t="shared" si="6"/>
        <v>-0.26430227921622701</v>
      </c>
      <c r="H60" s="183">
        <v>196532.7</v>
      </c>
      <c r="I60" s="21">
        <f t="shared" si="7"/>
        <v>-0.18894158580226095</v>
      </c>
      <c r="K60" s="125"/>
    </row>
    <row r="61" spans="1:11" ht="16.5" customHeight="1" thickBot="1">
      <c r="A61" s="38"/>
      <c r="B61" s="93" t="s">
        <v>56</v>
      </c>
      <c r="C61" s="16" t="s">
        <v>123</v>
      </c>
      <c r="D61" s="12" t="s">
        <v>120</v>
      </c>
      <c r="E61" s="175">
        <v>1071703.25</v>
      </c>
      <c r="F61" s="73">
        <v>976146.66666666663</v>
      </c>
      <c r="G61" s="29">
        <f t="shared" si="6"/>
        <v>-8.9163285950036419E-2</v>
      </c>
      <c r="H61" s="184">
        <v>978328</v>
      </c>
      <c r="I61" s="29">
        <f t="shared" si="7"/>
        <v>-2.2296544035674869E-3</v>
      </c>
      <c r="K61" s="125"/>
    </row>
    <row r="62" spans="1:11" ht="17.25" customHeight="1" thickBot="1">
      <c r="A62" s="37" t="s">
        <v>53</v>
      </c>
      <c r="B62" s="27" t="s">
        <v>58</v>
      </c>
      <c r="C62" s="5"/>
      <c r="D62" s="6"/>
      <c r="E62" s="142"/>
      <c r="F62" s="52"/>
      <c r="G62" s="41"/>
      <c r="H62" s="131"/>
      <c r="I62" s="8"/>
      <c r="K62" s="125"/>
    </row>
    <row r="63" spans="1:11" ht="16.5">
      <c r="A63" s="33"/>
      <c r="B63" s="34" t="s">
        <v>59</v>
      </c>
      <c r="C63" s="15" t="s">
        <v>128</v>
      </c>
      <c r="D63" s="20" t="s">
        <v>124</v>
      </c>
      <c r="E63" s="169">
        <v>457956.25</v>
      </c>
      <c r="F63" s="54">
        <v>410705.55555555556</v>
      </c>
      <c r="G63" s="21">
        <f t="shared" ref="G63:G68" si="8">(F63-E63)/E63</f>
        <v>-0.10317731103013539</v>
      </c>
      <c r="H63" s="177">
        <v>408035.33333333331</v>
      </c>
      <c r="I63" s="21">
        <f t="shared" ref="I63:I74" si="9">(F63-H63)/H63</f>
        <v>6.544095582136469E-3</v>
      </c>
      <c r="K63" s="125"/>
    </row>
    <row r="64" spans="1:11" ht="16.5">
      <c r="A64" s="37"/>
      <c r="B64" s="34" t="s">
        <v>60</v>
      </c>
      <c r="C64" s="15" t="s">
        <v>129</v>
      </c>
      <c r="D64" s="13" t="s">
        <v>206</v>
      </c>
      <c r="E64" s="172">
        <v>2368019.25</v>
      </c>
      <c r="F64" s="46">
        <v>2887866.6666666665</v>
      </c>
      <c r="G64" s="21">
        <f t="shared" si="8"/>
        <v>0.21952837447021029</v>
      </c>
      <c r="H64" s="171">
        <v>2894320</v>
      </c>
      <c r="I64" s="21">
        <f t="shared" si="9"/>
        <v>-2.2296544035675008E-3</v>
      </c>
      <c r="K64" s="125"/>
    </row>
    <row r="65" spans="1:9" ht="16.5">
      <c r="A65" s="37"/>
      <c r="B65" s="34" t="s">
        <v>61</v>
      </c>
      <c r="C65" s="15" t="s">
        <v>130</v>
      </c>
      <c r="D65" s="13" t="s">
        <v>207</v>
      </c>
      <c r="E65" s="172">
        <v>886244.75</v>
      </c>
      <c r="F65" s="46">
        <v>901824.375</v>
      </c>
      <c r="G65" s="21">
        <f t="shared" si="8"/>
        <v>1.757937070995343E-2</v>
      </c>
      <c r="H65" s="171">
        <v>903839.625</v>
      </c>
      <c r="I65" s="21">
        <f t="shared" si="9"/>
        <v>-2.229654403567447E-3</v>
      </c>
    </row>
    <row r="66" spans="1:9" ht="16.5">
      <c r="A66" s="37"/>
      <c r="B66" s="34" t="s">
        <v>62</v>
      </c>
      <c r="C66" s="15" t="s">
        <v>131</v>
      </c>
      <c r="D66" s="13" t="s">
        <v>125</v>
      </c>
      <c r="E66" s="172">
        <v>582347.69999999995</v>
      </c>
      <c r="F66" s="46">
        <v>597263.33333333337</v>
      </c>
      <c r="G66" s="21">
        <f t="shared" si="8"/>
        <v>2.5612934220111832E-2</v>
      </c>
      <c r="H66" s="171">
        <v>598598</v>
      </c>
      <c r="I66" s="21">
        <f t="shared" si="9"/>
        <v>-2.2296544035673824E-3</v>
      </c>
    </row>
    <row r="67" spans="1:9" ht="16.5">
      <c r="A67" s="37"/>
      <c r="B67" s="34" t="s">
        <v>63</v>
      </c>
      <c r="C67" s="15" t="s">
        <v>132</v>
      </c>
      <c r="D67" s="13" t="s">
        <v>126</v>
      </c>
      <c r="E67" s="172">
        <v>292714.75</v>
      </c>
      <c r="F67" s="46">
        <v>295685.625</v>
      </c>
      <c r="G67" s="21">
        <f t="shared" si="8"/>
        <v>1.0149386049046043E-2</v>
      </c>
      <c r="H67" s="171">
        <v>291525</v>
      </c>
      <c r="I67" s="21">
        <f t="shared" si="9"/>
        <v>1.427193208129663E-2</v>
      </c>
    </row>
    <row r="68" spans="1:9" ht="16.5" customHeight="1" thickBot="1">
      <c r="A68" s="38"/>
      <c r="B68" s="34" t="s">
        <v>64</v>
      </c>
      <c r="C68" s="15" t="s">
        <v>133</v>
      </c>
      <c r="D68" s="12" t="s">
        <v>127</v>
      </c>
      <c r="E68" s="175">
        <v>212496.39285714287</v>
      </c>
      <c r="F68" s="58">
        <v>214302.77777777778</v>
      </c>
      <c r="G68" s="31">
        <f t="shared" si="8"/>
        <v>8.5007792195762513E-3</v>
      </c>
      <c r="H68" s="180">
        <v>218569</v>
      </c>
      <c r="I68" s="31">
        <f t="shared" si="9"/>
        <v>-1.9518880638252536E-2</v>
      </c>
    </row>
    <row r="69" spans="1:9" ht="17.25" customHeight="1" thickBot="1">
      <c r="A69" s="37" t="s">
        <v>65</v>
      </c>
      <c r="B69" s="27" t="s">
        <v>66</v>
      </c>
      <c r="C69" s="5"/>
      <c r="D69" s="6"/>
      <c r="E69" s="142"/>
      <c r="F69" s="52"/>
      <c r="G69" s="52"/>
      <c r="H69" s="131"/>
      <c r="I69" s="8"/>
    </row>
    <row r="70" spans="1:9" ht="16.5">
      <c r="A70" s="33"/>
      <c r="B70" s="34" t="s">
        <v>68</v>
      </c>
      <c r="C70" s="18" t="s">
        <v>138</v>
      </c>
      <c r="D70" s="20" t="s">
        <v>134</v>
      </c>
      <c r="E70" s="169">
        <v>273368.06696428568</v>
      </c>
      <c r="F70" s="43">
        <v>306090</v>
      </c>
      <c r="G70" s="21">
        <f>(F70-E70)/E70</f>
        <v>0.11969917847057569</v>
      </c>
      <c r="H70" s="169">
        <v>306774</v>
      </c>
      <c r="I70" s="21">
        <f t="shared" si="9"/>
        <v>-2.229654403567447E-3</v>
      </c>
    </row>
    <row r="71" spans="1:9" ht="16.5">
      <c r="A71" s="37"/>
      <c r="B71" s="34" t="s">
        <v>67</v>
      </c>
      <c r="C71" s="15" t="s">
        <v>139</v>
      </c>
      <c r="D71" s="13" t="s">
        <v>135</v>
      </c>
      <c r="E71" s="172">
        <v>211153.25</v>
      </c>
      <c r="F71" s="47">
        <v>207192.5</v>
      </c>
      <c r="G71" s="21">
        <f>(F71-E71)/E71</f>
        <v>-1.8757703232131166E-2</v>
      </c>
      <c r="H71" s="172">
        <v>199581.16666666666</v>
      </c>
      <c r="I71" s="21">
        <f t="shared" si="9"/>
        <v>3.8136530918498536E-2</v>
      </c>
    </row>
    <row r="72" spans="1:9" ht="16.5">
      <c r="A72" s="37"/>
      <c r="B72" s="34" t="s">
        <v>69</v>
      </c>
      <c r="C72" s="15" t="s">
        <v>140</v>
      </c>
      <c r="D72" s="13" t="s">
        <v>136</v>
      </c>
      <c r="E72" s="172">
        <v>84149.21875</v>
      </c>
      <c r="F72" s="47">
        <v>91922.871476349741</v>
      </c>
      <c r="G72" s="21">
        <f>(F72-E72)/E72</f>
        <v>9.2379380840653863E-2</v>
      </c>
      <c r="H72" s="172">
        <v>88496.5</v>
      </c>
      <c r="I72" s="21">
        <f t="shared" si="9"/>
        <v>3.8717593083904343E-2</v>
      </c>
    </row>
    <row r="73" spans="1:9" ht="16.5">
      <c r="A73" s="37"/>
      <c r="B73" s="34" t="s">
        <v>70</v>
      </c>
      <c r="C73" s="15" t="s">
        <v>141</v>
      </c>
      <c r="D73" s="13" t="s">
        <v>137</v>
      </c>
      <c r="E73" s="172">
        <v>149158.875</v>
      </c>
      <c r="F73" s="47">
        <v>130128.01114827201</v>
      </c>
      <c r="G73" s="21">
        <f>(F73-E73)/E73</f>
        <v>-0.12758787468548546</v>
      </c>
      <c r="H73" s="172">
        <v>130418.8</v>
      </c>
      <c r="I73" s="21">
        <f t="shared" si="9"/>
        <v>-2.2296544035675337E-3</v>
      </c>
    </row>
    <row r="74" spans="1:9" ht="16.5" customHeight="1" thickBot="1">
      <c r="A74" s="38"/>
      <c r="B74" s="34" t="s">
        <v>71</v>
      </c>
      <c r="C74" s="15" t="s">
        <v>200</v>
      </c>
      <c r="D74" s="12" t="s">
        <v>134</v>
      </c>
      <c r="E74" s="175">
        <v>120659.07986111111</v>
      </c>
      <c r="F74" s="50">
        <v>122169.49554069119</v>
      </c>
      <c r="G74" s="21">
        <f>(F74-E74)/E74</f>
        <v>1.2518044073588976E-2</v>
      </c>
      <c r="H74" s="175">
        <v>121495.88888888889</v>
      </c>
      <c r="I74" s="21">
        <f t="shared" si="9"/>
        <v>5.5442752669461141E-3</v>
      </c>
    </row>
    <row r="75" spans="1:9" ht="17.25" customHeight="1" thickBot="1">
      <c r="A75" s="37" t="s">
        <v>72</v>
      </c>
      <c r="B75" s="27" t="s">
        <v>73</v>
      </c>
      <c r="C75" s="5"/>
      <c r="D75" s="6"/>
      <c r="E75" s="142"/>
      <c r="F75" s="52"/>
      <c r="G75" s="52"/>
      <c r="H75" s="131"/>
      <c r="I75" s="8"/>
    </row>
    <row r="76" spans="1:9" ht="16.5">
      <c r="A76" s="33"/>
      <c r="B76" s="34" t="s">
        <v>74</v>
      </c>
      <c r="C76" s="15" t="s">
        <v>144</v>
      </c>
      <c r="D76" s="20" t="s">
        <v>142</v>
      </c>
      <c r="E76" s="169">
        <v>75307.166666666672</v>
      </c>
      <c r="F76" s="43">
        <v>70960.71428571429</v>
      </c>
      <c r="G76" s="22">
        <f t="shared" ref="G76:G82" si="10">(F76-E76)/E76</f>
        <v>-5.7716318025761798E-2</v>
      </c>
      <c r="H76" s="169">
        <v>71119.28571428571</v>
      </c>
      <c r="I76" s="22">
        <f t="shared" ref="I76:I82" si="11">(F76-H76)/H76</f>
        <v>-2.2296544035673303E-3</v>
      </c>
    </row>
    <row r="77" spans="1:9" ht="16.5">
      <c r="A77" s="37"/>
      <c r="B77" s="34" t="s">
        <v>76</v>
      </c>
      <c r="C77" s="15" t="s">
        <v>143</v>
      </c>
      <c r="D77" s="11" t="s">
        <v>161</v>
      </c>
      <c r="E77" s="172">
        <v>100143.86666666665</v>
      </c>
      <c r="F77" s="32">
        <v>103372.5</v>
      </c>
      <c r="G77" s="21">
        <f t="shared" si="10"/>
        <v>3.2239950790795772E-2</v>
      </c>
      <c r="H77" s="163">
        <v>103603.5</v>
      </c>
      <c r="I77" s="21">
        <f t="shared" si="11"/>
        <v>-2.229654403567447E-3</v>
      </c>
    </row>
    <row r="78" spans="1:9" ht="16.5">
      <c r="A78" s="37"/>
      <c r="B78" s="34" t="s">
        <v>75</v>
      </c>
      <c r="C78" s="15" t="s">
        <v>148</v>
      </c>
      <c r="D78" s="13" t="s">
        <v>145</v>
      </c>
      <c r="E78" s="172">
        <v>44134.5</v>
      </c>
      <c r="F78" s="47">
        <v>49970.833333333336</v>
      </c>
      <c r="G78" s="21">
        <f t="shared" si="10"/>
        <v>0.13223970665428034</v>
      </c>
      <c r="H78" s="172">
        <v>50082.5</v>
      </c>
      <c r="I78" s="21">
        <f t="shared" si="11"/>
        <v>-2.2296544035673984E-3</v>
      </c>
    </row>
    <row r="79" spans="1:9" ht="15.75" customHeight="1">
      <c r="A79" s="37"/>
      <c r="B79" s="34" t="s">
        <v>77</v>
      </c>
      <c r="C79" s="15" t="s">
        <v>146</v>
      </c>
      <c r="D79" s="13" t="s">
        <v>162</v>
      </c>
      <c r="E79" s="172">
        <v>100035.69444444444</v>
      </c>
      <c r="F79" s="47">
        <v>93971.881967670008</v>
      </c>
      <c r="G79" s="21">
        <f t="shared" si="10"/>
        <v>-6.0616488049093448E-2</v>
      </c>
      <c r="H79" s="172">
        <v>94182.222222222219</v>
      </c>
      <c r="I79" s="21">
        <f t="shared" si="11"/>
        <v>-2.233332890106533E-3</v>
      </c>
    </row>
    <row r="80" spans="1:9" ht="16.5">
      <c r="A80" s="37"/>
      <c r="B80" s="34" t="s">
        <v>78</v>
      </c>
      <c r="C80" s="15" t="s">
        <v>149</v>
      </c>
      <c r="D80" s="25" t="s">
        <v>147</v>
      </c>
      <c r="E80" s="181">
        <v>138991.64642857143</v>
      </c>
      <c r="F80" s="61">
        <v>131207</v>
      </c>
      <c r="G80" s="21">
        <f t="shared" si="10"/>
        <v>-5.6008016514661578E-2</v>
      </c>
      <c r="H80" s="181">
        <v>133154.66666666666</v>
      </c>
      <c r="I80" s="21">
        <f t="shared" si="11"/>
        <v>-1.4627100314421253E-2</v>
      </c>
    </row>
    <row r="81" spans="1:9" ht="16.5">
      <c r="A81" s="37"/>
      <c r="B81" s="34" t="s">
        <v>79</v>
      </c>
      <c r="C81" s="15" t="s">
        <v>155</v>
      </c>
      <c r="D81" s="25" t="s">
        <v>156</v>
      </c>
      <c r="E81" s="181">
        <v>742946.33333333337</v>
      </c>
      <c r="F81" s="61">
        <v>577275</v>
      </c>
      <c r="G81" s="21">
        <f t="shared" si="10"/>
        <v>-0.22299232919021969</v>
      </c>
      <c r="H81" s="181">
        <v>578565</v>
      </c>
      <c r="I81" s="21">
        <f t="shared" si="11"/>
        <v>-2.229654403567447E-3</v>
      </c>
    </row>
    <row r="82" spans="1:9" ht="16.5" customHeight="1" thickBot="1">
      <c r="A82" s="35"/>
      <c r="B82" s="36" t="s">
        <v>80</v>
      </c>
      <c r="C82" s="16" t="s">
        <v>151</v>
      </c>
      <c r="D82" s="12" t="s">
        <v>150</v>
      </c>
      <c r="E82" s="175">
        <v>172300.93402777778</v>
      </c>
      <c r="F82" s="50">
        <v>198242.5</v>
      </c>
      <c r="G82" s="23">
        <f t="shared" si="10"/>
        <v>0.15055963636296948</v>
      </c>
      <c r="H82" s="175">
        <v>195047.66666666666</v>
      </c>
      <c r="I82" s="23">
        <f t="shared" si="11"/>
        <v>1.6379756743223502E-2</v>
      </c>
    </row>
    <row r="83" spans="1:9">
      <c r="E83"/>
      <c r="F83"/>
      <c r="H83"/>
    </row>
    <row r="84" spans="1:9">
      <c r="H84" s="192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95"/>
  <sheetViews>
    <sheetView rightToLeft="1" topLeftCell="A73" zoomScaleNormal="100" workbookViewId="0">
      <selection activeCell="B83" sqref="B83:I89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8" customWidth="1"/>
    <col min="6" max="6" width="14.5703125" style="28" customWidth="1"/>
    <col min="7" max="7" width="12.140625" style="28" customWidth="1"/>
    <col min="8" max="8" width="14.5703125" style="28" customWidth="1"/>
    <col min="9" max="9" width="11.28515625" customWidth="1"/>
    <col min="10" max="10" width="10.28515625" customWidth="1"/>
    <col min="11" max="11" width="9.28515625" bestFit="1" customWidth="1"/>
  </cols>
  <sheetData>
    <row r="1" spans="1:9">
      <c r="F1" s="125"/>
      <c r="G1" s="125"/>
      <c r="H1" s="125"/>
      <c r="I1" s="125"/>
    </row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09" t="s">
        <v>201</v>
      </c>
      <c r="B9" s="209"/>
      <c r="C9" s="209"/>
      <c r="D9" s="209"/>
      <c r="E9" s="209"/>
      <c r="F9" s="209"/>
      <c r="G9" s="209"/>
      <c r="H9" s="209"/>
      <c r="I9" s="209"/>
    </row>
    <row r="10" spans="1:9" ht="18">
      <c r="A10" s="2" t="s">
        <v>223</v>
      </c>
      <c r="B10" s="2"/>
      <c r="C10" s="2"/>
      <c r="F10" s="125"/>
      <c r="G10" s="125"/>
      <c r="H10" s="125"/>
    </row>
    <row r="11" spans="1:9" ht="18">
      <c r="A11" s="2"/>
      <c r="B11" s="2"/>
      <c r="C11" s="2"/>
      <c r="D11" s="233" t="s">
        <v>208</v>
      </c>
      <c r="E11" s="233"/>
      <c r="F11" s="197" t="s">
        <v>230</v>
      </c>
      <c r="H11" s="125"/>
    </row>
    <row r="12" spans="1:9" ht="4.5" customHeight="1" thickBot="1">
      <c r="A12" s="2"/>
      <c r="B12" s="2"/>
      <c r="C12" s="2"/>
    </row>
    <row r="13" spans="1:9" s="125" customFormat="1" ht="24.75" customHeight="1">
      <c r="A13" s="210" t="s">
        <v>3</v>
      </c>
      <c r="B13" s="216"/>
      <c r="C13" s="214" t="s">
        <v>0</v>
      </c>
      <c r="D13" s="212" t="s">
        <v>23</v>
      </c>
      <c r="E13" s="212" t="s">
        <v>219</v>
      </c>
      <c r="F13" s="229" t="s">
        <v>229</v>
      </c>
      <c r="G13" s="212" t="s">
        <v>197</v>
      </c>
      <c r="H13" s="229" t="s">
        <v>221</v>
      </c>
      <c r="I13" s="212" t="s">
        <v>187</v>
      </c>
    </row>
    <row r="14" spans="1:9" s="125" customFormat="1" ht="33.75" customHeight="1" thickBot="1">
      <c r="A14" s="211"/>
      <c r="B14" s="217"/>
      <c r="C14" s="215"/>
      <c r="D14" s="213"/>
      <c r="E14" s="213"/>
      <c r="F14" s="230"/>
      <c r="G14" s="231"/>
      <c r="H14" s="230"/>
      <c r="I14" s="231"/>
    </row>
    <row r="15" spans="1:9" ht="17.25" customHeight="1" thickBot="1">
      <c r="A15" s="33" t="s">
        <v>24</v>
      </c>
      <c r="B15" s="27" t="s">
        <v>22</v>
      </c>
      <c r="C15" s="124"/>
      <c r="D15" s="6"/>
      <c r="E15" s="30"/>
      <c r="F15" s="7"/>
      <c r="G15" s="7"/>
      <c r="H15" s="7"/>
      <c r="I15" s="8"/>
    </row>
    <row r="16" spans="1:9" ht="15.75" customHeight="1">
      <c r="A16" s="128"/>
      <c r="B16" s="167" t="s">
        <v>8</v>
      </c>
      <c r="C16" s="150" t="s">
        <v>89</v>
      </c>
      <c r="D16" s="147" t="s">
        <v>161</v>
      </c>
      <c r="E16" s="168">
        <v>173841.73095238095</v>
      </c>
      <c r="F16" s="168">
        <v>158176.92499999999</v>
      </c>
      <c r="G16" s="156">
        <f t="shared" ref="G16:G31" si="0">(F16-E16)/E16</f>
        <v>-9.0109583392677425E-2</v>
      </c>
      <c r="H16" s="168">
        <v>194421.28571428571</v>
      </c>
      <c r="I16" s="156">
        <f t="shared" ref="I16:I31" si="1">(F16-H16)/H16</f>
        <v>-0.18642177260132456</v>
      </c>
    </row>
    <row r="17" spans="1:9" ht="16.5">
      <c r="A17" s="129"/>
      <c r="B17" s="164" t="s">
        <v>17</v>
      </c>
      <c r="C17" s="151" t="s">
        <v>97</v>
      </c>
      <c r="D17" s="147" t="s">
        <v>161</v>
      </c>
      <c r="E17" s="171">
        <v>66025.643055555556</v>
      </c>
      <c r="F17" s="171">
        <v>57972.044444444444</v>
      </c>
      <c r="G17" s="156">
        <f t="shared" si="0"/>
        <v>-0.12197682958323665</v>
      </c>
      <c r="H17" s="171">
        <v>69655.444444444438</v>
      </c>
      <c r="I17" s="156">
        <f t="shared" si="1"/>
        <v>-0.16773132514168942</v>
      </c>
    </row>
    <row r="18" spans="1:9" ht="16.5">
      <c r="A18" s="129"/>
      <c r="B18" s="164" t="s">
        <v>11</v>
      </c>
      <c r="C18" s="151" t="s">
        <v>91</v>
      </c>
      <c r="D18" s="147" t="s">
        <v>81</v>
      </c>
      <c r="E18" s="171">
        <v>14040.588888888891</v>
      </c>
      <c r="F18" s="171">
        <v>20508.199999999997</v>
      </c>
      <c r="G18" s="156">
        <f t="shared" si="0"/>
        <v>0.46063674125729093</v>
      </c>
      <c r="H18" s="171">
        <v>23224.9</v>
      </c>
      <c r="I18" s="156">
        <f t="shared" si="1"/>
        <v>-0.11697359299717132</v>
      </c>
    </row>
    <row r="19" spans="1:9" ht="16.5">
      <c r="A19" s="129"/>
      <c r="B19" s="164" t="s">
        <v>16</v>
      </c>
      <c r="C19" s="151" t="s">
        <v>96</v>
      </c>
      <c r="D19" s="147" t="s">
        <v>81</v>
      </c>
      <c r="E19" s="171">
        <v>15644.625</v>
      </c>
      <c r="F19" s="171">
        <v>25999.855555555554</v>
      </c>
      <c r="G19" s="156">
        <f t="shared" si="0"/>
        <v>0.66190340487902743</v>
      </c>
      <c r="H19" s="171">
        <v>28349.888888888891</v>
      </c>
      <c r="I19" s="156">
        <f t="shared" si="1"/>
        <v>-8.2893916887779404E-2</v>
      </c>
    </row>
    <row r="20" spans="1:9" ht="16.5">
      <c r="A20" s="129"/>
      <c r="B20" s="164" t="s">
        <v>12</v>
      </c>
      <c r="C20" s="151" t="s">
        <v>92</v>
      </c>
      <c r="D20" s="147" t="s">
        <v>81</v>
      </c>
      <c r="E20" s="171">
        <v>15352.731250000001</v>
      </c>
      <c r="F20" s="171">
        <v>25833.155555555553</v>
      </c>
      <c r="G20" s="156">
        <f t="shared" si="0"/>
        <v>0.68264233476734326</v>
      </c>
      <c r="H20" s="171">
        <v>28049.888888888891</v>
      </c>
      <c r="I20" s="156">
        <f t="shared" si="1"/>
        <v>-7.9028239367159442E-2</v>
      </c>
    </row>
    <row r="21" spans="1:9" ht="16.5">
      <c r="A21" s="129"/>
      <c r="B21" s="164" t="s">
        <v>7</v>
      </c>
      <c r="C21" s="151" t="s">
        <v>87</v>
      </c>
      <c r="D21" s="147" t="s">
        <v>161</v>
      </c>
      <c r="E21" s="171">
        <v>17351.955555555556</v>
      </c>
      <c r="F21" s="171">
        <v>32811</v>
      </c>
      <c r="G21" s="156">
        <f t="shared" si="0"/>
        <v>0.89091079071459123</v>
      </c>
      <c r="H21" s="171">
        <v>35324.9</v>
      </c>
      <c r="I21" s="156">
        <f t="shared" si="1"/>
        <v>-7.1165098839628738E-2</v>
      </c>
    </row>
    <row r="22" spans="1:9" ht="16.5">
      <c r="A22" s="129"/>
      <c r="B22" s="164" t="s">
        <v>15</v>
      </c>
      <c r="C22" s="151" t="s">
        <v>95</v>
      </c>
      <c r="D22" s="147" t="s">
        <v>82</v>
      </c>
      <c r="E22" s="171">
        <v>33438.575694444444</v>
      </c>
      <c r="F22" s="171">
        <v>58666</v>
      </c>
      <c r="G22" s="156">
        <f t="shared" si="0"/>
        <v>0.7544407553742456</v>
      </c>
      <c r="H22" s="171">
        <v>62999.4</v>
      </c>
      <c r="I22" s="156">
        <f t="shared" si="1"/>
        <v>-6.878478207728965E-2</v>
      </c>
    </row>
    <row r="23" spans="1:9" ht="16.5">
      <c r="A23" s="129"/>
      <c r="B23" s="164" t="s">
        <v>18</v>
      </c>
      <c r="C23" s="151" t="s">
        <v>98</v>
      </c>
      <c r="D23" s="149" t="s">
        <v>83</v>
      </c>
      <c r="E23" s="171">
        <v>59574.95</v>
      </c>
      <c r="F23" s="171">
        <v>105158.3</v>
      </c>
      <c r="G23" s="156">
        <f t="shared" si="0"/>
        <v>0.76514289982618544</v>
      </c>
      <c r="H23" s="171">
        <v>112132.14285714286</v>
      </c>
      <c r="I23" s="156">
        <f t="shared" si="1"/>
        <v>-6.2193075771570488E-2</v>
      </c>
    </row>
    <row r="24" spans="1:9" ht="16.5">
      <c r="A24" s="129"/>
      <c r="B24" s="164" t="s">
        <v>9</v>
      </c>
      <c r="C24" s="151" t="s">
        <v>88</v>
      </c>
      <c r="D24" s="149" t="s">
        <v>161</v>
      </c>
      <c r="E24" s="171">
        <v>44208.441666666666</v>
      </c>
      <c r="F24" s="171">
        <v>91858.200000000012</v>
      </c>
      <c r="G24" s="156">
        <f t="shared" si="0"/>
        <v>1.0778429760681079</v>
      </c>
      <c r="H24" s="171">
        <v>97349.888888888891</v>
      </c>
      <c r="I24" s="156">
        <f t="shared" si="1"/>
        <v>-5.6411866018222824E-2</v>
      </c>
    </row>
    <row r="25" spans="1:9" ht="16.5">
      <c r="A25" s="129"/>
      <c r="B25" s="164" t="s">
        <v>14</v>
      </c>
      <c r="C25" s="151" t="s">
        <v>94</v>
      </c>
      <c r="D25" s="149" t="s">
        <v>81</v>
      </c>
      <c r="E25" s="171">
        <v>15363.146527777777</v>
      </c>
      <c r="F25" s="171">
        <v>26514</v>
      </c>
      <c r="G25" s="156">
        <f t="shared" si="0"/>
        <v>0.7258183375430679</v>
      </c>
      <c r="H25" s="171">
        <v>27324.9</v>
      </c>
      <c r="I25" s="156">
        <f t="shared" si="1"/>
        <v>-2.9676229373209104E-2</v>
      </c>
    </row>
    <row r="26" spans="1:9" ht="16.5">
      <c r="A26" s="129"/>
      <c r="B26" s="164" t="s">
        <v>4</v>
      </c>
      <c r="C26" s="151" t="s">
        <v>84</v>
      </c>
      <c r="D26" s="149" t="s">
        <v>161</v>
      </c>
      <c r="E26" s="171">
        <v>56593.401388888888</v>
      </c>
      <c r="F26" s="171">
        <v>68441.5</v>
      </c>
      <c r="G26" s="156">
        <f t="shared" si="0"/>
        <v>0.20935477141045769</v>
      </c>
      <c r="H26" s="171">
        <v>70424.899999999994</v>
      </c>
      <c r="I26" s="156">
        <f t="shared" si="1"/>
        <v>-2.8163334275234958E-2</v>
      </c>
    </row>
    <row r="27" spans="1:9" ht="16.5">
      <c r="A27" s="129"/>
      <c r="B27" s="164" t="s">
        <v>5</v>
      </c>
      <c r="C27" s="151" t="s">
        <v>85</v>
      </c>
      <c r="D27" s="149" t="s">
        <v>161</v>
      </c>
      <c r="E27" s="171">
        <v>57382.525000000001</v>
      </c>
      <c r="F27" s="171">
        <v>84222.111111111109</v>
      </c>
      <c r="G27" s="156">
        <f t="shared" si="0"/>
        <v>0.4677310054081989</v>
      </c>
      <c r="H27" s="171">
        <v>82722.111111111109</v>
      </c>
      <c r="I27" s="156">
        <f t="shared" si="1"/>
        <v>1.8132999507051051E-2</v>
      </c>
    </row>
    <row r="28" spans="1:9" ht="16.5">
      <c r="A28" s="129"/>
      <c r="B28" s="164" t="s">
        <v>6</v>
      </c>
      <c r="C28" s="151" t="s">
        <v>86</v>
      </c>
      <c r="D28" s="149" t="s">
        <v>161</v>
      </c>
      <c r="E28" s="171">
        <v>50196.522222222222</v>
      </c>
      <c r="F28" s="171">
        <v>71407.7</v>
      </c>
      <c r="G28" s="156">
        <f t="shared" si="0"/>
        <v>0.42256269635324445</v>
      </c>
      <c r="H28" s="171">
        <v>68774.899999999994</v>
      </c>
      <c r="I28" s="156">
        <f t="shared" si="1"/>
        <v>3.8281407897357948E-2</v>
      </c>
    </row>
    <row r="29" spans="1:9" ht="17.25" thickBot="1">
      <c r="A29" s="38"/>
      <c r="B29" s="164" t="s">
        <v>13</v>
      </c>
      <c r="C29" s="151" t="s">
        <v>93</v>
      </c>
      <c r="D29" s="149" t="s">
        <v>81</v>
      </c>
      <c r="E29" s="171">
        <v>15667.0625</v>
      </c>
      <c r="F29" s="171">
        <v>29943.711111111108</v>
      </c>
      <c r="G29" s="156">
        <f t="shared" si="0"/>
        <v>0.91125241959755432</v>
      </c>
      <c r="H29" s="171">
        <v>28388.777777777777</v>
      </c>
      <c r="I29" s="156">
        <f t="shared" si="1"/>
        <v>5.4772817114743994E-2</v>
      </c>
    </row>
    <row r="30" spans="1:9" ht="16.5">
      <c r="A30" s="129"/>
      <c r="B30" s="164" t="s">
        <v>10</v>
      </c>
      <c r="C30" s="151" t="s">
        <v>90</v>
      </c>
      <c r="D30" s="149" t="s">
        <v>161</v>
      </c>
      <c r="E30" s="171">
        <v>86291.383333333331</v>
      </c>
      <c r="F30" s="171">
        <v>77408.2</v>
      </c>
      <c r="G30" s="156">
        <f t="shared" si="0"/>
        <v>-0.10294403670663912</v>
      </c>
      <c r="H30" s="171">
        <v>70524.899999999994</v>
      </c>
      <c r="I30" s="156">
        <f t="shared" si="1"/>
        <v>9.7600989154185303E-2</v>
      </c>
    </row>
    <row r="31" spans="1:9" ht="17.25" thickBot="1">
      <c r="A31" s="38"/>
      <c r="B31" s="165" t="s">
        <v>19</v>
      </c>
      <c r="C31" s="152" t="s">
        <v>99</v>
      </c>
      <c r="D31" s="148" t="s">
        <v>161</v>
      </c>
      <c r="E31" s="174">
        <v>34760.272222222222</v>
      </c>
      <c r="F31" s="174">
        <v>55499.4</v>
      </c>
      <c r="G31" s="158">
        <f t="shared" si="0"/>
        <v>0.59663306562136953</v>
      </c>
      <c r="H31" s="174">
        <v>49974.9</v>
      </c>
      <c r="I31" s="158">
        <f t="shared" si="1"/>
        <v>0.11054549383790663</v>
      </c>
    </row>
    <row r="32" spans="1:9" ht="15.75" customHeight="1" thickBot="1">
      <c r="A32" s="222" t="s">
        <v>188</v>
      </c>
      <c r="B32" s="223"/>
      <c r="C32" s="223"/>
      <c r="D32" s="224"/>
      <c r="E32" s="99">
        <f>SUM(E16:E31)</f>
        <v>755733.55525793647</v>
      </c>
      <c r="F32" s="100">
        <f>SUM(F16:F31)</f>
        <v>990420.30277777766</v>
      </c>
      <c r="G32" s="101">
        <f t="shared" ref="G32" si="2">(F32-E32)/E32</f>
        <v>0.31054165305620335</v>
      </c>
      <c r="H32" s="100">
        <f>SUM(H16:H31)</f>
        <v>1049643.1285714286</v>
      </c>
      <c r="I32" s="104">
        <f t="shared" ref="I32" si="3">(F32-H32)/H32</f>
        <v>-5.6421867758286191E-2</v>
      </c>
    </row>
    <row r="33" spans="1:9" ht="17.25" customHeight="1" thickBot="1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>
      <c r="A34" s="33"/>
      <c r="B34" s="166" t="s">
        <v>29</v>
      </c>
      <c r="C34" s="153" t="s">
        <v>103</v>
      </c>
      <c r="D34" s="155" t="s">
        <v>161</v>
      </c>
      <c r="E34" s="177">
        <v>51218.75</v>
      </c>
      <c r="F34" s="177">
        <v>88666.633333333331</v>
      </c>
      <c r="G34" s="156">
        <f>(F34-E34)/E34</f>
        <v>0.73113622127313393</v>
      </c>
      <c r="H34" s="177">
        <v>88333.333333333343</v>
      </c>
      <c r="I34" s="156">
        <f>(F34-H34)/H34</f>
        <v>3.7732075471696791E-3</v>
      </c>
    </row>
    <row r="35" spans="1:9" ht="16.5">
      <c r="A35" s="37"/>
      <c r="B35" s="164" t="s">
        <v>28</v>
      </c>
      <c r="C35" s="151" t="s">
        <v>102</v>
      </c>
      <c r="D35" s="147" t="s">
        <v>161</v>
      </c>
      <c r="E35" s="171">
        <v>56701.735714285707</v>
      </c>
      <c r="F35" s="171">
        <v>50941.5</v>
      </c>
      <c r="G35" s="156">
        <f>(F35-E35)/E35</f>
        <v>-0.10158834895832732</v>
      </c>
      <c r="H35" s="171">
        <v>50656.25</v>
      </c>
      <c r="I35" s="156">
        <f>(F35-H35)/H35</f>
        <v>5.6310919185687848E-3</v>
      </c>
    </row>
    <row r="36" spans="1:9" ht="16.5">
      <c r="A36" s="37"/>
      <c r="B36" s="166" t="s">
        <v>30</v>
      </c>
      <c r="C36" s="151" t="s">
        <v>104</v>
      </c>
      <c r="D36" s="147" t="s">
        <v>161</v>
      </c>
      <c r="E36" s="171">
        <v>31060.983333333337</v>
      </c>
      <c r="F36" s="171">
        <v>55458.2</v>
      </c>
      <c r="G36" s="156">
        <f>(F36-E36)/E36</f>
        <v>0.78546182536612086</v>
      </c>
      <c r="H36" s="171">
        <v>53224.9</v>
      </c>
      <c r="I36" s="156">
        <f>(F36-H36)/H36</f>
        <v>4.1959684283108013E-2</v>
      </c>
    </row>
    <row r="37" spans="1:9" ht="16.5">
      <c r="A37" s="37"/>
      <c r="B37" s="164" t="s">
        <v>27</v>
      </c>
      <c r="C37" s="151" t="s">
        <v>101</v>
      </c>
      <c r="D37" s="147" t="s">
        <v>161</v>
      </c>
      <c r="E37" s="171">
        <v>125092.18809523809</v>
      </c>
      <c r="F37" s="171">
        <v>151499.4</v>
      </c>
      <c r="G37" s="156">
        <f>(F37-E37)/E37</f>
        <v>0.21110200650305161</v>
      </c>
      <c r="H37" s="171">
        <v>143799.4</v>
      </c>
      <c r="I37" s="156">
        <f>(F37-H37)/H37</f>
        <v>5.3546815911610202E-2</v>
      </c>
    </row>
    <row r="38" spans="1:9" ht="17.25" thickBot="1">
      <c r="A38" s="38"/>
      <c r="B38" s="166" t="s">
        <v>26</v>
      </c>
      <c r="C38" s="151" t="s">
        <v>100</v>
      </c>
      <c r="D38" s="159" t="s">
        <v>161</v>
      </c>
      <c r="E38" s="174">
        <v>126059.41547619048</v>
      </c>
      <c r="F38" s="174">
        <v>154874.9</v>
      </c>
      <c r="G38" s="158">
        <f>(F38-E38)/E38</f>
        <v>0.22858653131905129</v>
      </c>
      <c r="H38" s="174">
        <v>143824.9</v>
      </c>
      <c r="I38" s="158">
        <f>(F38-H38)/H38</f>
        <v>7.6829533689924345E-2</v>
      </c>
    </row>
    <row r="39" spans="1:9" ht="15.75" customHeight="1" thickBot="1">
      <c r="A39" s="222" t="s">
        <v>189</v>
      </c>
      <c r="B39" s="223"/>
      <c r="C39" s="223"/>
      <c r="D39" s="224"/>
      <c r="E39" s="83">
        <f>SUM(E34:E38)</f>
        <v>390133.0726190476</v>
      </c>
      <c r="F39" s="102">
        <f>SUM(F34:F38)</f>
        <v>501440.6333333333</v>
      </c>
      <c r="G39" s="103">
        <f t="shared" ref="G39" si="4">(F39-E39)/E39</f>
        <v>0.28530665182281012</v>
      </c>
      <c r="H39" s="102">
        <f>SUM(H34:H38)</f>
        <v>479838.78333333333</v>
      </c>
      <c r="I39" s="104">
        <f t="shared" ref="I39" si="5">(F39-H39)/H39</f>
        <v>4.5018974602129343E-2</v>
      </c>
    </row>
    <row r="40" spans="1:9" ht="17.25" customHeight="1" thickBot="1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>
      <c r="A41" s="33"/>
      <c r="B41" s="167" t="s">
        <v>33</v>
      </c>
      <c r="C41" s="151" t="s">
        <v>107</v>
      </c>
      <c r="D41" s="155" t="s">
        <v>161</v>
      </c>
      <c r="E41" s="171">
        <v>602902.875</v>
      </c>
      <c r="F41" s="171">
        <v>606810</v>
      </c>
      <c r="G41" s="156">
        <f t="shared" ref="G41:G46" si="6">(F41-E41)/E41</f>
        <v>6.4805214272696905E-3</v>
      </c>
      <c r="H41" s="171">
        <v>623116</v>
      </c>
      <c r="I41" s="156">
        <f t="shared" ref="I41:I46" si="7">(F41-H41)/H41</f>
        <v>-2.616848227296362E-2</v>
      </c>
    </row>
    <row r="42" spans="1:9" ht="16.5">
      <c r="A42" s="37"/>
      <c r="B42" s="164" t="s">
        <v>35</v>
      </c>
      <c r="C42" s="151" t="s">
        <v>152</v>
      </c>
      <c r="D42" s="147" t="s">
        <v>161</v>
      </c>
      <c r="E42" s="171">
        <v>271515.625</v>
      </c>
      <c r="F42" s="171">
        <v>196900.00000000003</v>
      </c>
      <c r="G42" s="156">
        <f t="shared" si="6"/>
        <v>-0.27481153248546919</v>
      </c>
      <c r="H42" s="171">
        <v>197340.00000000003</v>
      </c>
      <c r="I42" s="156">
        <f t="shared" si="7"/>
        <v>-2.2296544035674466E-3</v>
      </c>
    </row>
    <row r="43" spans="1:9" ht="16.5">
      <c r="A43" s="37"/>
      <c r="B43" s="166" t="s">
        <v>36</v>
      </c>
      <c r="C43" s="151" t="s">
        <v>153</v>
      </c>
      <c r="D43" s="147" t="s">
        <v>161</v>
      </c>
      <c r="E43" s="179">
        <v>605763.29166666663</v>
      </c>
      <c r="F43" s="179">
        <v>870835</v>
      </c>
      <c r="G43" s="156">
        <f t="shared" si="6"/>
        <v>0.43758298328713252</v>
      </c>
      <c r="H43" s="179">
        <v>852150</v>
      </c>
      <c r="I43" s="156">
        <f t="shared" si="7"/>
        <v>2.1926890805609341E-2</v>
      </c>
    </row>
    <row r="44" spans="1:9" ht="16.5">
      <c r="A44" s="37"/>
      <c r="B44" s="164" t="s">
        <v>34</v>
      </c>
      <c r="C44" s="151" t="s">
        <v>154</v>
      </c>
      <c r="D44" s="147" t="s">
        <v>161</v>
      </c>
      <c r="E44" s="172">
        <v>281929.65625</v>
      </c>
      <c r="F44" s="172">
        <v>315636.66666666669</v>
      </c>
      <c r="G44" s="156">
        <f t="shared" si="6"/>
        <v>0.11955822904553584</v>
      </c>
      <c r="H44" s="172">
        <v>307372</v>
      </c>
      <c r="I44" s="156">
        <f t="shared" si="7"/>
        <v>2.6888157238351855E-2</v>
      </c>
    </row>
    <row r="45" spans="1:9" ht="16.5">
      <c r="A45" s="37"/>
      <c r="B45" s="164" t="s">
        <v>32</v>
      </c>
      <c r="C45" s="151" t="s">
        <v>106</v>
      </c>
      <c r="D45" s="147" t="s">
        <v>161</v>
      </c>
      <c r="E45" s="172">
        <v>929958.67500000005</v>
      </c>
      <c r="F45" s="172">
        <v>1002273.8888888889</v>
      </c>
      <c r="G45" s="156">
        <f t="shared" si="6"/>
        <v>7.7761749885164336E-2</v>
      </c>
      <c r="H45" s="172">
        <v>969451.03333333333</v>
      </c>
      <c r="I45" s="156">
        <f t="shared" si="7"/>
        <v>3.3857156707232917E-2</v>
      </c>
    </row>
    <row r="46" spans="1:9" ht="16.5" customHeight="1" thickBot="1">
      <c r="A46" s="38"/>
      <c r="B46" s="164" t="s">
        <v>31</v>
      </c>
      <c r="C46" s="151" t="s">
        <v>105</v>
      </c>
      <c r="D46" s="147" t="s">
        <v>161</v>
      </c>
      <c r="E46" s="175">
        <v>1553642.3</v>
      </c>
      <c r="F46" s="175">
        <v>1883292.9166666665</v>
      </c>
      <c r="G46" s="162">
        <f t="shared" si="6"/>
        <v>0.2121792234072582</v>
      </c>
      <c r="H46" s="175">
        <v>1813497.7</v>
      </c>
      <c r="I46" s="162">
        <f t="shared" si="7"/>
        <v>3.8486520642770354E-2</v>
      </c>
    </row>
    <row r="47" spans="1:9" ht="15.75" customHeight="1" thickBot="1">
      <c r="A47" s="222" t="s">
        <v>190</v>
      </c>
      <c r="B47" s="223"/>
      <c r="C47" s="223"/>
      <c r="D47" s="224"/>
      <c r="E47" s="83">
        <f>SUM(E41:E46)</f>
        <v>4245712.4229166666</v>
      </c>
      <c r="F47" s="83">
        <f>SUM(F41:F46)</f>
        <v>4875748.472222222</v>
      </c>
      <c r="G47" s="103">
        <f t="shared" ref="G47" si="8">(F47-E47)/E47</f>
        <v>0.14839348183472612</v>
      </c>
      <c r="H47" s="102">
        <f>SUM(H41:H46)</f>
        <v>4762926.7333333334</v>
      </c>
      <c r="I47" s="104">
        <f t="shared" ref="I47" si="9">(F47-H47)/H47</f>
        <v>2.3687481501511645E-2</v>
      </c>
    </row>
    <row r="48" spans="1:9" ht="17.25" customHeight="1" thickBot="1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>
      <c r="A49" s="33"/>
      <c r="B49" s="164" t="s">
        <v>48</v>
      </c>
      <c r="C49" s="151" t="s">
        <v>157</v>
      </c>
      <c r="D49" s="155" t="s">
        <v>114</v>
      </c>
      <c r="E49" s="169">
        <v>1309527.8210714285</v>
      </c>
      <c r="F49" s="169">
        <v>1287681.25</v>
      </c>
      <c r="G49" s="156">
        <f t="shared" ref="G49:G54" si="10">(F49-E49)/E49</f>
        <v>-1.6682784985472144E-2</v>
      </c>
      <c r="H49" s="169">
        <v>1307938.125</v>
      </c>
      <c r="I49" s="156">
        <f t="shared" ref="I49:I54" si="11">(F49-H49)/H49</f>
        <v>-1.548764013588181E-2</v>
      </c>
    </row>
    <row r="50" spans="1:9" ht="16.5">
      <c r="A50" s="37"/>
      <c r="B50" s="164" t="s">
        <v>50</v>
      </c>
      <c r="C50" s="151" t="s">
        <v>159</v>
      </c>
      <c r="D50" s="149" t="s">
        <v>112</v>
      </c>
      <c r="E50" s="172">
        <v>1899000</v>
      </c>
      <c r="F50" s="172">
        <v>1748158.75</v>
      </c>
      <c r="G50" s="156">
        <f t="shared" si="10"/>
        <v>-7.9431937862032648E-2</v>
      </c>
      <c r="H50" s="172">
        <v>1755877.5</v>
      </c>
      <c r="I50" s="156">
        <f t="shared" si="11"/>
        <v>-4.3959501730616172E-3</v>
      </c>
    </row>
    <row r="51" spans="1:9" ht="16.5">
      <c r="A51" s="37"/>
      <c r="B51" s="164" t="s">
        <v>46</v>
      </c>
      <c r="C51" s="151" t="s">
        <v>111</v>
      </c>
      <c r="D51" s="147" t="s">
        <v>110</v>
      </c>
      <c r="E51" s="172">
        <v>318598.36111111112</v>
      </c>
      <c r="F51" s="172">
        <v>315219.9977703456</v>
      </c>
      <c r="G51" s="156">
        <f t="shared" si="10"/>
        <v>-1.0603831510568647E-2</v>
      </c>
      <c r="H51" s="172">
        <v>315924.40000000002</v>
      </c>
      <c r="I51" s="156">
        <f t="shared" si="11"/>
        <v>-2.2296544035675246E-3</v>
      </c>
    </row>
    <row r="52" spans="1:9" ht="16.5">
      <c r="A52" s="37"/>
      <c r="B52" s="164" t="s">
        <v>49</v>
      </c>
      <c r="C52" s="151" t="s">
        <v>158</v>
      </c>
      <c r="D52" s="147" t="s">
        <v>199</v>
      </c>
      <c r="E52" s="172">
        <v>145942.8125</v>
      </c>
      <c r="F52" s="172">
        <v>140507.26727982162</v>
      </c>
      <c r="G52" s="156">
        <f t="shared" si="10"/>
        <v>-3.7244350215454275E-2</v>
      </c>
      <c r="H52" s="172">
        <v>140821.25</v>
      </c>
      <c r="I52" s="156">
        <f t="shared" si="11"/>
        <v>-2.2296544035674826E-3</v>
      </c>
    </row>
    <row r="53" spans="1:9" ht="16.5">
      <c r="A53" s="37"/>
      <c r="B53" s="164" t="s">
        <v>47</v>
      </c>
      <c r="C53" s="151" t="s">
        <v>113</v>
      </c>
      <c r="D53" s="149" t="s">
        <v>114</v>
      </c>
      <c r="E53" s="172">
        <v>1021389.4642857143</v>
      </c>
      <c r="F53" s="172">
        <v>987962.76198439242</v>
      </c>
      <c r="G53" s="156">
        <f t="shared" si="10"/>
        <v>-3.2726695810102284E-2</v>
      </c>
      <c r="H53" s="172">
        <v>990025.57142857148</v>
      </c>
      <c r="I53" s="156">
        <f t="shared" si="11"/>
        <v>-2.0835920845988852E-3</v>
      </c>
    </row>
    <row r="54" spans="1:9" ht="16.5" customHeight="1" thickBot="1">
      <c r="A54" s="38"/>
      <c r="B54" s="164" t="s">
        <v>45</v>
      </c>
      <c r="C54" s="151" t="s">
        <v>109</v>
      </c>
      <c r="D54" s="148" t="s">
        <v>108</v>
      </c>
      <c r="E54" s="175">
        <v>350526.96875</v>
      </c>
      <c r="F54" s="175">
        <v>332156.875</v>
      </c>
      <c r="G54" s="162">
        <f t="shared" si="10"/>
        <v>-5.2407076737943578E-2</v>
      </c>
      <c r="H54" s="175">
        <v>275080</v>
      </c>
      <c r="I54" s="162">
        <f t="shared" si="11"/>
        <v>0.20749191144394358</v>
      </c>
    </row>
    <row r="55" spans="1:9" ht="15.75" customHeight="1" thickBot="1">
      <c r="A55" s="222" t="s">
        <v>191</v>
      </c>
      <c r="B55" s="223"/>
      <c r="C55" s="223"/>
      <c r="D55" s="224"/>
      <c r="E55" s="83">
        <f>SUM(E49:E54)</f>
        <v>5044985.4277182538</v>
      </c>
      <c r="F55" s="83">
        <f>SUM(F49:F54)</f>
        <v>4811686.9020345593</v>
      </c>
      <c r="G55" s="103">
        <f t="shared" ref="G55" si="12">(F55-E55)/E55</f>
        <v>-4.6243647088037437E-2</v>
      </c>
      <c r="H55" s="83">
        <f>SUM(H49:H54)</f>
        <v>4785666.8464285713</v>
      </c>
      <c r="I55" s="104">
        <f t="shared" ref="I55" si="13">(F55-H55)/H55</f>
        <v>5.4370804406090583E-3</v>
      </c>
    </row>
    <row r="56" spans="1:9" ht="17.25" customHeight="1" thickBot="1">
      <c r="A56" s="108" t="s">
        <v>44</v>
      </c>
      <c r="B56" s="10" t="s">
        <v>57</v>
      </c>
      <c r="C56" s="139"/>
      <c r="D56" s="122"/>
      <c r="E56" s="105"/>
      <c r="F56" s="105"/>
      <c r="G56" s="106"/>
      <c r="H56" s="105"/>
      <c r="I56" s="107"/>
    </row>
    <row r="57" spans="1:9" ht="16.5">
      <c r="A57" s="108"/>
      <c r="B57" s="185" t="s">
        <v>54</v>
      </c>
      <c r="C57" s="154" t="s">
        <v>121</v>
      </c>
      <c r="D57" s="155" t="s">
        <v>120</v>
      </c>
      <c r="E57" s="169">
        <v>225649.64285714287</v>
      </c>
      <c r="F57" s="132">
        <v>154337.77777777778</v>
      </c>
      <c r="G57" s="157">
        <f t="shared" ref="G57:G65" si="14">(F57-E57)/E57</f>
        <v>-0.31602915110533591</v>
      </c>
      <c r="H57" s="132">
        <v>197539.33333333334</v>
      </c>
      <c r="I57" s="157">
        <f t="shared" ref="I57:I65" si="15">(F57-H57)/H57</f>
        <v>-0.21869849830188534</v>
      </c>
    </row>
    <row r="58" spans="1:9" ht="16.5">
      <c r="A58" s="109"/>
      <c r="B58" s="186" t="s">
        <v>55</v>
      </c>
      <c r="C58" s="151" t="s">
        <v>122</v>
      </c>
      <c r="D58" s="147" t="s">
        <v>120</v>
      </c>
      <c r="E58" s="172">
        <v>216664.39285714287</v>
      </c>
      <c r="F58" s="183">
        <v>159399.5</v>
      </c>
      <c r="G58" s="156">
        <f t="shared" si="14"/>
        <v>-0.26430227921622701</v>
      </c>
      <c r="H58" s="183">
        <v>196532.7</v>
      </c>
      <c r="I58" s="156">
        <f t="shared" si="15"/>
        <v>-0.18894158580226095</v>
      </c>
    </row>
    <row r="59" spans="1:9" ht="16.5">
      <c r="A59" s="109"/>
      <c r="B59" s="186" t="s">
        <v>39</v>
      </c>
      <c r="C59" s="151" t="s">
        <v>116</v>
      </c>
      <c r="D59" s="147" t="s">
        <v>114</v>
      </c>
      <c r="E59" s="172">
        <v>166314</v>
      </c>
      <c r="F59" s="183">
        <v>165873.33333333334</v>
      </c>
      <c r="G59" s="156">
        <f t="shared" si="14"/>
        <v>-2.649606567496765E-3</v>
      </c>
      <c r="H59" s="183">
        <v>194051</v>
      </c>
      <c r="I59" s="156">
        <f t="shared" si="15"/>
        <v>-0.14520753135344139</v>
      </c>
    </row>
    <row r="60" spans="1:9" ht="16.5">
      <c r="A60" s="109"/>
      <c r="B60" s="186" t="s">
        <v>38</v>
      </c>
      <c r="C60" s="151" t="s">
        <v>115</v>
      </c>
      <c r="D60" s="147" t="s">
        <v>114</v>
      </c>
      <c r="E60" s="172">
        <v>163085.85</v>
      </c>
      <c r="F60" s="183">
        <v>143796.66666666666</v>
      </c>
      <c r="G60" s="156">
        <f t="shared" si="14"/>
        <v>-0.11827625347835724</v>
      </c>
      <c r="H60" s="183">
        <v>144118</v>
      </c>
      <c r="I60" s="156">
        <f t="shared" si="15"/>
        <v>-2.2296544035675142E-3</v>
      </c>
    </row>
    <row r="61" spans="1:9" s="125" customFormat="1" ht="16.5">
      <c r="A61" s="137"/>
      <c r="B61" s="186" t="s">
        <v>56</v>
      </c>
      <c r="C61" s="151" t="s">
        <v>123</v>
      </c>
      <c r="D61" s="147" t="s">
        <v>120</v>
      </c>
      <c r="E61" s="172">
        <v>1071703.25</v>
      </c>
      <c r="F61" s="188">
        <v>976146.66666666663</v>
      </c>
      <c r="G61" s="156">
        <f t="shared" si="14"/>
        <v>-8.9163285950036419E-2</v>
      </c>
      <c r="H61" s="188">
        <v>978328</v>
      </c>
      <c r="I61" s="156">
        <f t="shared" si="15"/>
        <v>-2.2296544035674869E-3</v>
      </c>
    </row>
    <row r="62" spans="1:9" s="125" customFormat="1" ht="17.25" thickBot="1">
      <c r="A62" s="137"/>
      <c r="B62" s="187" t="s">
        <v>41</v>
      </c>
      <c r="C62" s="152" t="s">
        <v>118</v>
      </c>
      <c r="D62" s="148" t="s">
        <v>114</v>
      </c>
      <c r="E62" s="175">
        <v>191824.79166666666</v>
      </c>
      <c r="F62" s="184">
        <v>208087.5</v>
      </c>
      <c r="G62" s="161">
        <f t="shared" si="14"/>
        <v>8.4778970392904177E-2</v>
      </c>
      <c r="H62" s="184">
        <v>208552.5</v>
      </c>
      <c r="I62" s="161">
        <f t="shared" si="15"/>
        <v>-2.229654403567447E-3</v>
      </c>
    </row>
    <row r="63" spans="1:9" s="125" customFormat="1" ht="16.5">
      <c r="A63" s="137"/>
      <c r="B63" s="94" t="s">
        <v>42</v>
      </c>
      <c r="C63" s="150" t="s">
        <v>198</v>
      </c>
      <c r="D63" s="147" t="s">
        <v>114</v>
      </c>
      <c r="E63" s="169">
        <v>97909.041666666672</v>
      </c>
      <c r="F63" s="182">
        <v>102253.75</v>
      </c>
      <c r="G63" s="156">
        <f t="shared" si="14"/>
        <v>4.4374944942521005E-2</v>
      </c>
      <c r="H63" s="182">
        <v>102482.25</v>
      </c>
      <c r="I63" s="156">
        <f t="shared" si="15"/>
        <v>-2.229654403567447E-3</v>
      </c>
    </row>
    <row r="64" spans="1:9" s="125" customFormat="1" ht="16.5">
      <c r="A64" s="137"/>
      <c r="B64" s="186" t="s">
        <v>40</v>
      </c>
      <c r="C64" s="151" t="s">
        <v>117</v>
      </c>
      <c r="D64" s="149" t="s">
        <v>114</v>
      </c>
      <c r="E64" s="172">
        <v>142703.91666666666</v>
      </c>
      <c r="F64" s="183">
        <v>128581.66666666667</v>
      </c>
      <c r="G64" s="156">
        <f t="shared" si="14"/>
        <v>-9.8961894879082288E-2</v>
      </c>
      <c r="H64" s="183">
        <v>128869</v>
      </c>
      <c r="I64" s="156">
        <f t="shared" si="15"/>
        <v>-2.2296544035674093E-3</v>
      </c>
    </row>
    <row r="65" spans="1:9" ht="16.5" customHeight="1" thickBot="1">
      <c r="A65" s="110"/>
      <c r="B65" s="187" t="s">
        <v>43</v>
      </c>
      <c r="C65" s="152" t="s">
        <v>119</v>
      </c>
      <c r="D65" s="148" t="s">
        <v>114</v>
      </c>
      <c r="E65" s="175">
        <v>107213.65</v>
      </c>
      <c r="F65" s="175">
        <v>92566.575887880244</v>
      </c>
      <c r="G65" s="161">
        <f t="shared" si="14"/>
        <v>-0.13661575846097723</v>
      </c>
      <c r="H65" s="175">
        <v>90338.71428571429</v>
      </c>
      <c r="I65" s="161">
        <f t="shared" si="15"/>
        <v>2.4661205550478564E-2</v>
      </c>
    </row>
    <row r="66" spans="1:9" ht="15.75" customHeight="1" thickBot="1">
      <c r="A66" s="222" t="s">
        <v>192</v>
      </c>
      <c r="B66" s="234"/>
      <c r="C66" s="234"/>
      <c r="D66" s="235"/>
      <c r="E66" s="99">
        <f>SUM(E57:E65)</f>
        <v>2383068.5357142854</v>
      </c>
      <c r="F66" s="99">
        <f>SUM(F57:F65)</f>
        <v>2131043.4369989913</v>
      </c>
      <c r="G66" s="101">
        <f t="shared" ref="G66" si="16">(F66-E66)/E66</f>
        <v>-0.10575654662812868</v>
      </c>
      <c r="H66" s="99">
        <f>SUM(H57:H65)</f>
        <v>2240811.4976190473</v>
      </c>
      <c r="I66" s="140">
        <f t="shared" ref="I66" si="17">(F66-H66)/H66</f>
        <v>-4.8985852106118249E-2</v>
      </c>
    </row>
    <row r="67" spans="1:9" ht="17.25" customHeight="1" thickBot="1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>
      <c r="A68" s="33"/>
      <c r="B68" s="164" t="s">
        <v>64</v>
      </c>
      <c r="C68" s="151" t="s">
        <v>133</v>
      </c>
      <c r="D68" s="155" t="s">
        <v>127</v>
      </c>
      <c r="E68" s="169">
        <v>212496.39285714287</v>
      </c>
      <c r="F68" s="177">
        <v>214302.77777777778</v>
      </c>
      <c r="G68" s="156">
        <f t="shared" ref="G68:G73" si="18">(F68-E68)/E68</f>
        <v>8.5007792195762513E-3</v>
      </c>
      <c r="H68" s="177">
        <v>218569</v>
      </c>
      <c r="I68" s="156">
        <f t="shared" ref="I68:I73" si="19">(F68-H68)/H68</f>
        <v>-1.9518880638252536E-2</v>
      </c>
    </row>
    <row r="69" spans="1:9" ht="16.5">
      <c r="A69" s="37"/>
      <c r="B69" s="164" t="s">
        <v>60</v>
      </c>
      <c r="C69" s="151" t="s">
        <v>129</v>
      </c>
      <c r="D69" s="149" t="s">
        <v>206</v>
      </c>
      <c r="E69" s="172">
        <v>2368019.25</v>
      </c>
      <c r="F69" s="171">
        <v>2887866.6666666665</v>
      </c>
      <c r="G69" s="156">
        <f t="shared" si="18"/>
        <v>0.21952837447021029</v>
      </c>
      <c r="H69" s="171">
        <v>2894320</v>
      </c>
      <c r="I69" s="156">
        <f t="shared" si="19"/>
        <v>-2.2296544035675008E-3</v>
      </c>
    </row>
    <row r="70" spans="1:9" ht="16.5">
      <c r="A70" s="37"/>
      <c r="B70" s="164" t="s">
        <v>61</v>
      </c>
      <c r="C70" s="151" t="s">
        <v>130</v>
      </c>
      <c r="D70" s="149" t="s">
        <v>207</v>
      </c>
      <c r="E70" s="172">
        <v>886244.75</v>
      </c>
      <c r="F70" s="171">
        <v>901824.375</v>
      </c>
      <c r="G70" s="156">
        <f t="shared" si="18"/>
        <v>1.757937070995343E-2</v>
      </c>
      <c r="H70" s="171">
        <v>903839.625</v>
      </c>
      <c r="I70" s="156">
        <f t="shared" si="19"/>
        <v>-2.229654403567447E-3</v>
      </c>
    </row>
    <row r="71" spans="1:9" ht="16.5">
      <c r="A71" s="37"/>
      <c r="B71" s="164" t="s">
        <v>62</v>
      </c>
      <c r="C71" s="151" t="s">
        <v>131</v>
      </c>
      <c r="D71" s="149" t="s">
        <v>125</v>
      </c>
      <c r="E71" s="172">
        <v>582347.69999999995</v>
      </c>
      <c r="F71" s="171">
        <v>597263.33333333337</v>
      </c>
      <c r="G71" s="156">
        <f t="shared" si="18"/>
        <v>2.5612934220111832E-2</v>
      </c>
      <c r="H71" s="171">
        <v>598598</v>
      </c>
      <c r="I71" s="156">
        <f t="shared" si="19"/>
        <v>-2.2296544035673824E-3</v>
      </c>
    </row>
    <row r="72" spans="1:9" ht="16.5">
      <c r="A72" s="37"/>
      <c r="B72" s="164" t="s">
        <v>59</v>
      </c>
      <c r="C72" s="151" t="s">
        <v>128</v>
      </c>
      <c r="D72" s="149" t="s">
        <v>124</v>
      </c>
      <c r="E72" s="172">
        <v>457956.25</v>
      </c>
      <c r="F72" s="171">
        <v>410705.55555555556</v>
      </c>
      <c r="G72" s="156">
        <f t="shared" si="18"/>
        <v>-0.10317731103013539</v>
      </c>
      <c r="H72" s="171">
        <v>408035.33333333331</v>
      </c>
      <c r="I72" s="156">
        <f t="shared" si="19"/>
        <v>6.544095582136469E-3</v>
      </c>
    </row>
    <row r="73" spans="1:9" ht="16.5" customHeight="1" thickBot="1">
      <c r="A73" s="37"/>
      <c r="B73" s="164" t="s">
        <v>63</v>
      </c>
      <c r="C73" s="151" t="s">
        <v>132</v>
      </c>
      <c r="D73" s="148" t="s">
        <v>126</v>
      </c>
      <c r="E73" s="175">
        <v>292714.75</v>
      </c>
      <c r="F73" s="180">
        <v>295685.625</v>
      </c>
      <c r="G73" s="162">
        <f t="shared" si="18"/>
        <v>1.0149386049046043E-2</v>
      </c>
      <c r="H73" s="180">
        <v>291525</v>
      </c>
      <c r="I73" s="162">
        <f t="shared" si="19"/>
        <v>1.427193208129663E-2</v>
      </c>
    </row>
    <row r="74" spans="1:9" ht="15.75" customHeight="1" thickBot="1">
      <c r="A74" s="222" t="s">
        <v>205</v>
      </c>
      <c r="B74" s="223"/>
      <c r="C74" s="223"/>
      <c r="D74" s="224"/>
      <c r="E74" s="83">
        <f>SUM(E68:E73)</f>
        <v>4799779.0928571429</v>
      </c>
      <c r="F74" s="83">
        <f>SUM(F68:F73)</f>
        <v>5307648.333333334</v>
      </c>
      <c r="G74" s="103">
        <f t="shared" ref="G74" si="20">(F74-E74)/E74</f>
        <v>0.10581096143195082</v>
      </c>
      <c r="H74" s="83">
        <f>SUM(H68:H73)</f>
        <v>5314886.958333333</v>
      </c>
      <c r="I74" s="104">
        <f t="shared" ref="I74" si="21">(F74-H74)/H74</f>
        <v>-1.3619527671514184E-3</v>
      </c>
    </row>
    <row r="75" spans="1:9" ht="17.25" customHeight="1" thickBot="1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>
      <c r="A76" s="33"/>
      <c r="B76" s="164" t="s">
        <v>70</v>
      </c>
      <c r="C76" s="153" t="s">
        <v>141</v>
      </c>
      <c r="D76" s="155" t="s">
        <v>137</v>
      </c>
      <c r="E76" s="169">
        <v>149158.875</v>
      </c>
      <c r="F76" s="169">
        <v>130128.01114827201</v>
      </c>
      <c r="G76" s="156">
        <f>(F76-E76)/E76</f>
        <v>-0.12758787468548546</v>
      </c>
      <c r="H76" s="169">
        <v>130418.8</v>
      </c>
      <c r="I76" s="156">
        <f>(F76-H76)/H76</f>
        <v>-2.2296544035675337E-3</v>
      </c>
    </row>
    <row r="77" spans="1:9" ht="16.5">
      <c r="A77" s="37"/>
      <c r="B77" s="164" t="s">
        <v>68</v>
      </c>
      <c r="C77" s="151" t="s">
        <v>138</v>
      </c>
      <c r="D77" s="149" t="s">
        <v>134</v>
      </c>
      <c r="E77" s="172">
        <v>273368.06696428568</v>
      </c>
      <c r="F77" s="172">
        <v>306090</v>
      </c>
      <c r="G77" s="156">
        <f>(F77-E77)/E77</f>
        <v>0.11969917847057569</v>
      </c>
      <c r="H77" s="172">
        <v>306774</v>
      </c>
      <c r="I77" s="156">
        <f>(F77-H77)/H77</f>
        <v>-2.229654403567447E-3</v>
      </c>
    </row>
    <row r="78" spans="1:9" ht="16.5">
      <c r="A78" s="37"/>
      <c r="B78" s="164" t="s">
        <v>71</v>
      </c>
      <c r="C78" s="151" t="s">
        <v>200</v>
      </c>
      <c r="D78" s="149" t="s">
        <v>134</v>
      </c>
      <c r="E78" s="172">
        <v>120659.07986111111</v>
      </c>
      <c r="F78" s="172">
        <v>122169.49554069119</v>
      </c>
      <c r="G78" s="156">
        <f>(F78-E78)/E78</f>
        <v>1.2518044073588976E-2</v>
      </c>
      <c r="H78" s="172">
        <v>121495.88888888889</v>
      </c>
      <c r="I78" s="156">
        <f>(F78-H78)/H78</f>
        <v>5.5442752669461141E-3</v>
      </c>
    </row>
    <row r="79" spans="1:9" ht="16.5">
      <c r="A79" s="37"/>
      <c r="B79" s="164" t="s">
        <v>67</v>
      </c>
      <c r="C79" s="151" t="s">
        <v>139</v>
      </c>
      <c r="D79" s="149" t="s">
        <v>135</v>
      </c>
      <c r="E79" s="172">
        <v>211153.25</v>
      </c>
      <c r="F79" s="172">
        <v>207192.5</v>
      </c>
      <c r="G79" s="156">
        <f>(F79-E79)/E79</f>
        <v>-1.8757703232131166E-2</v>
      </c>
      <c r="H79" s="172">
        <v>199581.16666666666</v>
      </c>
      <c r="I79" s="156">
        <f>(F79-H79)/H79</f>
        <v>3.8136530918498536E-2</v>
      </c>
    </row>
    <row r="80" spans="1:9" ht="16.5" customHeight="1" thickBot="1">
      <c r="A80" s="38"/>
      <c r="B80" s="164" t="s">
        <v>69</v>
      </c>
      <c r="C80" s="151" t="s">
        <v>140</v>
      </c>
      <c r="D80" s="148" t="s">
        <v>136</v>
      </c>
      <c r="E80" s="175">
        <v>84149.21875</v>
      </c>
      <c r="F80" s="175">
        <v>91922.871476349741</v>
      </c>
      <c r="G80" s="156">
        <f>(F80-E80)/E80</f>
        <v>9.2379380840653863E-2</v>
      </c>
      <c r="H80" s="175">
        <v>88496.5</v>
      </c>
      <c r="I80" s="156">
        <f>(F80-H80)/H80</f>
        <v>3.8717593083904343E-2</v>
      </c>
    </row>
    <row r="81" spans="1:11" ht="15.75" customHeight="1" thickBot="1">
      <c r="A81" s="222" t="s">
        <v>193</v>
      </c>
      <c r="B81" s="223"/>
      <c r="C81" s="223"/>
      <c r="D81" s="224"/>
      <c r="E81" s="83">
        <f>SUM(E76:E80)</f>
        <v>838488.49057539681</v>
      </c>
      <c r="F81" s="83">
        <f>SUM(F76:F80)</f>
        <v>857502.87816531293</v>
      </c>
      <c r="G81" s="103">
        <f t="shared" ref="G81" si="22">(F81-E81)/E81</f>
        <v>2.2676981024352356E-2</v>
      </c>
      <c r="H81" s="83">
        <f>SUM(H76:H80)</f>
        <v>846766.35555555555</v>
      </c>
      <c r="I81" s="104">
        <f t="shared" ref="I81" si="23">(F81-H81)/H81</f>
        <v>1.2679439303789111E-2</v>
      </c>
    </row>
    <row r="82" spans="1:11" ht="17.25" customHeight="1" thickBot="1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>
      <c r="A83" s="33"/>
      <c r="B83" s="164" t="s">
        <v>78</v>
      </c>
      <c r="C83" s="151" t="s">
        <v>149</v>
      </c>
      <c r="D83" s="155" t="s">
        <v>147</v>
      </c>
      <c r="E83" s="169">
        <v>138991.64642857143</v>
      </c>
      <c r="F83" s="169">
        <v>131207</v>
      </c>
      <c r="G83" s="157">
        <f t="shared" ref="G83:G89" si="24">(F83-E83)/E83</f>
        <v>-5.6008016514661578E-2</v>
      </c>
      <c r="H83" s="169">
        <v>133154.66666666666</v>
      </c>
      <c r="I83" s="157">
        <f t="shared" ref="I83:I89" si="25">(F83-H83)/H83</f>
        <v>-1.4627100314421253E-2</v>
      </c>
    </row>
    <row r="84" spans="1:11" ht="16.5">
      <c r="A84" s="37"/>
      <c r="B84" s="164" t="s">
        <v>77</v>
      </c>
      <c r="C84" s="151" t="s">
        <v>146</v>
      </c>
      <c r="D84" s="147" t="s">
        <v>162</v>
      </c>
      <c r="E84" s="172">
        <v>100035.69444444444</v>
      </c>
      <c r="F84" s="172">
        <v>93971.881967670008</v>
      </c>
      <c r="G84" s="156">
        <f t="shared" si="24"/>
        <v>-6.0616488049093448E-2</v>
      </c>
      <c r="H84" s="172">
        <v>94182.222222222219</v>
      </c>
      <c r="I84" s="156">
        <f t="shared" si="25"/>
        <v>-2.233332890106533E-3</v>
      </c>
    </row>
    <row r="85" spans="1:11" ht="16.5">
      <c r="A85" s="37"/>
      <c r="B85" s="164" t="s">
        <v>76</v>
      </c>
      <c r="C85" s="151" t="s">
        <v>143</v>
      </c>
      <c r="D85" s="149" t="s">
        <v>161</v>
      </c>
      <c r="E85" s="172">
        <v>100143.86666666665</v>
      </c>
      <c r="F85" s="163">
        <v>103372.5</v>
      </c>
      <c r="G85" s="156">
        <f t="shared" si="24"/>
        <v>3.2239950790795772E-2</v>
      </c>
      <c r="H85" s="163">
        <v>103603.5</v>
      </c>
      <c r="I85" s="156">
        <f t="shared" si="25"/>
        <v>-2.229654403567447E-3</v>
      </c>
    </row>
    <row r="86" spans="1:11" ht="16.5">
      <c r="A86" s="37"/>
      <c r="B86" s="164" t="s">
        <v>79</v>
      </c>
      <c r="C86" s="151" t="s">
        <v>155</v>
      </c>
      <c r="D86" s="149" t="s">
        <v>156</v>
      </c>
      <c r="E86" s="172">
        <v>742946.33333333337</v>
      </c>
      <c r="F86" s="172">
        <v>577275</v>
      </c>
      <c r="G86" s="156">
        <f t="shared" si="24"/>
        <v>-0.22299232919021969</v>
      </c>
      <c r="H86" s="172">
        <v>578565</v>
      </c>
      <c r="I86" s="156">
        <f t="shared" si="25"/>
        <v>-2.229654403567447E-3</v>
      </c>
    </row>
    <row r="87" spans="1:11" ht="16.5">
      <c r="A87" s="37"/>
      <c r="B87" s="164" t="s">
        <v>75</v>
      </c>
      <c r="C87" s="151" t="s">
        <v>148</v>
      </c>
      <c r="D87" s="160" t="s">
        <v>145</v>
      </c>
      <c r="E87" s="181">
        <v>44134.5</v>
      </c>
      <c r="F87" s="181">
        <v>49970.833333333336</v>
      </c>
      <c r="G87" s="156">
        <f t="shared" si="24"/>
        <v>0.13223970665428034</v>
      </c>
      <c r="H87" s="181">
        <v>50082.5</v>
      </c>
      <c r="I87" s="156">
        <f t="shared" si="25"/>
        <v>-2.2296544035673984E-3</v>
      </c>
    </row>
    <row r="88" spans="1:11" ht="16.5">
      <c r="A88" s="37"/>
      <c r="B88" s="164" t="s">
        <v>74</v>
      </c>
      <c r="C88" s="151" t="s">
        <v>144</v>
      </c>
      <c r="D88" s="160" t="s">
        <v>142</v>
      </c>
      <c r="E88" s="181">
        <v>75307.166666666672</v>
      </c>
      <c r="F88" s="181">
        <v>70960.71428571429</v>
      </c>
      <c r="G88" s="156">
        <f t="shared" si="24"/>
        <v>-5.7716318025761798E-2</v>
      </c>
      <c r="H88" s="181">
        <v>71119.28571428571</v>
      </c>
      <c r="I88" s="156">
        <f t="shared" si="25"/>
        <v>-2.2296544035673303E-3</v>
      </c>
    </row>
    <row r="89" spans="1:11" ht="16.5" customHeight="1" thickBot="1">
      <c r="A89" s="35"/>
      <c r="B89" s="165" t="s">
        <v>80</v>
      </c>
      <c r="C89" s="152" t="s">
        <v>151</v>
      </c>
      <c r="D89" s="148" t="s">
        <v>150</v>
      </c>
      <c r="E89" s="175">
        <v>172300.93402777778</v>
      </c>
      <c r="F89" s="175">
        <v>198242.5</v>
      </c>
      <c r="G89" s="158">
        <f t="shared" si="24"/>
        <v>0.15055963636296948</v>
      </c>
      <c r="H89" s="175">
        <v>195047.66666666666</v>
      </c>
      <c r="I89" s="158">
        <f t="shared" si="25"/>
        <v>1.6379756743223502E-2</v>
      </c>
    </row>
    <row r="90" spans="1:11" ht="15.75" customHeight="1" thickBot="1">
      <c r="A90" s="222" t="s">
        <v>194</v>
      </c>
      <c r="B90" s="223"/>
      <c r="C90" s="223"/>
      <c r="D90" s="224"/>
      <c r="E90" s="83">
        <f>SUM(E83:E89)</f>
        <v>1373860.1415674603</v>
      </c>
      <c r="F90" s="83">
        <f>SUM(F83:F89)</f>
        <v>1225000.4295867179</v>
      </c>
      <c r="G90" s="111">
        <f t="shared" ref="G90:G91" si="26">(F90-E90)/E90</f>
        <v>-0.10835143074382073</v>
      </c>
      <c r="H90" s="83">
        <f>SUM(H83:H89)</f>
        <v>1225754.8412698412</v>
      </c>
      <c r="I90" s="104">
        <f t="shared" ref="I90:I91" si="27">(F90-H90)/H90</f>
        <v>-6.1546702303193071E-4</v>
      </c>
    </row>
    <row r="91" spans="1:11" ht="15.75" customHeight="1" thickBot="1">
      <c r="A91" s="222" t="s">
        <v>195</v>
      </c>
      <c r="B91" s="223"/>
      <c r="C91" s="223"/>
      <c r="D91" s="224"/>
      <c r="E91" s="99">
        <f>SUM(E90+E81+E74+E66+E55+E47+E39+E32)</f>
        <v>19831760.739226189</v>
      </c>
      <c r="F91" s="99">
        <f>SUM(F32,F39,F47,F55,F66,F74,F81,F90)</f>
        <v>20700491.388452247</v>
      </c>
      <c r="G91" s="101">
        <f t="shared" si="26"/>
        <v>4.380501865917303E-2</v>
      </c>
      <c r="H91" s="99">
        <f>SUM(H32,H39,H47,H55,H66,H74,H81,H90)</f>
        <v>20706295.144444443</v>
      </c>
      <c r="I91" s="112">
        <f t="shared" si="27"/>
        <v>-2.8028944587673687E-4</v>
      </c>
      <c r="J91" s="113"/>
    </row>
    <row r="92" spans="1:11">
      <c r="E92" s="114"/>
      <c r="F92" s="114"/>
      <c r="K92" s="115"/>
    </row>
    <row r="93" spans="1:11">
      <c r="I93" s="28"/>
    </row>
    <row r="94" spans="1:11">
      <c r="I94" s="28"/>
    </row>
    <row r="95" spans="1:11">
      <c r="I95" s="28"/>
    </row>
  </sheetData>
  <sortState ref="B83:I89">
    <sortCondition ref="I83:I89"/>
  </sortState>
  <mergeCells count="20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  <mergeCell ref="D11:E11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abSelected="1" topLeftCell="A27" zoomScaleNormal="100" workbookViewId="0">
      <selection activeCell="F44" sqref="F44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25" customWidth="1"/>
    <col min="4" max="6" width="13.140625" style="125" customWidth="1"/>
    <col min="7" max="7" width="11.28515625" style="82" customWidth="1"/>
    <col min="8" max="8" width="11.42578125" style="125" customWidth="1"/>
    <col min="9" max="9" width="11.7109375" style="125" customWidth="1"/>
    <col min="10" max="10" width="9.140625" style="125"/>
    <col min="11" max="11" width="13" style="206" bestFit="1" customWidth="1"/>
    <col min="12" max="12" width="9.140625" style="206"/>
    <col min="13" max="16384" width="9.140625" style="125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6" t="s">
        <v>209</v>
      </c>
      <c r="B9" s="26"/>
      <c r="C9" s="26"/>
      <c r="D9" s="26"/>
      <c r="E9" s="205"/>
      <c r="F9" s="205"/>
    </row>
    <row r="10" spans="1:12" ht="18">
      <c r="A10" s="2" t="s">
        <v>210</v>
      </c>
      <c r="B10" s="2"/>
      <c r="C10" s="2"/>
    </row>
    <row r="11" spans="1:12" ht="18">
      <c r="A11" s="2" t="s">
        <v>222</v>
      </c>
    </row>
    <row r="12" spans="1:12" ht="15.75" thickBot="1"/>
    <row r="13" spans="1:12" ht="24.75" customHeight="1">
      <c r="A13" s="216" t="s">
        <v>3</v>
      </c>
      <c r="B13" s="216"/>
      <c r="C13" s="218" t="s">
        <v>0</v>
      </c>
      <c r="D13" s="212" t="s">
        <v>211</v>
      </c>
      <c r="E13" s="212" t="s">
        <v>212</v>
      </c>
      <c r="F13" s="212" t="s">
        <v>213</v>
      </c>
      <c r="G13" s="212" t="s">
        <v>214</v>
      </c>
      <c r="H13" s="212" t="s">
        <v>215</v>
      </c>
      <c r="I13" s="212" t="s">
        <v>216</v>
      </c>
    </row>
    <row r="14" spans="1:12" ht="24.75" customHeight="1" thickBot="1">
      <c r="A14" s="217"/>
      <c r="B14" s="217"/>
      <c r="C14" s="219"/>
      <c r="D14" s="232"/>
      <c r="E14" s="232"/>
      <c r="F14" s="232"/>
      <c r="G14" s="213"/>
      <c r="H14" s="232"/>
      <c r="I14" s="232"/>
    </row>
    <row r="15" spans="1:12" ht="17.25" customHeight="1" thickBot="1">
      <c r="A15" s="86" t="s">
        <v>24</v>
      </c>
      <c r="B15" s="120" t="s">
        <v>22</v>
      </c>
      <c r="C15" s="5"/>
      <c r="D15" s="7"/>
      <c r="E15" s="7"/>
      <c r="F15" s="7"/>
      <c r="G15" s="7"/>
      <c r="H15" s="7"/>
      <c r="I15" s="8"/>
      <c r="K15" s="199"/>
    </row>
    <row r="16" spans="1:12" ht="18">
      <c r="A16" s="87"/>
      <c r="B16" s="193" t="s">
        <v>4</v>
      </c>
      <c r="C16" s="150" t="s">
        <v>163</v>
      </c>
      <c r="D16" s="200">
        <v>50000</v>
      </c>
      <c r="E16" s="200">
        <v>65000</v>
      </c>
      <c r="F16" s="200">
        <v>62500</v>
      </c>
      <c r="G16" s="143">
        <v>52500</v>
      </c>
      <c r="H16" s="143">
        <v>56666</v>
      </c>
      <c r="I16" s="143">
        <f>AVERAGE(D16:H16)</f>
        <v>57333.2</v>
      </c>
      <c r="K16" s="199"/>
      <c r="L16" s="208"/>
    </row>
    <row r="17" spans="1:16" ht="18">
      <c r="A17" s="88"/>
      <c r="B17" s="194" t="s">
        <v>5</v>
      </c>
      <c r="C17" s="151" t="s">
        <v>164</v>
      </c>
      <c r="D17" s="189">
        <v>80000</v>
      </c>
      <c r="E17" s="189">
        <v>75000</v>
      </c>
      <c r="F17" s="189">
        <v>70000</v>
      </c>
      <c r="G17" s="201">
        <v>62500</v>
      </c>
      <c r="H17" s="201">
        <v>55000</v>
      </c>
      <c r="I17" s="143">
        <f t="shared" ref="I17:I40" si="0">AVERAGE(D17:H17)</f>
        <v>68500</v>
      </c>
      <c r="K17" s="199"/>
      <c r="L17" s="208"/>
    </row>
    <row r="18" spans="1:16" ht="18">
      <c r="A18" s="88"/>
      <c r="B18" s="194" t="s">
        <v>6</v>
      </c>
      <c r="C18" s="151" t="s">
        <v>165</v>
      </c>
      <c r="D18" s="189">
        <v>50000</v>
      </c>
      <c r="E18" s="189">
        <v>70000</v>
      </c>
      <c r="F18" s="189">
        <v>50000</v>
      </c>
      <c r="G18" s="201">
        <v>50000</v>
      </c>
      <c r="H18" s="201">
        <v>48333</v>
      </c>
      <c r="I18" s="143">
        <f t="shared" si="0"/>
        <v>53666.6</v>
      </c>
      <c r="K18" s="199"/>
      <c r="L18" s="208"/>
    </row>
    <row r="19" spans="1:16" ht="18">
      <c r="A19" s="88"/>
      <c r="B19" s="194" t="s">
        <v>7</v>
      </c>
      <c r="C19" s="151" t="s">
        <v>166</v>
      </c>
      <c r="D19" s="189">
        <v>30000</v>
      </c>
      <c r="E19" s="189">
        <v>20000</v>
      </c>
      <c r="F19" s="189">
        <v>25000</v>
      </c>
      <c r="G19" s="201">
        <v>27500</v>
      </c>
      <c r="H19" s="201">
        <v>26666</v>
      </c>
      <c r="I19" s="143">
        <f t="shared" si="0"/>
        <v>25833.200000000001</v>
      </c>
      <c r="K19" s="199"/>
      <c r="L19" s="208"/>
      <c r="P19" s="206"/>
    </row>
    <row r="20" spans="1:16" ht="18">
      <c r="A20" s="88"/>
      <c r="B20" s="194" t="s">
        <v>8</v>
      </c>
      <c r="C20" s="151" t="s">
        <v>167</v>
      </c>
      <c r="D20" s="189">
        <v>125000</v>
      </c>
      <c r="E20" s="189">
        <v>175000</v>
      </c>
      <c r="F20" s="189">
        <v>117500</v>
      </c>
      <c r="G20" s="201">
        <v>117500</v>
      </c>
      <c r="H20" s="201">
        <v>128333</v>
      </c>
      <c r="I20" s="143">
        <f t="shared" si="0"/>
        <v>132666.6</v>
      </c>
      <c r="K20" s="199"/>
      <c r="L20" s="208"/>
    </row>
    <row r="21" spans="1:16" ht="18.75" customHeight="1">
      <c r="A21" s="88"/>
      <c r="B21" s="194" t="s">
        <v>9</v>
      </c>
      <c r="C21" s="151" t="s">
        <v>168</v>
      </c>
      <c r="D21" s="189">
        <v>80000</v>
      </c>
      <c r="E21" s="189">
        <v>100000</v>
      </c>
      <c r="F21" s="189">
        <v>75000</v>
      </c>
      <c r="G21" s="201">
        <v>75000</v>
      </c>
      <c r="H21" s="201">
        <v>63333</v>
      </c>
      <c r="I21" s="143">
        <f t="shared" si="0"/>
        <v>78666.600000000006</v>
      </c>
      <c r="K21" s="199"/>
      <c r="L21" s="208"/>
    </row>
    <row r="22" spans="1:16" ht="18">
      <c r="A22" s="88"/>
      <c r="B22" s="194" t="s">
        <v>10</v>
      </c>
      <c r="C22" s="151" t="s">
        <v>169</v>
      </c>
      <c r="D22" s="189">
        <v>70000</v>
      </c>
      <c r="E22" s="189">
        <v>60000</v>
      </c>
      <c r="F22" s="189">
        <v>67500</v>
      </c>
      <c r="G22" s="201">
        <v>67500</v>
      </c>
      <c r="H22" s="201">
        <v>53333</v>
      </c>
      <c r="I22" s="143">
        <f t="shared" si="0"/>
        <v>63666.6</v>
      </c>
      <c r="K22" s="199"/>
      <c r="L22" s="208"/>
    </row>
    <row r="23" spans="1:16" ht="18">
      <c r="A23" s="88"/>
      <c r="B23" s="194" t="s">
        <v>11</v>
      </c>
      <c r="C23" s="151" t="s">
        <v>170</v>
      </c>
      <c r="D23" s="189">
        <v>15000</v>
      </c>
      <c r="E23" s="189">
        <v>20000</v>
      </c>
      <c r="F23" s="189">
        <v>15000</v>
      </c>
      <c r="G23" s="201">
        <v>15000</v>
      </c>
      <c r="H23" s="201">
        <v>18333</v>
      </c>
      <c r="I23" s="143">
        <f t="shared" si="0"/>
        <v>16666.599999999999</v>
      </c>
      <c r="K23" s="199"/>
      <c r="L23" s="208"/>
    </row>
    <row r="24" spans="1:16" ht="18">
      <c r="A24" s="88"/>
      <c r="B24" s="194" t="s">
        <v>12</v>
      </c>
      <c r="C24" s="151" t="s">
        <v>171</v>
      </c>
      <c r="D24" s="189">
        <v>15000</v>
      </c>
      <c r="E24" s="189">
        <v>20000</v>
      </c>
      <c r="F24" s="189">
        <v>15000</v>
      </c>
      <c r="G24" s="201">
        <v>22500</v>
      </c>
      <c r="H24" s="201">
        <v>21666</v>
      </c>
      <c r="I24" s="143">
        <f t="shared" si="0"/>
        <v>18833.2</v>
      </c>
      <c r="K24" s="199"/>
      <c r="L24" s="208"/>
    </row>
    <row r="25" spans="1:16" ht="18">
      <c r="A25" s="88"/>
      <c r="B25" s="194" t="s">
        <v>13</v>
      </c>
      <c r="C25" s="151" t="s">
        <v>172</v>
      </c>
      <c r="D25" s="189">
        <v>30000</v>
      </c>
      <c r="E25" s="189">
        <v>20000</v>
      </c>
      <c r="F25" s="189">
        <v>15000</v>
      </c>
      <c r="G25" s="201">
        <v>25000</v>
      </c>
      <c r="H25" s="201">
        <v>21666</v>
      </c>
      <c r="I25" s="143">
        <f t="shared" si="0"/>
        <v>22333.200000000001</v>
      </c>
      <c r="K25" s="199"/>
      <c r="L25" s="208"/>
    </row>
    <row r="26" spans="1:16" ht="18">
      <c r="A26" s="88"/>
      <c r="B26" s="194" t="s">
        <v>14</v>
      </c>
      <c r="C26" s="151" t="s">
        <v>173</v>
      </c>
      <c r="D26" s="189">
        <v>25000</v>
      </c>
      <c r="E26" s="189">
        <v>20000</v>
      </c>
      <c r="F26" s="189">
        <v>15000</v>
      </c>
      <c r="G26" s="201">
        <v>20000</v>
      </c>
      <c r="H26" s="201">
        <v>21666</v>
      </c>
      <c r="I26" s="143">
        <f t="shared" si="0"/>
        <v>20333.2</v>
      </c>
      <c r="K26" s="199"/>
      <c r="L26" s="208"/>
    </row>
    <row r="27" spans="1:16" ht="18">
      <c r="A27" s="88"/>
      <c r="B27" s="194" t="s">
        <v>15</v>
      </c>
      <c r="C27" s="151" t="s">
        <v>174</v>
      </c>
      <c r="D27" s="189">
        <v>35000</v>
      </c>
      <c r="E27" s="189">
        <v>70000</v>
      </c>
      <c r="F27" s="189">
        <v>35000</v>
      </c>
      <c r="G27" s="201">
        <v>40000</v>
      </c>
      <c r="H27" s="201">
        <v>46666</v>
      </c>
      <c r="I27" s="143">
        <f t="shared" si="0"/>
        <v>45333.2</v>
      </c>
      <c r="K27" s="199"/>
      <c r="L27" s="208"/>
    </row>
    <row r="28" spans="1:16" ht="18">
      <c r="A28" s="88"/>
      <c r="B28" s="194" t="s">
        <v>16</v>
      </c>
      <c r="C28" s="151" t="s">
        <v>175</v>
      </c>
      <c r="D28" s="189">
        <v>20000</v>
      </c>
      <c r="E28" s="189">
        <v>25000</v>
      </c>
      <c r="F28" s="189">
        <v>15000</v>
      </c>
      <c r="G28" s="201">
        <v>22500</v>
      </c>
      <c r="H28" s="201">
        <v>18333</v>
      </c>
      <c r="I28" s="143">
        <f t="shared" si="0"/>
        <v>20166.599999999999</v>
      </c>
      <c r="K28" s="199"/>
      <c r="L28" s="208"/>
    </row>
    <row r="29" spans="1:16" ht="18">
      <c r="A29" s="88"/>
      <c r="B29" s="194" t="s">
        <v>17</v>
      </c>
      <c r="C29" s="151" t="s">
        <v>176</v>
      </c>
      <c r="D29" s="189">
        <v>65000</v>
      </c>
      <c r="E29" s="189">
        <v>35000</v>
      </c>
      <c r="F29" s="189">
        <v>55000</v>
      </c>
      <c r="G29" s="201">
        <v>42500</v>
      </c>
      <c r="H29" s="201">
        <v>51666</v>
      </c>
      <c r="I29" s="143">
        <f t="shared" si="0"/>
        <v>49833.2</v>
      </c>
      <c r="K29" s="199"/>
      <c r="L29" s="208"/>
    </row>
    <row r="30" spans="1:16" ht="18">
      <c r="A30" s="88"/>
      <c r="B30" s="194" t="s">
        <v>18</v>
      </c>
      <c r="C30" s="151" t="s">
        <v>177</v>
      </c>
      <c r="D30" s="189">
        <v>125000</v>
      </c>
      <c r="E30" s="189">
        <v>150000</v>
      </c>
      <c r="F30" s="189">
        <v>105000</v>
      </c>
      <c r="G30" s="201">
        <v>55000</v>
      </c>
      <c r="H30" s="201">
        <v>53333</v>
      </c>
      <c r="I30" s="143">
        <f t="shared" si="0"/>
        <v>97666.6</v>
      </c>
      <c r="K30" s="199"/>
      <c r="L30" s="208"/>
    </row>
    <row r="31" spans="1:16" ht="16.5" customHeight="1" thickBot="1">
      <c r="A31" s="89"/>
      <c r="B31" s="195" t="s">
        <v>19</v>
      </c>
      <c r="C31" s="152" t="s">
        <v>178</v>
      </c>
      <c r="D31" s="190">
        <v>50000</v>
      </c>
      <c r="E31" s="190">
        <v>50000</v>
      </c>
      <c r="F31" s="190">
        <v>50000</v>
      </c>
      <c r="G31" s="145">
        <v>47500</v>
      </c>
      <c r="H31" s="145">
        <v>50000</v>
      </c>
      <c r="I31" s="143">
        <f t="shared" si="0"/>
        <v>49500</v>
      </c>
      <c r="K31" s="199"/>
      <c r="L31" s="208"/>
    </row>
    <row r="32" spans="1:16" ht="17.25" customHeight="1" thickBot="1">
      <c r="A32" s="86" t="s">
        <v>20</v>
      </c>
      <c r="B32" s="120" t="s">
        <v>21</v>
      </c>
      <c r="C32" s="5"/>
      <c r="D32" s="7"/>
      <c r="E32" s="7"/>
      <c r="F32" s="7"/>
      <c r="G32" s="7"/>
      <c r="H32" s="7"/>
      <c r="I32" s="143"/>
      <c r="K32" s="202"/>
      <c r="L32" s="203"/>
    </row>
    <row r="33" spans="1:12" ht="18">
      <c r="A33" s="87"/>
      <c r="B33" s="193" t="s">
        <v>26</v>
      </c>
      <c r="C33" s="153" t="s">
        <v>179</v>
      </c>
      <c r="D33" s="200">
        <v>80000</v>
      </c>
      <c r="E33" s="200">
        <v>150000</v>
      </c>
      <c r="F33" s="200">
        <v>80000</v>
      </c>
      <c r="G33" s="143">
        <v>150000</v>
      </c>
      <c r="H33" s="143">
        <v>90000</v>
      </c>
      <c r="I33" s="143">
        <f t="shared" si="0"/>
        <v>110000</v>
      </c>
      <c r="K33" s="204"/>
      <c r="L33" s="208"/>
    </row>
    <row r="34" spans="1:12" ht="18">
      <c r="A34" s="88"/>
      <c r="B34" s="194" t="s">
        <v>27</v>
      </c>
      <c r="C34" s="151" t="s">
        <v>180</v>
      </c>
      <c r="D34" s="189">
        <v>80000</v>
      </c>
      <c r="E34" s="189">
        <v>150000</v>
      </c>
      <c r="F34" s="189">
        <v>90000</v>
      </c>
      <c r="G34" s="201">
        <v>150000</v>
      </c>
      <c r="H34" s="201">
        <v>90000</v>
      </c>
      <c r="I34" s="143">
        <f t="shared" si="0"/>
        <v>112000</v>
      </c>
      <c r="K34" s="204"/>
      <c r="L34" s="208"/>
    </row>
    <row r="35" spans="1:12" ht="18">
      <c r="A35" s="88"/>
      <c r="B35" s="193" t="s">
        <v>28</v>
      </c>
      <c r="C35" s="151" t="s">
        <v>181</v>
      </c>
      <c r="D35" s="189">
        <v>50000</v>
      </c>
      <c r="E35" s="189">
        <v>45000</v>
      </c>
      <c r="F35" s="189">
        <v>45000</v>
      </c>
      <c r="G35" s="201">
        <v>50000</v>
      </c>
      <c r="H35" s="201">
        <v>51666</v>
      </c>
      <c r="I35" s="143">
        <f t="shared" si="0"/>
        <v>48333.2</v>
      </c>
      <c r="K35" s="204"/>
      <c r="L35" s="208"/>
    </row>
    <row r="36" spans="1:12" ht="18">
      <c r="A36" s="88"/>
      <c r="B36" s="194" t="s">
        <v>29</v>
      </c>
      <c r="C36" s="151" t="s">
        <v>182</v>
      </c>
      <c r="D36" s="189">
        <v>60000</v>
      </c>
      <c r="E36" s="189">
        <v>50000</v>
      </c>
      <c r="F36" s="189">
        <v>50000</v>
      </c>
      <c r="G36" s="201">
        <v>70000</v>
      </c>
      <c r="H36" s="201">
        <v>83333</v>
      </c>
      <c r="I36" s="143">
        <f t="shared" si="0"/>
        <v>62666.6</v>
      </c>
      <c r="K36" s="204"/>
      <c r="L36" s="208"/>
    </row>
    <row r="37" spans="1:12" ht="16.5" customHeight="1" thickBot="1">
      <c r="A37" s="89"/>
      <c r="B37" s="193" t="s">
        <v>30</v>
      </c>
      <c r="C37" s="151" t="s">
        <v>183</v>
      </c>
      <c r="D37" s="189">
        <v>40000</v>
      </c>
      <c r="E37" s="189">
        <v>50000</v>
      </c>
      <c r="F37" s="189">
        <v>40000</v>
      </c>
      <c r="G37" s="201">
        <v>42500</v>
      </c>
      <c r="H37" s="201">
        <v>43333</v>
      </c>
      <c r="I37" s="143">
        <f t="shared" si="0"/>
        <v>43166.6</v>
      </c>
      <c r="K37" s="204"/>
      <c r="L37" s="208"/>
    </row>
    <row r="38" spans="1:12" ht="17.25" customHeight="1" thickBot="1">
      <c r="A38" s="86" t="s">
        <v>25</v>
      </c>
      <c r="B38" s="120" t="s">
        <v>51</v>
      </c>
      <c r="C38" s="5"/>
      <c r="D38" s="7"/>
      <c r="E38" s="7"/>
      <c r="F38" s="7"/>
      <c r="G38" s="7"/>
      <c r="H38" s="7"/>
      <c r="I38" s="143"/>
      <c r="K38" s="202"/>
      <c r="L38" s="203"/>
    </row>
    <row r="39" spans="1:12" ht="18">
      <c r="A39" s="87"/>
      <c r="B39" s="196" t="s">
        <v>31</v>
      </c>
      <c r="C39" s="154" t="s">
        <v>217</v>
      </c>
      <c r="D39" s="168">
        <v>1969000</v>
      </c>
      <c r="E39" s="168">
        <v>2000000</v>
      </c>
      <c r="F39" s="168">
        <v>1969000</v>
      </c>
      <c r="G39" s="168">
        <v>1476750</v>
      </c>
      <c r="H39" s="168">
        <v>1650000</v>
      </c>
      <c r="I39" s="168">
        <f t="shared" si="0"/>
        <v>1812950</v>
      </c>
      <c r="K39" s="204"/>
      <c r="L39" s="208"/>
    </row>
    <row r="40" spans="1:12" ht="18.75" thickBot="1">
      <c r="A40" s="89"/>
      <c r="B40" s="195" t="s">
        <v>32</v>
      </c>
      <c r="C40" s="152" t="s">
        <v>185</v>
      </c>
      <c r="D40" s="190">
        <v>1074000</v>
      </c>
      <c r="E40" s="190">
        <v>1100000</v>
      </c>
      <c r="F40" s="190">
        <v>1074000</v>
      </c>
      <c r="G40" s="145">
        <v>984500</v>
      </c>
      <c r="H40" s="145">
        <v>1000000</v>
      </c>
      <c r="I40" s="145">
        <f t="shared" si="0"/>
        <v>1046500</v>
      </c>
      <c r="K40" s="204"/>
      <c r="L40" s="208"/>
    </row>
    <row r="41" spans="1:12" ht="15.75" thickBot="1">
      <c r="C41" s="207" t="s">
        <v>231</v>
      </c>
      <c r="D41" s="207">
        <f>SUM(D16:D40)</f>
        <v>4218000</v>
      </c>
      <c r="E41" s="207">
        <f t="shared" ref="E41:H41" si="1">SUM(E16:E40)</f>
        <v>4520000</v>
      </c>
      <c r="F41" s="207">
        <f t="shared" si="1"/>
        <v>4135500</v>
      </c>
      <c r="G41" s="207">
        <f t="shared" si="1"/>
        <v>3666250</v>
      </c>
      <c r="H41" s="207">
        <f t="shared" si="1"/>
        <v>3743325</v>
      </c>
      <c r="I41" s="90"/>
    </row>
    <row r="44" spans="1:12" ht="14.25" customHeight="1"/>
    <row r="48" spans="1:12" ht="15" customHeight="1"/>
    <row r="49" spans="11:12" s="125" customFormat="1" ht="15" customHeight="1">
      <c r="K49" s="206"/>
      <c r="L49" s="206"/>
    </row>
    <row r="50" spans="11:12" s="125" customFormat="1" ht="15" customHeight="1">
      <c r="K50" s="206"/>
      <c r="L50" s="206"/>
    </row>
    <row r="51" spans="11:12" s="125" customFormat="1" ht="15" customHeight="1">
      <c r="K51" s="206"/>
      <c r="L51" s="206"/>
    </row>
    <row r="52" spans="11:12" s="125" customFormat="1" ht="15" customHeight="1">
      <c r="K52" s="206"/>
      <c r="L52" s="206"/>
    </row>
    <row r="53" spans="11:12" s="125" customFormat="1" ht="15" customHeight="1">
      <c r="K53" s="206"/>
      <c r="L53" s="206"/>
    </row>
    <row r="54" spans="11:12" s="125" customFormat="1" ht="15" customHeight="1">
      <c r="K54" s="206"/>
      <c r="L54" s="206"/>
    </row>
    <row r="55" spans="11:12" s="125" customFormat="1" ht="15" customHeight="1">
      <c r="K55" s="206"/>
      <c r="L55" s="206"/>
    </row>
    <row r="56" spans="11:12" s="125" customFormat="1" ht="15" customHeight="1">
      <c r="K56" s="206"/>
      <c r="L56" s="206"/>
    </row>
    <row r="57" spans="11:12" s="125" customFormat="1" ht="15" customHeight="1">
      <c r="K57" s="206"/>
      <c r="L57" s="206"/>
    </row>
    <row r="58" spans="11:12" s="125" customFormat="1" ht="15" customHeight="1">
      <c r="K58" s="206"/>
      <c r="L58" s="206"/>
    </row>
    <row r="59" spans="11:12" s="125" customFormat="1" ht="15" customHeight="1">
      <c r="K59" s="206"/>
      <c r="L59" s="206"/>
    </row>
    <row r="60" spans="11:12" s="125" customFormat="1" ht="15" customHeight="1">
      <c r="K60" s="206"/>
      <c r="L60" s="206"/>
    </row>
    <row r="61" spans="11:12" s="125" customFormat="1" ht="15" customHeight="1">
      <c r="K61" s="206"/>
      <c r="L61" s="206"/>
    </row>
    <row r="62" spans="11:12" s="125" customFormat="1" ht="15" customHeight="1">
      <c r="K62" s="206"/>
      <c r="L62" s="206"/>
    </row>
    <row r="63" spans="11:12" s="125" customFormat="1" ht="15" customHeight="1">
      <c r="K63" s="206"/>
      <c r="L63" s="206"/>
    </row>
    <row r="64" spans="11:12" s="125" customFormat="1" ht="15" customHeight="1">
      <c r="K64" s="206"/>
      <c r="L64" s="206"/>
    </row>
    <row r="65" spans="11:12" s="125" customFormat="1" ht="15" customHeight="1">
      <c r="K65" s="206"/>
      <c r="L65" s="206"/>
    </row>
    <row r="66" spans="11:12" s="125" customFormat="1" ht="15" customHeight="1">
      <c r="K66" s="206"/>
      <c r="L66" s="206"/>
    </row>
    <row r="67" spans="11:12" s="125" customFormat="1" ht="15" customHeight="1">
      <c r="K67" s="206"/>
      <c r="L67" s="206"/>
    </row>
    <row r="68" spans="11:12" s="125" customFormat="1" ht="15" customHeight="1">
      <c r="K68" s="206"/>
      <c r="L68" s="206"/>
    </row>
    <row r="69" spans="11:12" s="125" customFormat="1" ht="15" customHeight="1">
      <c r="K69" s="206"/>
      <c r="L69" s="206"/>
    </row>
    <row r="70" spans="11:12" s="125" customFormat="1" ht="15" customHeight="1">
      <c r="K70" s="206"/>
      <c r="L70" s="206"/>
    </row>
    <row r="71" spans="11:12" s="125" customFormat="1" ht="15" customHeight="1">
      <c r="K71" s="206"/>
      <c r="L71" s="206"/>
    </row>
    <row r="72" spans="11:12" s="125" customFormat="1" ht="15" customHeight="1">
      <c r="K72" s="206"/>
      <c r="L72" s="206"/>
    </row>
    <row r="73" spans="11:12" s="125" customFormat="1" ht="15" customHeight="1">
      <c r="K73" s="206"/>
      <c r="L73" s="206"/>
    </row>
    <row r="74" spans="11:12" s="125" customFormat="1" ht="15" customHeight="1">
      <c r="K74" s="206"/>
      <c r="L74" s="206"/>
    </row>
    <row r="75" spans="11:12" s="125" customFormat="1" ht="15" customHeight="1">
      <c r="K75" s="206"/>
      <c r="L75" s="206"/>
    </row>
    <row r="76" spans="11:12" s="125" customFormat="1" ht="15" customHeight="1">
      <c r="K76" s="206"/>
      <c r="L76" s="206"/>
    </row>
    <row r="77" spans="11:12" s="125" customFormat="1" ht="15" customHeight="1">
      <c r="K77" s="206"/>
      <c r="L77" s="206"/>
    </row>
    <row r="78" spans="11:12" s="125" customFormat="1" ht="15" customHeight="1">
      <c r="K78" s="206"/>
      <c r="L78" s="206"/>
    </row>
    <row r="79" spans="11:12" s="125" customFormat="1" ht="15" customHeight="1">
      <c r="K79" s="206"/>
      <c r="L79" s="206"/>
    </row>
    <row r="80" spans="11:12" s="125" customFormat="1" ht="15" customHeight="1">
      <c r="K80" s="206"/>
      <c r="L80" s="206"/>
    </row>
    <row r="81" spans="11:12" s="125" customFormat="1" ht="15" customHeight="1">
      <c r="K81" s="206"/>
      <c r="L81" s="206"/>
    </row>
    <row r="82" spans="11:12" s="125" customFormat="1" ht="15" customHeight="1">
      <c r="K82" s="206"/>
      <c r="L82" s="206"/>
    </row>
    <row r="83" spans="11:12" s="125" customFormat="1" ht="15" customHeight="1">
      <c r="K83" s="206"/>
      <c r="L83" s="206"/>
    </row>
    <row r="84" spans="11:12" s="125" customFormat="1" ht="15" customHeight="1">
      <c r="K84" s="206"/>
      <c r="L84" s="206"/>
    </row>
    <row r="85" spans="11:12" s="125" customFormat="1" ht="15" customHeight="1">
      <c r="K85" s="206"/>
      <c r="L85" s="206"/>
    </row>
    <row r="86" spans="11:12" s="125" customFormat="1" ht="15" customHeight="1">
      <c r="K86" s="206"/>
      <c r="L86" s="206"/>
    </row>
    <row r="87" spans="11:12" s="125" customFormat="1" ht="15" customHeight="1">
      <c r="K87" s="206"/>
      <c r="L87" s="206"/>
    </row>
    <row r="88" spans="11:12" s="125" customFormat="1" ht="15" customHeight="1">
      <c r="K88" s="206"/>
      <c r="L88" s="206"/>
    </row>
    <row r="89" spans="11:12" s="125" customFormat="1" ht="15" customHeight="1">
      <c r="K89" s="206"/>
      <c r="L89" s="206"/>
    </row>
    <row r="90" spans="11:12" s="125" customFormat="1" ht="15" customHeight="1">
      <c r="K90" s="206"/>
      <c r="L90" s="206"/>
    </row>
    <row r="91" spans="11:12" s="125" customFormat="1" ht="15" customHeight="1">
      <c r="K91" s="206"/>
      <c r="L91" s="206"/>
    </row>
    <row r="92" spans="11:12" s="125" customFormat="1">
      <c r="K92" s="206"/>
      <c r="L92" s="206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13-05-2024</vt:lpstr>
      <vt:lpstr>By Order</vt:lpstr>
      <vt:lpstr>All Stores</vt:lpstr>
      <vt:lpstr>'13-05-2024'!Print_Titles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2024-05-09T10:05:47Z</cp:lastPrinted>
  <dcterms:created xsi:type="dcterms:W3CDTF">2010-10-20T06:23:14Z</dcterms:created>
  <dcterms:modified xsi:type="dcterms:W3CDTF">2024-05-17T07:51:58Z</dcterms:modified>
</cp:coreProperties>
</file>