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7-05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'07-05-2024'!$12:$14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7" i="11"/>
  <c r="G87" i="11"/>
  <c r="I89" i="11"/>
  <c r="G89" i="11"/>
  <c r="I88" i="11"/>
  <c r="G88" i="11"/>
  <c r="I86" i="11"/>
  <c r="G86" i="11"/>
  <c r="I83" i="11"/>
  <c r="G83" i="11"/>
  <c r="I84" i="11"/>
  <c r="G84" i="11"/>
  <c r="I76" i="11"/>
  <c r="G76" i="11"/>
  <c r="I78" i="11"/>
  <c r="G78" i="11"/>
  <c r="I80" i="11"/>
  <c r="G80" i="11"/>
  <c r="I77" i="11"/>
  <c r="G77" i="11"/>
  <c r="I79" i="11"/>
  <c r="G79" i="11"/>
  <c r="I71" i="11"/>
  <c r="G71" i="11"/>
  <c r="I70" i="11"/>
  <c r="G70" i="11"/>
  <c r="I72" i="11"/>
  <c r="G72" i="11"/>
  <c r="I69" i="11"/>
  <c r="G69" i="11"/>
  <c r="I68" i="11"/>
  <c r="G68" i="11"/>
  <c r="I73" i="11"/>
  <c r="G73" i="11"/>
  <c r="I64" i="11"/>
  <c r="G64" i="11"/>
  <c r="I63" i="11"/>
  <c r="G63" i="11"/>
  <c r="I62" i="11"/>
  <c r="G62" i="11"/>
  <c r="I61" i="11"/>
  <c r="G61" i="11"/>
  <c r="I60" i="11"/>
  <c r="G60" i="11"/>
  <c r="I65" i="11"/>
  <c r="G65" i="11"/>
  <c r="I59" i="11"/>
  <c r="G59" i="11"/>
  <c r="I58" i="11"/>
  <c r="G58" i="11"/>
  <c r="I57" i="11"/>
  <c r="G57" i="11"/>
  <c r="I50" i="11"/>
  <c r="G50" i="11"/>
  <c r="I52" i="11"/>
  <c r="G52" i="11"/>
  <c r="I54" i="11"/>
  <c r="G54" i="11"/>
  <c r="I51" i="11"/>
  <c r="G51" i="11"/>
  <c r="I53" i="11"/>
  <c r="G53" i="11"/>
  <c r="I49" i="11"/>
  <c r="G49" i="11"/>
  <c r="I46" i="11"/>
  <c r="G46" i="11"/>
  <c r="I41" i="11"/>
  <c r="G41" i="11"/>
  <c r="I42" i="11"/>
  <c r="G42" i="11"/>
  <c r="I45" i="11"/>
  <c r="G45" i="11"/>
  <c r="I43" i="11"/>
  <c r="G43" i="11"/>
  <c r="I44" i="11"/>
  <c r="G44" i="11"/>
  <c r="I38" i="11"/>
  <c r="G38" i="11"/>
  <c r="I36" i="11"/>
  <c r="G36" i="11"/>
  <c r="I37" i="11"/>
  <c r="G37" i="11"/>
  <c r="I35" i="11"/>
  <c r="G35" i="11"/>
  <c r="I34" i="11"/>
  <c r="G34" i="11"/>
  <c r="I19" i="11"/>
  <c r="G19" i="11"/>
  <c r="I21" i="11"/>
  <c r="G21" i="11"/>
  <c r="I17" i="11"/>
  <c r="G17" i="11"/>
  <c r="I28" i="11"/>
  <c r="G28" i="11"/>
  <c r="I23" i="11"/>
  <c r="G23" i="11"/>
  <c r="I25" i="11"/>
  <c r="G25" i="11"/>
  <c r="I27" i="11"/>
  <c r="G27" i="11"/>
  <c r="I26" i="11"/>
  <c r="G26" i="11"/>
  <c r="I24" i="11"/>
  <c r="G24" i="11"/>
  <c r="I22" i="11"/>
  <c r="G22" i="11"/>
  <c r="I31" i="11"/>
  <c r="G31" i="11"/>
  <c r="I16" i="11"/>
  <c r="G16" i="11"/>
  <c r="I18" i="11"/>
  <c r="G18" i="11"/>
  <c r="I20" i="11"/>
  <c r="G20" i="11"/>
  <c r="I29" i="11"/>
  <c r="G29" i="11"/>
  <c r="I30" i="11"/>
  <c r="G3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<sst xmlns="http://schemas.openxmlformats.org/spreadsheetml/2006/main" count="851" uniqueCount="229">
  <si>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</si>
  <si>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</si>
  <si>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</si>
  <si>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</si>
  <si>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</si>
  <si>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</si>
  <si>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</si>
  <si>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</si>
  <si>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</si>
  <si>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</si>
  <si>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</si>
  <si>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</si>
  <si>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</si>
  <si>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</si>
  <si>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</si>
  <si>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</si>
  <si>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</si>
  <si>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</si>
  <si>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</si>
  <si>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</si>
  <si>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</si>
  <si>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</si>
  <si>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</si>
  <si>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</si>
  <si>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</si>
  <si>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</si>
  <si>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</si>
  <si>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</si>
  <si>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</si>
  <si>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</si>
  <si>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</si>
  <si>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</si>
  <si>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</si>
  <si>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</si>
  <si>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</si>
  <si>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</si>
  <si>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</si>
  <si>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</si>
  <si>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</si>
  <si>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</si>
  <si>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</si>
  <si>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</si>
  <si>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</si>
  <si>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</si>
  <si>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</si>
  <si>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</si>
  <si>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</si>
  <si>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</si>
  <si>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</si>
  <si>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</si>
  <si>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</si>
  <si>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</si>
  <si>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</si>
  <si>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</si>
  <si>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</si>
  <si>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</si>
  <si>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</si>
  <si>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</si>
  <si>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</si>
  <si>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</si>
  <si>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</si>
  <si>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</si>
  <si>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</si>
  <si>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</si>
  <si>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</si>
  <si>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</si>
  <si>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</si>
  <si>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</si>
  <si>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</si>
  <si>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</si>
  <si>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</si>
  <si>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</si>
  <si>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</si>
  <si>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</si>
  <si>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</si>
  <si>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</si>
  <si>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</si>
  <si>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</si>
  <si>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</si>
  <si>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</si>
  <si>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</si>
  <si>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</si>
  <si>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</si>
  <si>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</si>
  <si>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</si>
  <si>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</si>
  <si>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</si>
  <si>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</si>
  <si>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</si>
  <si>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</si>
  <si>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</si>
  <si>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</si>
  <si>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</si>
  <si>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</si>
  <si>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</si>
  <si>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</si>
  <si>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</si>
  <si>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</si>
  <si>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</si>
  <si>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</si>
  <si>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</si>
  <si>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</si>
  <si>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</si>
  <si>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</si>
  <si>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</si>
  <si>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</si>
  <si>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</si>
  <si>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</si>
  <si>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</si>
  <si>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</si>
  <si>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</si>
  <si>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</si>
  <si>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</si>
  <si>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</si>
  <si>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</si>
  <si>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</si>
  <si>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</si>
  <si>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</si>
  <si>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</si>
  <si>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</si>
  <si>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</si>
  <si>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</si>
  <si>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</si>
  <si>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</si>
  <si>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</si>
  <si>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</si>
  <si>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</si>
  <si>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</si>
  <si>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</si>
  <si>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</si>
  <si>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</si>
  <si>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</si>
  <si>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</si>
  <si>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</si>
  <si>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</si>
  <si>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</si>
  <si>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</si>
  <si>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</si>
  <si>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</si>
  <si>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</si>
  <si>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</si>
  <si>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</si>
  <si>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</si>
  <si>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</si>
  <si>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</si>
  <si>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</si>
  <si>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</si>
  <si>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</si>
  <si>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</si>
  <si>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</si>
  <si>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</si>
  <si>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</si>
  <si>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</si>
  <si>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</si>
  <si>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</si>
  <si>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</si>
  <si>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</si>
  <si>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</si>
  <si>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</si>
  <si>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</si>
  <si>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</si>
  <si>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</si>
  <si>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</si>
  <si>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</si>
  <si>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</si>
  <si>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</si>
  <si>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</si>
  <si>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</si>
  <si>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</si>
  <si>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</si>
  <si>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</si>
  <si>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</si>
  <si>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</si>
  <si>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</si>
  <si>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</si>
  <si>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</si>
  <si>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</si>
  <si>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</si>
  <si>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</si>
  <si>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</si>
  <si>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</si>
  <si>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</si>
  <si>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</si>
  <si>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</si>
  <si>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</si>
  <si>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</si>
  <si>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</si>
  <si>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</si>
  <si>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</si>
  <si>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</si>
  <si>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</si>
  <si>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</si>
  <si>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</si>
  <si>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</si>
  <si>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</si>
  <si>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</si>
  <si>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</si>
  <si>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</si>
  <si>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</si>
  <si>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</si>
  <si>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</si>
  <si>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</si>
  <si>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</si>
  <si>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</si>
  <si>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</si>
  <si>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</si>
  <si>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</si>
  <si>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</si>
  <si>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</si>
  <si>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</si>
  <si>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</si>
  <si>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</si>
  <si>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</si>
  <si>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</si>
  <si>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</si>
  <si>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</si>
  <si>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</si>
  <si>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</si>
  <si>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</si>
  <si>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22-04-2024(ل.ل.)</t>
  </si>
  <si>
    <t>معدل أسعار المحلات والملاحم في 22-04-2024 (ل.ل.)</t>
  </si>
  <si>
    <t>المعدل العام للأسعار في 22-04-2024  (ل.ل.)</t>
  </si>
  <si>
    <t xml:space="preserve"> التاريخ 7 أيار 2024</t>
  </si>
  <si>
    <t>معدل أسعار  السوبرماركات في 07-05-2024(ل.ل.)</t>
  </si>
  <si>
    <t>معدل الأسعار في أيار 2023 (ل.ل.)</t>
  </si>
  <si>
    <t>معدل أسعار المحلات والملاحم في 07-05-2024 (ل.ل.)</t>
  </si>
  <si>
    <t>المعدل العام للأسعار في 07-05-2024 (ل.ل.)</t>
  </si>
  <si>
    <t>المعدل العام للأسعار في 07-05-2024  (ل.ل.)</t>
  </si>
  <si>
    <t xml:space="preserve"> التاريخ07 أيار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</si>
</sst>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1" t="s">
        <v>202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02" t="s">
        <v>3</v>
      </c>
      <c r="B12" s="208"/>
      <c r="C12" s="206" t="s">
        <v>0</v>
      </c>
      <c r="D12" s="204" t="s">
        <v>23</v>
      </c>
      <c r="E12" s="204" t="s">
        <v>224</v>
      </c>
      <c r="F12" s="204" t="s">
        <v>223</v>
      </c>
      <c r="G12" s="204" t="s">
        <v>197</v>
      </c>
      <c r="H12" s="204" t="s">
        <v>219</v>
      </c>
      <c r="I12" s="204" t="s">
        <v>187</v>
      </c>
    </row>
    <row r="13" spans="1:9" ht="38.25" customHeight="1" thickBot="1">
      <c r="A13" s="203"/>
      <c r="B13" s="209"/>
      <c r="C13" s="207"/>
      <c r="D13" s="205"/>
      <c r="E13" s="205"/>
      <c r="F13" s="205"/>
      <c r="G13" s="205"/>
      <c r="H13" s="205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56593.401388888888</v>
      </c>
      <c r="F15" s="177">
        <v>79849.8</v>
      </c>
      <c r="G15" s="45">
        <f t="shared" ref="G15:G30" si="0">(F15-E15)/E15</f>
        <v>0.41093834334681106</v>
      </c>
      <c r="H15" s="177">
        <v>71949.8</v>
      </c>
      <c r="I15" s="45">
        <f t="shared" ref="I15:I30" si="1">(F15-H15)/H15</f>
        <v>0.10979877636907955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57382.525000000001</v>
      </c>
      <c r="F16" s="171">
        <v>101944.22222222222</v>
      </c>
      <c r="G16" s="48">
        <f>(F16-E16)/E16</f>
        <v>0.77657261025411861</v>
      </c>
      <c r="H16" s="171">
        <v>102499.77777777778</v>
      </c>
      <c r="I16" s="44">
        <f t="shared" si="1"/>
        <v>-5.420065951362559E-3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50196.522222222222</v>
      </c>
      <c r="F17" s="171">
        <v>87449.8</v>
      </c>
      <c r="G17" s="48">
        <f t="shared" si="0"/>
        <v>0.74214858178532517</v>
      </c>
      <c r="H17" s="171">
        <v>92449.8</v>
      </c>
      <c r="I17" s="44">
        <f t="shared" si="1"/>
        <v>-5.4083405264262335E-2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17351.955555555556</v>
      </c>
      <c r="F18" s="171">
        <v>41449.800000000003</v>
      </c>
      <c r="G18" s="48">
        <f t="shared" si="0"/>
        <v>1.3887682208089258</v>
      </c>
      <c r="H18" s="171">
        <v>47349.8</v>
      </c>
      <c r="I18" s="44">
        <f t="shared" si="1"/>
        <v>-0.12460453898432516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173841.73095238095</v>
      </c>
      <c r="F19" s="171">
        <v>227142.57142857142</v>
      </c>
      <c r="G19" s="48">
        <f t="shared" si="0"/>
        <v>0.3066055554335842</v>
      </c>
      <c r="H19" s="171">
        <v>361812.25</v>
      </c>
      <c r="I19" s="44">
        <f t="shared" si="1"/>
        <v>-0.37220873138327565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44208.441666666666</v>
      </c>
      <c r="F20" s="171">
        <v>110499.77777777778</v>
      </c>
      <c r="G20" s="48">
        <f t="shared" si="0"/>
        <v>1.4995175946474277</v>
      </c>
      <c r="H20" s="171">
        <v>82799.8</v>
      </c>
      <c r="I20" s="44">
        <f t="shared" si="1"/>
        <v>0.33454160248910958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86291.383333333331</v>
      </c>
      <c r="F21" s="171">
        <v>84049.8</v>
      </c>
      <c r="G21" s="48">
        <f t="shared" si="0"/>
        <v>-2.59769080844881E-2</v>
      </c>
      <c r="H21" s="171">
        <v>89649.8</v>
      </c>
      <c r="I21" s="44">
        <f t="shared" si="1"/>
        <v>-6.2465281573411205E-2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14040.588888888891</v>
      </c>
      <c r="F22" s="171">
        <v>25349.8</v>
      </c>
      <c r="G22" s="48">
        <f t="shared" si="0"/>
        <v>0.80546558271930624</v>
      </c>
      <c r="H22" s="171">
        <v>29798.799999999999</v>
      </c>
      <c r="I22" s="44">
        <f t="shared" si="1"/>
        <v>-0.14930131414687839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15352.731250000001</v>
      </c>
      <c r="F23" s="171">
        <v>34499.777777777781</v>
      </c>
      <c r="G23" s="48">
        <f t="shared" si="0"/>
        <v>1.2471426885543755</v>
      </c>
      <c r="H23" s="171">
        <v>37554.222222222219</v>
      </c>
      <c r="I23" s="44">
        <f t="shared" si="1"/>
        <v>-8.1334248553202912E-2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15667.0625</v>
      </c>
      <c r="F24" s="171">
        <v>34277.555555555555</v>
      </c>
      <c r="G24" s="48">
        <f t="shared" si="0"/>
        <v>1.1878737992878725</v>
      </c>
      <c r="H24" s="171">
        <v>36722</v>
      </c>
      <c r="I24" s="44">
        <f t="shared" si="1"/>
        <v>-6.6566212200981564E-2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15363.146527777777</v>
      </c>
      <c r="F25" s="171">
        <v>33449.800000000003</v>
      </c>
      <c r="G25" s="48">
        <f>(F25-E25)/E25</f>
        <v>1.177275334809841</v>
      </c>
      <c r="H25" s="171">
        <v>37098.800000000003</v>
      </c>
      <c r="I25" s="44">
        <f t="shared" si="1"/>
        <v>-9.8358976570670748E-2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33438.575694444444</v>
      </c>
      <c r="F26" s="171">
        <v>69998.8</v>
      </c>
      <c r="G26" s="48">
        <f>(F26-E26)/E26</f>
        <v>1.0933547122232767</v>
      </c>
      <c r="H26" s="171">
        <v>84149.8</v>
      </c>
      <c r="I26" s="44">
        <f t="shared" si="1"/>
        <v>-0.16816439254757587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15644.625</v>
      </c>
      <c r="F27" s="171">
        <v>33499.777777777781</v>
      </c>
      <c r="G27" s="48">
        <f t="shared" si="0"/>
        <v>1.1412963096129041</v>
      </c>
      <c r="H27" s="171">
        <v>36722</v>
      </c>
      <c r="I27" s="44">
        <f t="shared" si="1"/>
        <v>-8.7746370628566495E-2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66025.643055555556</v>
      </c>
      <c r="F28" s="171">
        <v>75110.888888888891</v>
      </c>
      <c r="G28" s="48">
        <f t="shared" si="0"/>
        <v>0.13760177732292272</v>
      </c>
      <c r="H28" s="171">
        <v>98349.8</v>
      </c>
      <c r="I28" s="44">
        <f t="shared" si="1"/>
        <v>-0.23628834131956661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59574.95</v>
      </c>
      <c r="F29" s="171">
        <v>132664.28571428571</v>
      </c>
      <c r="G29" s="48">
        <f t="shared" si="0"/>
        <v>1.2268467823185032</v>
      </c>
      <c r="H29" s="171">
        <v>128464.28571428571</v>
      </c>
      <c r="I29" s="44">
        <f t="shared" si="1"/>
        <v>3.269391159299416E-2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34760.272222222222</v>
      </c>
      <c r="F30" s="174">
        <v>51949.8</v>
      </c>
      <c r="G30" s="51">
        <f t="shared" si="0"/>
        <v>0.49451648905063883</v>
      </c>
      <c r="H30" s="174">
        <v>58549.8</v>
      </c>
      <c r="I30" s="56">
        <f t="shared" si="1"/>
        <v>-0.11272455243228841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126059.41547619048</v>
      </c>
      <c r="F32" s="177">
        <v>179949.8</v>
      </c>
      <c r="G32" s="45">
        <f>(F32-E32)/E32</f>
        <v>0.42749987631021563</v>
      </c>
      <c r="H32" s="177">
        <v>183249.8</v>
      </c>
      <c r="I32" s="44">
        <f>(F32-H32)/H32</f>
        <v>-1.8008205193129817E-2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177498.8</v>
      </c>
      <c r="G33" s="48">
        <f>(F33-E33)/E33</f>
        <v>0.41894392210057496</v>
      </c>
      <c r="H33" s="171">
        <v>181449.8</v>
      </c>
      <c r="I33" s="44">
        <f>(F33-H33)/H33</f>
        <v>-2.177461755262337E-2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56701.735714285707</v>
      </c>
      <c r="F34" s="171">
        <v>49812.5</v>
      </c>
      <c r="G34" s="48">
        <f>(F34-E34)/E34</f>
        <v>-0.12149955601006408</v>
      </c>
      <c r="H34" s="171">
        <v>47562.5</v>
      </c>
      <c r="I34" s="44">
        <f>(F34-H34)/H34</f>
        <v>4.7306176084099871E-2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114666.66666666667</v>
      </c>
      <c r="G35" s="48">
        <f>(F35-E35)/E35</f>
        <v>1.2387634736628026</v>
      </c>
      <c r="H35" s="171">
        <v>114750</v>
      </c>
      <c r="I35" s="44">
        <f>(F35-H35)/H35</f>
        <v>-7.2621641249088001E-4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62949.8</v>
      </c>
      <c r="G36" s="51">
        <f>(F36-E36)/E36</f>
        <v>1.0266518713992203</v>
      </c>
      <c r="H36" s="171">
        <v>58498.8</v>
      </c>
      <c r="I36" s="56">
        <f>(F36-H36)/H36</f>
        <v>7.6087030845077161E-2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1553642.3</v>
      </c>
      <c r="F38" s="171">
        <v>1886092</v>
      </c>
      <c r="G38" s="45">
        <f t="shared" ref="G38:G43" si="2">(F38-E38)/E38</f>
        <v>0.21398085003221137</v>
      </c>
      <c r="H38" s="171">
        <v>1841242</v>
      </c>
      <c r="I38" s="44">
        <f t="shared" ref="I38:I43" si="3">(F38-H38)/H38</f>
        <v>2.4358557973367976E-2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929958.67500000005</v>
      </c>
      <c r="F39" s="171">
        <v>960188.66666666663</v>
      </c>
      <c r="G39" s="48">
        <f t="shared" si="2"/>
        <v>3.2506811839425637E-2</v>
      </c>
      <c r="H39" s="171">
        <v>947531</v>
      </c>
      <c r="I39" s="44">
        <f t="shared" si="3"/>
        <v>1.3358577889975767E-2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602902.875</v>
      </c>
      <c r="F40" s="171">
        <v>623116</v>
      </c>
      <c r="G40" s="48">
        <f t="shared" si="2"/>
        <v>3.3526337057191838E-2</v>
      </c>
      <c r="H40" s="171">
        <v>615940</v>
      </c>
      <c r="I40" s="44">
        <f t="shared" si="3"/>
        <v>1.1650485436893204E-2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281929.65625</v>
      </c>
      <c r="F41" s="171">
        <v>307372</v>
      </c>
      <c r="G41" s="48">
        <f t="shared" si="2"/>
        <v>9.0243588022677193E-2</v>
      </c>
      <c r="H41" s="171">
        <v>344149</v>
      </c>
      <c r="I41" s="44">
        <f t="shared" si="3"/>
        <v>-0.10686359687228497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271515.625</v>
      </c>
      <c r="F42" s="171">
        <v>197340.00000000003</v>
      </c>
      <c r="G42" s="48">
        <f t="shared" si="2"/>
        <v>-0.27319099959716858</v>
      </c>
      <c r="H42" s="171">
        <v>233220</v>
      </c>
      <c r="I42" s="44">
        <f t="shared" si="3"/>
        <v>-0.15384615384615372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605763.29166666663</v>
      </c>
      <c r="F43" s="171">
        <v>852150</v>
      </c>
      <c r="G43" s="51">
        <f t="shared" si="2"/>
        <v>0.40673760150674926</v>
      </c>
      <c r="H43" s="171">
        <v>808421.25</v>
      </c>
      <c r="I43" s="59">
        <f t="shared" si="3"/>
        <v>5.4091539528432729E-2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350526.96875</v>
      </c>
      <c r="F45" s="171">
        <v>275080</v>
      </c>
      <c r="G45" s="45">
        <f t="shared" ref="G45:G50" si="4">(F45-E45)/E45</f>
        <v>-0.21523869909082424</v>
      </c>
      <c r="H45" s="171">
        <v>307770.66666666669</v>
      </c>
      <c r="I45" s="44">
        <f t="shared" ref="I45:I50" si="5">(F45-H45)/H45</f>
        <v>-0.10621761658031094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318598.36111111112</v>
      </c>
      <c r="F46" s="171">
        <v>315924.40000000002</v>
      </c>
      <c r="G46" s="48">
        <f t="shared" si="4"/>
        <v>-8.392890351932969E-3</v>
      </c>
      <c r="H46" s="171">
        <v>315206.8</v>
      </c>
      <c r="I46" s="84">
        <f t="shared" si="5"/>
        <v>2.2766006317123709E-3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1021389.4642857143</v>
      </c>
      <c r="F47" s="171">
        <v>990025.57142857148</v>
      </c>
      <c r="G47" s="48">
        <f t="shared" si="4"/>
        <v>-3.0707084764259315E-2</v>
      </c>
      <c r="H47" s="171">
        <v>990025.57142857148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1309527.8210714285</v>
      </c>
      <c r="F48" s="171">
        <v>1307938.125</v>
      </c>
      <c r="G48" s="48">
        <f t="shared" si="4"/>
        <v>-1.2139460085145984E-3</v>
      </c>
      <c r="H48" s="171">
        <v>1301771.25</v>
      </c>
      <c r="I48" s="84">
        <f t="shared" si="5"/>
        <v>4.7372954349698534E-3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145942.8125</v>
      </c>
      <c r="F49" s="171">
        <v>140821.25</v>
      </c>
      <c r="G49" s="48">
        <f t="shared" si="4"/>
        <v>-3.5092940942192681E-2</v>
      </c>
      <c r="H49" s="171">
        <v>140821.25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1899000</v>
      </c>
      <c r="F50" s="171">
        <v>1755877.5</v>
      </c>
      <c r="G50" s="56">
        <f t="shared" si="4"/>
        <v>-7.5367298578199057E-2</v>
      </c>
      <c r="H50" s="171">
        <v>1818667.5</v>
      </c>
      <c r="I50" s="59">
        <f t="shared" si="5"/>
        <v>-3.4525277435265102E-2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163085.85</v>
      </c>
      <c r="F52" s="168">
        <v>144118</v>
      </c>
      <c r="G52" s="170">
        <f t="shared" ref="G52:G60" si="6">(F52-E52)/E52</f>
        <v>-0.11630592108389541</v>
      </c>
      <c r="H52" s="168">
        <v>144118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166314</v>
      </c>
      <c r="F53" s="171">
        <v>194051</v>
      </c>
      <c r="G53" s="173">
        <f t="shared" si="6"/>
        <v>0.1667748956792573</v>
      </c>
      <c r="H53" s="171">
        <v>194051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142703.91666666666</v>
      </c>
      <c r="F54" s="171">
        <v>128869</v>
      </c>
      <c r="G54" s="173">
        <f t="shared" si="6"/>
        <v>-9.6948401906745085E-2</v>
      </c>
      <c r="H54" s="171">
        <v>128869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191824.79166666666</v>
      </c>
      <c r="F55" s="171">
        <v>208552.5</v>
      </c>
      <c r="G55" s="173">
        <f t="shared" si="6"/>
        <v>8.7203057477581045E-2</v>
      </c>
      <c r="H55" s="171">
        <v>202542</v>
      </c>
      <c r="I55" s="84">
        <f t="shared" si="7"/>
        <v>2.9675326598927628E-2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97909.041666666672</v>
      </c>
      <c r="F56" s="171">
        <v>102482.25</v>
      </c>
      <c r="G56" s="178">
        <f t="shared" si="6"/>
        <v>4.6708743702169098E-2</v>
      </c>
      <c r="H56" s="171">
        <v>102482.25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107213.65</v>
      </c>
      <c r="F57" s="174">
        <v>90338.71428571429</v>
      </c>
      <c r="G57" s="176">
        <f t="shared" si="6"/>
        <v>-0.15739540361032112</v>
      </c>
      <c r="H57" s="174">
        <v>90338.71428571429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225649.64285714287</v>
      </c>
      <c r="F58" s="177">
        <v>197539.33333333334</v>
      </c>
      <c r="G58" s="44">
        <f t="shared" si="6"/>
        <v>-0.12457502333210409</v>
      </c>
      <c r="H58" s="177">
        <v>197539.33333333334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216664.39285714287</v>
      </c>
      <c r="F59" s="171">
        <v>196532.7</v>
      </c>
      <c r="G59" s="48">
        <f t="shared" si="6"/>
        <v>-9.2916480607021748E-2</v>
      </c>
      <c r="H59" s="171">
        <v>196532.7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1071703.25</v>
      </c>
      <c r="F60" s="171">
        <v>978328</v>
      </c>
      <c r="G60" s="51">
        <f t="shared" si="6"/>
        <v>-8.7127896644896799E-2</v>
      </c>
      <c r="H60" s="171">
        <v>978328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457956.25</v>
      </c>
      <c r="F62" s="171">
        <v>408035.33333333331</v>
      </c>
      <c r="G62" s="45">
        <f t="shared" ref="G62:G67" si="8">(F62-E62)/E62</f>
        <v>-0.10900804753001338</v>
      </c>
      <c r="H62" s="171">
        <v>402416.625</v>
      </c>
      <c r="I62" s="44">
        <f t="shared" ref="I62:I67" si="9">(F62-H62)/H62</f>
        <v>1.3962416024271646E-2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2368019.25</v>
      </c>
      <c r="F63" s="171">
        <v>2894320</v>
      </c>
      <c r="G63" s="48">
        <f t="shared" si="8"/>
        <v>0.22225357754165218</v>
      </c>
      <c r="H63" s="171">
        <v>2902991</v>
      </c>
      <c r="I63" s="44">
        <f t="shared" si="9"/>
        <v>-2.986919353177464E-3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886244.75</v>
      </c>
      <c r="F64" s="171">
        <v>903839.625</v>
      </c>
      <c r="G64" s="48">
        <f t="shared" si="8"/>
        <v>1.9853291091428187E-2</v>
      </c>
      <c r="H64" s="171">
        <v>903839.625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582347.69999999995</v>
      </c>
      <c r="F65" s="171">
        <v>598598</v>
      </c>
      <c r="G65" s="48">
        <f t="shared" si="8"/>
        <v>2.7904806698815926E-2</v>
      </c>
      <c r="H65" s="171">
        <v>598448.5</v>
      </c>
      <c r="I65" s="84">
        <f t="shared" si="9"/>
        <v>2.4981264051961031E-4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292714.75</v>
      </c>
      <c r="F66" s="171">
        <v>291525</v>
      </c>
      <c r="G66" s="48">
        <f t="shared" si="8"/>
        <v>-4.064537232920446E-3</v>
      </c>
      <c r="H66" s="171">
        <v>291525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212496.39285714287</v>
      </c>
      <c r="F67" s="171">
        <v>218569</v>
      </c>
      <c r="G67" s="51">
        <f t="shared" si="8"/>
        <v>2.8577459886293809E-2</v>
      </c>
      <c r="H67" s="171">
        <v>218569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273368.06696428568</v>
      </c>
      <c r="F69" s="177">
        <v>306774</v>
      </c>
      <c r="G69" s="45">
        <f>(F69-E69)/E69</f>
        <v>0.12220129953978369</v>
      </c>
      <c r="H69" s="177">
        <v>300831.375</v>
      </c>
      <c r="I69" s="44">
        <f>(F69-H69)/H69</f>
        <v>1.975400670890794E-2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211153.25</v>
      </c>
      <c r="F70" s="171">
        <v>199581.16666666666</v>
      </c>
      <c r="G70" s="48">
        <f>(F70-E70)/E70</f>
        <v>-5.4804192373706505E-2</v>
      </c>
      <c r="H70" s="171">
        <v>199581.16666666666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84149.21875</v>
      </c>
      <c r="F71" s="171">
        <v>88496.5</v>
      </c>
      <c r="G71" s="48">
        <f>(F71-E71)/E71</f>
        <v>5.1661575883614488E-2</v>
      </c>
      <c r="H71" s="171">
        <v>80211</v>
      </c>
      <c r="I71" s="44">
        <f>(F71-H71)/H71</f>
        <v>0.10329630599294361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149158.875</v>
      </c>
      <c r="F72" s="171">
        <v>130418.8</v>
      </c>
      <c r="G72" s="48">
        <f>(F72-E72)/E72</f>
        <v>-0.12563835038310658</v>
      </c>
      <c r="H72" s="171">
        <v>130418.8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120659.07986111111</v>
      </c>
      <c r="F73" s="180">
        <v>121495.88888888889</v>
      </c>
      <c r="G73" s="48">
        <f>(F73-E73)/E73</f>
        <v>6.935317497373754E-3</v>
      </c>
      <c r="H73" s="180">
        <v>125582.22222222222</v>
      </c>
      <c r="I73" s="59">
        <f>(F73-H73)/H73</f>
        <v>-3.2539106738391811E-2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75307.166666666672</v>
      </c>
      <c r="F75" s="168">
        <v>71119.28571428571</v>
      </c>
      <c r="G75" s="44">
        <f t="shared" ref="G75:G81" si="10">(F75-E75)/E75</f>
        <v>-5.5610656166601602E-2</v>
      </c>
      <c r="H75" s="168">
        <v>71631.857142857145</v>
      </c>
      <c r="I75" s="45">
        <f t="shared" ref="I75:I81" si="11">(F75-H75)/H75</f>
        <v>-7.1556350626118936E-3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100143.86666666665</v>
      </c>
      <c r="F76" s="171">
        <v>103603.5</v>
      </c>
      <c r="G76" s="48">
        <f t="shared" si="10"/>
        <v>3.4546632245076883E-2</v>
      </c>
      <c r="H76" s="171">
        <v>107511.85714285714</v>
      </c>
      <c r="I76" s="44">
        <f t="shared" si="11"/>
        <v>-3.6352800953516111E-2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44134.5</v>
      </c>
      <c r="F77" s="171">
        <v>50082.5</v>
      </c>
      <c r="G77" s="48">
        <f t="shared" si="10"/>
        <v>0.13476985125015578</v>
      </c>
      <c r="H77" s="171">
        <v>50082.5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100035.69444444444</v>
      </c>
      <c r="F78" s="171">
        <v>94182.222222222219</v>
      </c>
      <c r="G78" s="48">
        <f t="shared" si="10"/>
        <v>-5.8513836033526896E-2</v>
      </c>
      <c r="H78" s="171">
        <v>92288.555555555562</v>
      </c>
      <c r="I78" s="44">
        <f t="shared" si="11"/>
        <v>2.051897610995454E-2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138991.64642857143</v>
      </c>
      <c r="F79" s="171">
        <v>133154.66666666666</v>
      </c>
      <c r="G79" s="48">
        <f t="shared" si="10"/>
        <v>-4.1995183968875645E-2</v>
      </c>
      <c r="H79" s="171">
        <v>129566.66666666667</v>
      </c>
      <c r="I79" s="44">
        <f t="shared" si="11"/>
        <v>2.7692307692307579E-2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742946.33333333337</v>
      </c>
      <c r="F80" s="171">
        <v>578565</v>
      </c>
      <c r="G80" s="48">
        <f t="shared" si="10"/>
        <v>-0.22125599919958333</v>
      </c>
      <c r="H80" s="171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172300.93402777778</v>
      </c>
      <c r="F81" s="174">
        <v>195047.66666666666</v>
      </c>
      <c r="G81" s="51">
        <f t="shared" si="10"/>
        <v>0.13201746564659786</v>
      </c>
      <c r="H81" s="174">
        <v>195944.66666666666</v>
      </c>
      <c r="I81" s="56">
        <f t="shared" si="11"/>
        <v>-4.5778229908443541E-3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203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02" t="s">
        <v>3</v>
      </c>
      <c r="B12" s="208"/>
      <c r="C12" s="210" t="s">
        <v>0</v>
      </c>
      <c r="D12" s="204" t="s">
        <v>23</v>
      </c>
      <c r="E12" s="204" t="s">
        <v>224</v>
      </c>
      <c r="F12" s="212" t="s">
        <v>225</v>
      </c>
      <c r="G12" s="204" t="s">
        <v>197</v>
      </c>
      <c r="H12" s="212" t="s">
        <v>220</v>
      </c>
      <c r="I12" s="204" t="s">
        <v>187</v>
      </c>
    </row>
    <row r="13" spans="1:9" ht="30.75" customHeight="1" thickBot="1">
      <c r="A13" s="203"/>
      <c r="B13" s="209"/>
      <c r="C13" s="211"/>
      <c r="D13" s="205"/>
      <c r="E13" s="205"/>
      <c r="F13" s="213"/>
      <c r="G13" s="205"/>
      <c r="H13" s="213"/>
      <c r="I13" s="20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56593.401388888888</v>
      </c>
      <c r="F15" s="177">
        <v>61000</v>
      </c>
      <c r="G15" s="44">
        <f>(F15-E15)/E15</f>
        <v>7.786417679387389E-2</v>
      </c>
      <c r="H15" s="143">
        <v>45466.6</v>
      </c>
      <c r="I15" s="118">
        <f>(F15-H15)/H15</f>
        <v>0.34164419595923168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57382.525000000001</v>
      </c>
      <c r="F16" s="171">
        <v>63500</v>
      </c>
      <c r="G16" s="48">
        <f t="shared" ref="G16:G39" si="0">(F16-E16)/E16</f>
        <v>0.10660867572488311</v>
      </c>
      <c r="H16" s="143">
        <v>56333.2</v>
      </c>
      <c r="I16" s="48">
        <f>(F16-H16)/H16</f>
        <v>0.12722160289136786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50196.522222222222</v>
      </c>
      <c r="F17" s="171">
        <v>50100</v>
      </c>
      <c r="G17" s="48">
        <f t="shared" si="0"/>
        <v>-1.9228866453120748E-3</v>
      </c>
      <c r="H17" s="143">
        <v>51666.6</v>
      </c>
      <c r="I17" s="48">
        <f t="shared" ref="I17:I29" si="1">(F17-H17)/H17</f>
        <v>-3.0321329446876679E-2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17351.955555555556</v>
      </c>
      <c r="F18" s="171">
        <v>29200</v>
      </c>
      <c r="G18" s="48">
        <f t="shared" si="0"/>
        <v>0.68280744533437143</v>
      </c>
      <c r="H18" s="143">
        <v>27666.6</v>
      </c>
      <c r="I18" s="48">
        <f t="shared" si="1"/>
        <v>5.5424229937903517E-2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173841.73095238095</v>
      </c>
      <c r="F19" s="171">
        <v>161700</v>
      </c>
      <c r="G19" s="48">
        <f t="shared" si="0"/>
        <v>-6.9843592133276899E-2</v>
      </c>
      <c r="H19" s="143">
        <v>217000</v>
      </c>
      <c r="I19" s="48">
        <f t="shared" si="1"/>
        <v>-0.25483870967741934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44208.441666666666</v>
      </c>
      <c r="F20" s="171">
        <v>84200</v>
      </c>
      <c r="G20" s="48">
        <f t="shared" si="0"/>
        <v>0.90461361734646084</v>
      </c>
      <c r="H20" s="143">
        <v>50800</v>
      </c>
      <c r="I20" s="48">
        <f t="shared" si="1"/>
        <v>0.65748031496062997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86291.383333333331</v>
      </c>
      <c r="F21" s="171">
        <v>57000</v>
      </c>
      <c r="G21" s="48">
        <f t="shared" si="0"/>
        <v>-0.33944737240083644</v>
      </c>
      <c r="H21" s="143">
        <v>54166.6</v>
      </c>
      <c r="I21" s="48">
        <f t="shared" si="1"/>
        <v>5.2308987457215357E-2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14040.588888888891</v>
      </c>
      <c r="F22" s="171">
        <v>21100</v>
      </c>
      <c r="G22" s="48">
        <f t="shared" si="0"/>
        <v>0.50278597051563967</v>
      </c>
      <c r="H22" s="143">
        <v>17066.599999999999</v>
      </c>
      <c r="I22" s="48">
        <f t="shared" si="1"/>
        <v>0.23633295442560334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15352.731250000001</v>
      </c>
      <c r="F23" s="171">
        <v>21600</v>
      </c>
      <c r="G23" s="48">
        <f t="shared" si="0"/>
        <v>0.40691578900659769</v>
      </c>
      <c r="H23" s="143">
        <v>17566.599999999999</v>
      </c>
      <c r="I23" s="48">
        <f t="shared" si="1"/>
        <v>0.22960618446369827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15667.0625</v>
      </c>
      <c r="F24" s="171">
        <v>22500</v>
      </c>
      <c r="G24" s="48">
        <f t="shared" si="0"/>
        <v>0.43613392746725815</v>
      </c>
      <c r="H24" s="143">
        <v>19000</v>
      </c>
      <c r="I24" s="48">
        <f t="shared" si="1"/>
        <v>0.18421052631578946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15363.146527777777</v>
      </c>
      <c r="F25" s="171">
        <v>21200</v>
      </c>
      <c r="G25" s="48">
        <f t="shared" si="0"/>
        <v>0.37992565270849515</v>
      </c>
      <c r="H25" s="143">
        <v>17566.599999999999</v>
      </c>
      <c r="I25" s="48">
        <f t="shared" si="1"/>
        <v>0.20683569956622236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33438.575694444444</v>
      </c>
      <c r="F26" s="171">
        <v>56000</v>
      </c>
      <c r="G26" s="48">
        <f t="shared" si="0"/>
        <v>0.67471247913540644</v>
      </c>
      <c r="H26" s="143">
        <v>44000</v>
      </c>
      <c r="I26" s="48">
        <f t="shared" si="1"/>
        <v>0.27272727272727271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15644.625</v>
      </c>
      <c r="F27" s="171">
        <v>23200</v>
      </c>
      <c r="G27" s="48">
        <f t="shared" si="0"/>
        <v>0.48293743058718253</v>
      </c>
      <c r="H27" s="143">
        <v>18400</v>
      </c>
      <c r="I27" s="48">
        <f t="shared" si="1"/>
        <v>0.2608695652173913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66025.643055555556</v>
      </c>
      <c r="F28" s="171">
        <v>64200</v>
      </c>
      <c r="G28" s="48">
        <f t="shared" si="0"/>
        <v>-2.7650515331133035E-2</v>
      </c>
      <c r="H28" s="143">
        <v>71500</v>
      </c>
      <c r="I28" s="48">
        <f t="shared" si="1"/>
        <v>-0.10209790209790209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59574.95</v>
      </c>
      <c r="F29" s="171">
        <v>91600</v>
      </c>
      <c r="G29" s="48">
        <f t="shared" si="0"/>
        <v>0.5375589908174494</v>
      </c>
      <c r="H29" s="143">
        <v>106333.2</v>
      </c>
      <c r="I29" s="48">
        <f t="shared" si="1"/>
        <v>-0.13855691355098876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34760.272222222222</v>
      </c>
      <c r="F30" s="174">
        <v>48000</v>
      </c>
      <c r="G30" s="51">
        <f t="shared" si="0"/>
        <v>0.38088676904301194</v>
      </c>
      <c r="H30" s="145">
        <v>46267.8</v>
      </c>
      <c r="I30" s="51">
        <f>(F30-H30)/H30</f>
        <v>3.7438564185027105E-2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91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126059.41547619048</v>
      </c>
      <c r="F32" s="177">
        <v>107700</v>
      </c>
      <c r="G32" s="44">
        <f t="shared" si="0"/>
        <v>-0.14564096943364077</v>
      </c>
      <c r="H32" s="143">
        <v>121500</v>
      </c>
      <c r="I32" s="45">
        <f>(F32-H32)/H32</f>
        <v>-0.11358024691358025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125092.18809523809</v>
      </c>
      <c r="F33" s="171">
        <v>110100</v>
      </c>
      <c r="G33" s="48">
        <f t="shared" si="0"/>
        <v>-0.1198491154685366</v>
      </c>
      <c r="H33" s="143">
        <v>119500</v>
      </c>
      <c r="I33" s="48">
        <f>(F33-H33)/H33</f>
        <v>-7.8661087866108786E-2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56701.735714285707</v>
      </c>
      <c r="F34" s="171">
        <v>51500</v>
      </c>
      <c r="G34" s="48">
        <f>(F34-E34)/E34</f>
        <v>-9.1738562298987206E-2</v>
      </c>
      <c r="H34" s="143">
        <v>43500</v>
      </c>
      <c r="I34" s="48">
        <f>(F34-H34)/H34</f>
        <v>0.18390804597701149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51218.75</v>
      </c>
      <c r="F35" s="171">
        <v>62000</v>
      </c>
      <c r="G35" s="48">
        <f t="shared" si="0"/>
        <v>0.21049420378279438</v>
      </c>
      <c r="H35" s="143">
        <v>60000</v>
      </c>
      <c r="I35" s="48">
        <f>(F35-H35)/H35</f>
        <v>3.3333333333333333E-2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31060.983333333337</v>
      </c>
      <c r="F36" s="171">
        <v>43500</v>
      </c>
      <c r="G36" s="55">
        <f t="shared" si="0"/>
        <v>0.40047079428157173</v>
      </c>
      <c r="H36" s="143">
        <v>36300</v>
      </c>
      <c r="I36" s="48">
        <f>(F36-H36)/H36</f>
        <v>0.19834710743801653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1553642.3</v>
      </c>
      <c r="F38" s="198">
        <v>1740903.4</v>
      </c>
      <c r="G38" s="170">
        <f t="shared" si="0"/>
        <v>0.12053038205769749</v>
      </c>
      <c r="H38" s="198">
        <v>1871080</v>
      </c>
      <c r="I38" s="170">
        <f>(F38-H38)/H38</f>
        <v>-6.9572973897428267E-2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929958.67500000005</v>
      </c>
      <c r="F39" s="144">
        <v>978713.4</v>
      </c>
      <c r="G39" s="176">
        <f t="shared" si="0"/>
        <v>5.2426765092545617E-2</v>
      </c>
      <c r="H39" s="144">
        <v>1061355</v>
      </c>
      <c r="I39" s="176">
        <f>(F39-H39)/H39</f>
        <v>-7.7864239580536176E-2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1" t="s">
        <v>204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02" t="s">
        <v>3</v>
      </c>
      <c r="B12" s="208"/>
      <c r="C12" s="210" t="s">
        <v>0</v>
      </c>
      <c r="D12" s="204" t="s">
        <v>223</v>
      </c>
      <c r="E12" s="212" t="s">
        <v>225</v>
      </c>
      <c r="F12" s="219" t="s">
        <v>186</v>
      </c>
      <c r="G12" s="204" t="s">
        <v>224</v>
      </c>
      <c r="H12" s="221" t="s">
        <v>226</v>
      </c>
      <c r="I12" s="217" t="s">
        <v>196</v>
      </c>
    </row>
    <row r="13" spans="1:9" ht="39.75" customHeight="1" thickBot="1">
      <c r="A13" s="203"/>
      <c r="B13" s="209"/>
      <c r="C13" s="211"/>
      <c r="D13" s="205"/>
      <c r="E13" s="213"/>
      <c r="F13" s="220"/>
      <c r="G13" s="205"/>
      <c r="H13" s="222"/>
      <c r="I13" s="21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79849.8</v>
      </c>
      <c r="E15" s="133">
        <v>61000</v>
      </c>
      <c r="F15" s="67">
        <f t="shared" ref="F15:F30" si="0">D15-E15</f>
        <v>18849.800000000003</v>
      </c>
      <c r="G15" s="168">
        <v>56593.401388888888</v>
      </c>
      <c r="H15" s="66">
        <f>AVERAGE(D15:E15)</f>
        <v>70424.899999999994</v>
      </c>
      <c r="I15" s="69">
        <f>(H15-G15)/G15</f>
        <v>0.24440126007034235</v>
      </c>
    </row>
    <row r="16" spans="1:9" ht="16.5" customHeight="1">
      <c r="A16" s="37"/>
      <c r="B16" s="34" t="s">
        <v>5</v>
      </c>
      <c r="C16" s="15" t="s">
        <v>164</v>
      </c>
      <c r="D16" s="133">
        <v>101944.22222222222</v>
      </c>
      <c r="E16" s="133">
        <v>63500</v>
      </c>
      <c r="F16" s="71">
        <f t="shared" si="0"/>
        <v>38444.222222222219</v>
      </c>
      <c r="G16" s="171">
        <v>57382.525000000001</v>
      </c>
      <c r="H16" s="68">
        <f t="shared" ref="H16:H30" si="1">AVERAGE(D16:E16)</f>
        <v>82722.111111111109</v>
      </c>
      <c r="I16" s="72">
        <f t="shared" ref="I16:I39" si="2">(H16-G16)/G16</f>
        <v>0.44159064298950085</v>
      </c>
    </row>
    <row r="17" spans="1:9" ht="16.5">
      <c r="A17" s="37"/>
      <c r="B17" s="34" t="s">
        <v>6</v>
      </c>
      <c r="C17" s="15" t="s">
        <v>165</v>
      </c>
      <c r="D17" s="133">
        <v>87449.8</v>
      </c>
      <c r="E17" s="133">
        <v>50100</v>
      </c>
      <c r="F17" s="71">
        <f t="shared" si="0"/>
        <v>37349.800000000003</v>
      </c>
      <c r="G17" s="171">
        <v>50196.522222222222</v>
      </c>
      <c r="H17" s="68">
        <f t="shared" si="1"/>
        <v>68774.899999999994</v>
      </c>
      <c r="I17" s="72">
        <f t="shared" si="2"/>
        <v>0.3701128475700064</v>
      </c>
    </row>
    <row r="18" spans="1:9" ht="16.5">
      <c r="A18" s="37"/>
      <c r="B18" s="34" t="s">
        <v>7</v>
      </c>
      <c r="C18" s="151" t="s">
        <v>166</v>
      </c>
      <c r="D18" s="133">
        <v>41449.800000000003</v>
      </c>
      <c r="E18" s="133">
        <v>29200</v>
      </c>
      <c r="F18" s="71">
        <f t="shared" si="0"/>
        <v>12249.800000000003</v>
      </c>
      <c r="G18" s="171">
        <v>17351.955555555556</v>
      </c>
      <c r="H18" s="68">
        <f t="shared" si="1"/>
        <v>35324.9</v>
      </c>
      <c r="I18" s="72">
        <f t="shared" si="2"/>
        <v>1.0357878330716486</v>
      </c>
    </row>
    <row r="19" spans="1:9" ht="16.5">
      <c r="A19" s="37"/>
      <c r="B19" s="34" t="s">
        <v>8</v>
      </c>
      <c r="C19" s="15" t="s">
        <v>167</v>
      </c>
      <c r="D19" s="133">
        <v>227142.57142857142</v>
      </c>
      <c r="E19" s="133">
        <v>161700</v>
      </c>
      <c r="F19" s="71">
        <f>D19-E19</f>
        <v>65442.57142857142</v>
      </c>
      <c r="G19" s="171">
        <v>173841.73095238095</v>
      </c>
      <c r="H19" s="68">
        <f t="shared" si="1"/>
        <v>194421.28571428571</v>
      </c>
      <c r="I19" s="72">
        <f t="shared" si="2"/>
        <v>0.11838098165015365</v>
      </c>
    </row>
    <row r="20" spans="1:9" ht="16.5">
      <c r="A20" s="37"/>
      <c r="B20" s="34" t="s">
        <v>9</v>
      </c>
      <c r="C20" s="151" t="s">
        <v>168</v>
      </c>
      <c r="D20" s="133">
        <v>110499.77777777778</v>
      </c>
      <c r="E20" s="133">
        <v>84200</v>
      </c>
      <c r="F20" s="71">
        <f t="shared" si="0"/>
        <v>26299.777777777781</v>
      </c>
      <c r="G20" s="171">
        <v>44208.441666666666</v>
      </c>
      <c r="H20" s="68">
        <f t="shared" si="1"/>
        <v>97349.888888888891</v>
      </c>
      <c r="I20" s="72">
        <f t="shared" si="2"/>
        <v>1.2020656059969443</v>
      </c>
    </row>
    <row r="21" spans="1:9" ht="16.5">
      <c r="A21" s="37"/>
      <c r="B21" s="34" t="s">
        <v>10</v>
      </c>
      <c r="C21" s="15" t="s">
        <v>169</v>
      </c>
      <c r="D21" s="133">
        <v>84049.8</v>
      </c>
      <c r="E21" s="133">
        <v>57000</v>
      </c>
      <c r="F21" s="71">
        <f t="shared" si="0"/>
        <v>27049.800000000003</v>
      </c>
      <c r="G21" s="171">
        <v>86291.383333333331</v>
      </c>
      <c r="H21" s="68">
        <f t="shared" si="1"/>
        <v>70524.899999999994</v>
      </c>
      <c r="I21" s="72">
        <f t="shared" si="2"/>
        <v>-0.18271214024266236</v>
      </c>
    </row>
    <row r="22" spans="1:9" ht="16.5">
      <c r="A22" s="37"/>
      <c r="B22" s="34" t="s">
        <v>11</v>
      </c>
      <c r="C22" s="15" t="s">
        <v>170</v>
      </c>
      <c r="D22" s="133">
        <v>25349.8</v>
      </c>
      <c r="E22" s="133">
        <v>21100</v>
      </c>
      <c r="F22" s="71">
        <f t="shared" si="0"/>
        <v>4249.7999999999993</v>
      </c>
      <c r="G22" s="171">
        <v>14040.588888888891</v>
      </c>
      <c r="H22" s="68">
        <f t="shared" si="1"/>
        <v>23224.9</v>
      </c>
      <c r="I22" s="72">
        <f t="shared" si="2"/>
        <v>0.65412577661747318</v>
      </c>
    </row>
    <row r="23" spans="1:9" ht="16.5">
      <c r="A23" s="37"/>
      <c r="B23" s="34" t="s">
        <v>12</v>
      </c>
      <c r="C23" s="15" t="s">
        <v>171</v>
      </c>
      <c r="D23" s="133">
        <v>34499.777777777781</v>
      </c>
      <c r="E23" s="133">
        <v>21600</v>
      </c>
      <c r="F23" s="71">
        <f t="shared" si="0"/>
        <v>12899.777777777781</v>
      </c>
      <c r="G23" s="171">
        <v>15352.731250000001</v>
      </c>
      <c r="H23" s="68">
        <f t="shared" si="1"/>
        <v>28049.888888888891</v>
      </c>
      <c r="I23" s="72">
        <f t="shared" si="2"/>
        <v>0.82702923878048662</v>
      </c>
    </row>
    <row r="24" spans="1:9" ht="16.5">
      <c r="A24" s="37"/>
      <c r="B24" s="34" t="s">
        <v>13</v>
      </c>
      <c r="C24" s="15" t="s">
        <v>172</v>
      </c>
      <c r="D24" s="133">
        <v>34277.555555555555</v>
      </c>
      <c r="E24" s="133">
        <v>22500</v>
      </c>
      <c r="F24" s="71">
        <f t="shared" si="0"/>
        <v>11777.555555555555</v>
      </c>
      <c r="G24" s="171">
        <v>15667.0625</v>
      </c>
      <c r="H24" s="68">
        <f t="shared" si="1"/>
        <v>28388.777777777777</v>
      </c>
      <c r="I24" s="72">
        <f t="shared" si="2"/>
        <v>0.81200386337756536</v>
      </c>
    </row>
    <row r="25" spans="1:9" ht="16.5">
      <c r="A25" s="37"/>
      <c r="B25" s="34" t="s">
        <v>14</v>
      </c>
      <c r="C25" s="151" t="s">
        <v>173</v>
      </c>
      <c r="D25" s="133">
        <v>33449.800000000003</v>
      </c>
      <c r="E25" s="133">
        <v>21200</v>
      </c>
      <c r="F25" s="71">
        <f t="shared" si="0"/>
        <v>12249.800000000003</v>
      </c>
      <c r="G25" s="171">
        <v>15363.146527777777</v>
      </c>
      <c r="H25" s="68">
        <f t="shared" si="1"/>
        <v>27324.9</v>
      </c>
      <c r="I25" s="72">
        <f t="shared" si="2"/>
        <v>0.77860049375916796</v>
      </c>
    </row>
    <row r="26" spans="1:9" ht="16.5">
      <c r="A26" s="37"/>
      <c r="B26" s="34" t="s">
        <v>15</v>
      </c>
      <c r="C26" s="15" t="s">
        <v>174</v>
      </c>
      <c r="D26" s="133">
        <v>69998.8</v>
      </c>
      <c r="E26" s="133">
        <v>56000</v>
      </c>
      <c r="F26" s="71">
        <f t="shared" si="0"/>
        <v>13998.800000000003</v>
      </c>
      <c r="G26" s="171">
        <v>33438.575694444444</v>
      </c>
      <c r="H26" s="68">
        <f t="shared" si="1"/>
        <v>62999.4</v>
      </c>
      <c r="I26" s="72">
        <f t="shared" si="2"/>
        <v>0.88403359567934159</v>
      </c>
    </row>
    <row r="27" spans="1:9" ht="16.5">
      <c r="A27" s="37"/>
      <c r="B27" s="34" t="s">
        <v>16</v>
      </c>
      <c r="C27" s="15" t="s">
        <v>175</v>
      </c>
      <c r="D27" s="133">
        <v>33499.777777777781</v>
      </c>
      <c r="E27" s="133">
        <v>23200</v>
      </c>
      <c r="F27" s="71">
        <f t="shared" si="0"/>
        <v>10299.777777777781</v>
      </c>
      <c r="G27" s="171">
        <v>15644.625</v>
      </c>
      <c r="H27" s="68">
        <f t="shared" si="1"/>
        <v>28349.888888888891</v>
      </c>
      <c r="I27" s="72">
        <f t="shared" si="2"/>
        <v>0.8121168701000433</v>
      </c>
    </row>
    <row r="28" spans="1:9" ht="16.5">
      <c r="A28" s="37"/>
      <c r="B28" s="34" t="s">
        <v>17</v>
      </c>
      <c r="C28" s="15" t="s">
        <v>176</v>
      </c>
      <c r="D28" s="133">
        <v>75110.888888888891</v>
      </c>
      <c r="E28" s="133">
        <v>64200</v>
      </c>
      <c r="F28" s="71">
        <f t="shared" si="0"/>
        <v>10910.888888888891</v>
      </c>
      <c r="G28" s="171">
        <v>66025.643055555556</v>
      </c>
      <c r="H28" s="68">
        <f t="shared" si="1"/>
        <v>69655.444444444438</v>
      </c>
      <c r="I28" s="72">
        <f t="shared" si="2"/>
        <v>5.4975630995894732E-2</v>
      </c>
    </row>
    <row r="29" spans="1:9" ht="16.5">
      <c r="A29" s="37"/>
      <c r="B29" s="34" t="s">
        <v>18</v>
      </c>
      <c r="C29" s="15" t="s">
        <v>177</v>
      </c>
      <c r="D29" s="133">
        <v>132664.28571428571</v>
      </c>
      <c r="E29" s="133">
        <v>91600</v>
      </c>
      <c r="F29" s="71">
        <f t="shared" si="0"/>
        <v>41064.28571428571</v>
      </c>
      <c r="G29" s="171">
        <v>59574.95</v>
      </c>
      <c r="H29" s="68">
        <f t="shared" si="1"/>
        <v>112132.14285714286</v>
      </c>
      <c r="I29" s="72">
        <f t="shared" si="2"/>
        <v>0.8822028865679763</v>
      </c>
    </row>
    <row r="30" spans="1:9" ht="17.25" thickBot="1">
      <c r="A30" s="38"/>
      <c r="B30" s="36" t="s">
        <v>19</v>
      </c>
      <c r="C30" s="16" t="s">
        <v>178</v>
      </c>
      <c r="D30" s="143">
        <v>51949.8</v>
      </c>
      <c r="E30" s="136">
        <v>48000</v>
      </c>
      <c r="F30" s="74">
        <f t="shared" si="0"/>
        <v>3949.8000000000029</v>
      </c>
      <c r="G30" s="174">
        <v>34760.272222222222</v>
      </c>
      <c r="H30" s="100">
        <f t="shared" si="1"/>
        <v>49974.9</v>
      </c>
      <c r="I30" s="75">
        <f t="shared" si="2"/>
        <v>0.43770162904682536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179949.8</v>
      </c>
      <c r="E32" s="133">
        <v>107700</v>
      </c>
      <c r="F32" s="67">
        <f>D32-E32</f>
        <v>72249.799999999988</v>
      </c>
      <c r="G32" s="177">
        <v>126059.41547619048</v>
      </c>
      <c r="H32" s="68">
        <f>AVERAGE(D32:E32)</f>
        <v>143824.9</v>
      </c>
      <c r="I32" s="78">
        <f t="shared" si="2"/>
        <v>0.14092945343828742</v>
      </c>
    </row>
    <row r="33" spans="1:9" ht="16.5">
      <c r="A33" s="37"/>
      <c r="B33" s="34" t="s">
        <v>27</v>
      </c>
      <c r="C33" s="15" t="s">
        <v>180</v>
      </c>
      <c r="D33" s="47">
        <v>177498.8</v>
      </c>
      <c r="E33" s="133">
        <v>110100</v>
      </c>
      <c r="F33" s="79">
        <f>D33-E33</f>
        <v>67398.799999999988</v>
      </c>
      <c r="G33" s="171">
        <v>125092.18809523809</v>
      </c>
      <c r="H33" s="68">
        <f>AVERAGE(D33:E33)</f>
        <v>143799.4</v>
      </c>
      <c r="I33" s="72">
        <f t="shared" si="2"/>
        <v>0.14954740331601921</v>
      </c>
    </row>
    <row r="34" spans="1:9" ht="16.5">
      <c r="A34" s="37"/>
      <c r="B34" s="39" t="s">
        <v>28</v>
      </c>
      <c r="C34" s="15" t="s">
        <v>181</v>
      </c>
      <c r="D34" s="47">
        <v>49812.5</v>
      </c>
      <c r="E34" s="133">
        <v>51500</v>
      </c>
      <c r="F34" s="71">
        <f>D34-E34</f>
        <v>-1687.5</v>
      </c>
      <c r="G34" s="171">
        <v>56701.735714285707</v>
      </c>
      <c r="H34" s="68">
        <f>AVERAGE(D34:E34)</f>
        <v>50656.25</v>
      </c>
      <c r="I34" s="72">
        <f t="shared" si="2"/>
        <v>-0.10661905915452564</v>
      </c>
    </row>
    <row r="35" spans="1:9" ht="16.5">
      <c r="A35" s="37"/>
      <c r="B35" s="34" t="s">
        <v>29</v>
      </c>
      <c r="C35" s="15" t="s">
        <v>182</v>
      </c>
      <c r="D35" s="47">
        <v>114666.66666666667</v>
      </c>
      <c r="E35" s="133">
        <v>62000</v>
      </c>
      <c r="F35" s="79">
        <f>D35-E35</f>
        <v>52666.666666666672</v>
      </c>
      <c r="G35" s="171">
        <v>51218.75</v>
      </c>
      <c r="H35" s="68">
        <f>AVERAGE(D35:E35)</f>
        <v>88333.333333333343</v>
      </c>
      <c r="I35" s="72">
        <f t="shared" si="2"/>
        <v>0.7246288387227986</v>
      </c>
    </row>
    <row r="36" spans="1:9" ht="17.25" thickBot="1">
      <c r="A36" s="38"/>
      <c r="B36" s="39" t="s">
        <v>30</v>
      </c>
      <c r="C36" s="15" t="s">
        <v>183</v>
      </c>
      <c r="D36" s="50">
        <v>62949.8</v>
      </c>
      <c r="E36" s="133">
        <v>43500</v>
      </c>
      <c r="F36" s="71">
        <f>D36-E36</f>
        <v>19449.800000000003</v>
      </c>
      <c r="G36" s="174">
        <v>31060.983333333337</v>
      </c>
      <c r="H36" s="68">
        <f>AVERAGE(D36:E36)</f>
        <v>53224.9</v>
      </c>
      <c r="I36" s="80">
        <f t="shared" si="2"/>
        <v>0.71356133284039602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1886092</v>
      </c>
      <c r="E38" s="134">
        <v>1740903.4</v>
      </c>
      <c r="F38" s="67">
        <f>D38-E38</f>
        <v>145188.60000000009</v>
      </c>
      <c r="G38" s="171">
        <v>1553642.3</v>
      </c>
      <c r="H38" s="67">
        <f>AVERAGE(D38:E38)</f>
        <v>1813497.7</v>
      </c>
      <c r="I38" s="78">
        <f t="shared" si="2"/>
        <v>0.16725561604495442</v>
      </c>
    </row>
    <row r="39" spans="1:9" ht="17.25" thickBot="1">
      <c r="A39" s="38"/>
      <c r="B39" s="36" t="s">
        <v>32</v>
      </c>
      <c r="C39" s="16" t="s">
        <v>185</v>
      </c>
      <c r="D39" s="57">
        <v>960188.66666666663</v>
      </c>
      <c r="E39" s="135">
        <v>978713.4</v>
      </c>
      <c r="F39" s="74">
        <f>D39-E39</f>
        <v>-18524.733333333395</v>
      </c>
      <c r="G39" s="171">
        <v>929958.67500000005</v>
      </c>
      <c r="H39" s="81">
        <f>AVERAGE(D39:E39)</f>
        <v>969451.03333333333</v>
      </c>
      <c r="I39" s="75">
        <f t="shared" si="2"/>
        <v>4.246678846598563E-2</v>
      </c>
    </row>
    <row r="40" spans="1:9" ht="15.75" customHeight="1" thickBot="1">
      <c r="A40" s="214"/>
      <c r="B40" s="215"/>
      <c r="C40" s="216"/>
      <c r="D40" s="83">
        <f>SUM(D15:D39)</f>
        <v>4654344.490476191</v>
      </c>
      <c r="E40" s="83">
        <f>SUM(E15:E39)</f>
        <v>3970516.8</v>
      </c>
      <c r="F40" s="83">
        <f>SUM(F15:F39)</f>
        <v>683827.69047619053</v>
      </c>
      <c r="G40" s="83">
        <f>SUM(G15:G39)</f>
        <v>3629467.6028769836</v>
      </c>
      <c r="H40" s="83">
        <f>AVERAGE(D40:E40)</f>
        <v>4312430.6452380959</v>
      </c>
      <c r="I40" s="75">
        <f>(H40-G40)/G40</f>
        <v>0.18817168716969548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02" t="s">
        <v>3</v>
      </c>
      <c r="B13" s="208"/>
      <c r="C13" s="210" t="s">
        <v>0</v>
      </c>
      <c r="D13" s="204" t="s">
        <v>23</v>
      </c>
      <c r="E13" s="204" t="s">
        <v>224</v>
      </c>
      <c r="F13" s="221" t="s">
        <v>227</v>
      </c>
      <c r="G13" s="204" t="s">
        <v>197</v>
      </c>
      <c r="H13" s="221" t="s">
        <v>221</v>
      </c>
      <c r="I13" s="204" t="s">
        <v>187</v>
      </c>
    </row>
    <row r="14" spans="1:9" ht="33.75" customHeight="1" thickBot="1">
      <c r="A14" s="203"/>
      <c r="B14" s="209"/>
      <c r="C14" s="211"/>
      <c r="D14" s="224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56593.401388888888</v>
      </c>
      <c r="F16" s="42">
        <v>70424.899999999994</v>
      </c>
      <c r="G16" s="21">
        <f t="shared" ref="G16:G31" si="0">(F16-E16)/E16</f>
        <v>0.24440126007034235</v>
      </c>
      <c r="H16" s="168">
        <v>58708.2</v>
      </c>
      <c r="I16" s="21">
        <f t="shared" ref="I16:I31" si="1">(F16-H16)/H16</f>
        <v>0.19957518711185146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57382.525000000001</v>
      </c>
      <c r="F17" s="46">
        <v>82722.111111111109</v>
      </c>
      <c r="G17" s="21">
        <f t="shared" si="0"/>
        <v>0.44159064298950085</v>
      </c>
      <c r="H17" s="171">
        <v>79416.488888888882</v>
      </c>
      <c r="I17" s="21">
        <f t="shared" si="1"/>
        <v>4.1623877716970126E-2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50196.522222222222</v>
      </c>
      <c r="F18" s="46">
        <v>68774.899999999994</v>
      </c>
      <c r="G18" s="21">
        <f t="shared" si="0"/>
        <v>0.3701128475700064</v>
      </c>
      <c r="H18" s="171">
        <v>72058.2</v>
      </c>
      <c r="I18" s="21">
        <f t="shared" si="1"/>
        <v>-4.5564557538212209E-2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17351.955555555556</v>
      </c>
      <c r="F19" s="46">
        <v>35324.9</v>
      </c>
      <c r="G19" s="21">
        <f t="shared" si="0"/>
        <v>1.0357878330716486</v>
      </c>
      <c r="H19" s="171">
        <v>37508.199999999997</v>
      </c>
      <c r="I19" s="21">
        <f t="shared" si="1"/>
        <v>-5.8208605051695249E-2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173841.73095238095</v>
      </c>
      <c r="F20" s="46">
        <v>194421.28571428571</v>
      </c>
      <c r="G20" s="21">
        <f t="shared" si="0"/>
        <v>0.11838098165015365</v>
      </c>
      <c r="H20" s="171">
        <v>289406.125</v>
      </c>
      <c r="I20" s="21">
        <f t="shared" si="1"/>
        <v>-0.32820604362023881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44208.441666666666</v>
      </c>
      <c r="F21" s="46">
        <v>97349.888888888891</v>
      </c>
      <c r="G21" s="21">
        <f t="shared" si="0"/>
        <v>1.2020656059969443</v>
      </c>
      <c r="H21" s="171">
        <v>66799.899999999994</v>
      </c>
      <c r="I21" s="21">
        <f t="shared" si="1"/>
        <v>0.45733584764182128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86291.383333333331</v>
      </c>
      <c r="F22" s="46">
        <v>70524.899999999994</v>
      </c>
      <c r="G22" s="21">
        <f t="shared" si="0"/>
        <v>-0.18271214024266236</v>
      </c>
      <c r="H22" s="171">
        <v>71908.2</v>
      </c>
      <c r="I22" s="21">
        <f t="shared" si="1"/>
        <v>-1.9237027209692399E-2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14040.588888888891</v>
      </c>
      <c r="F23" s="46">
        <v>23224.9</v>
      </c>
      <c r="G23" s="21">
        <f t="shared" si="0"/>
        <v>0.65412577661747318</v>
      </c>
      <c r="H23" s="171">
        <v>23432.699999999997</v>
      </c>
      <c r="I23" s="21">
        <f t="shared" si="1"/>
        <v>-8.8679494893885748E-3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15352.731250000001</v>
      </c>
      <c r="F24" s="46">
        <v>28049.888888888891</v>
      </c>
      <c r="G24" s="21">
        <f t="shared" si="0"/>
        <v>0.82702923878048662</v>
      </c>
      <c r="H24" s="171">
        <v>27560.411111111109</v>
      </c>
      <c r="I24" s="21">
        <f t="shared" si="1"/>
        <v>1.7760176936564145E-2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15667.0625</v>
      </c>
      <c r="F25" s="46">
        <v>28388.777777777777</v>
      </c>
      <c r="G25" s="21">
        <f t="shared" si="0"/>
        <v>0.81200386337756536</v>
      </c>
      <c r="H25" s="171">
        <v>27861</v>
      </c>
      <c r="I25" s="21">
        <f t="shared" si="1"/>
        <v>1.8943246034879485E-2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15363.146527777777</v>
      </c>
      <c r="F26" s="46">
        <v>27324.9</v>
      </c>
      <c r="G26" s="21">
        <f t="shared" si="0"/>
        <v>0.77860049375916796</v>
      </c>
      <c r="H26" s="171">
        <v>27332.7</v>
      </c>
      <c r="I26" s="21">
        <f t="shared" si="1"/>
        <v>-2.8537246594735507E-4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33438.575694444444</v>
      </c>
      <c r="F27" s="46">
        <v>62999.4</v>
      </c>
      <c r="G27" s="21">
        <f t="shared" si="0"/>
        <v>0.88403359567934159</v>
      </c>
      <c r="H27" s="171">
        <v>64074.9</v>
      </c>
      <c r="I27" s="21">
        <f t="shared" si="1"/>
        <v>-1.6785043753482252E-2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15644.625</v>
      </c>
      <c r="F28" s="46">
        <v>28349.888888888891</v>
      </c>
      <c r="G28" s="21">
        <f t="shared" si="0"/>
        <v>0.8121168701000433</v>
      </c>
      <c r="H28" s="171">
        <v>27561</v>
      </c>
      <c r="I28" s="21">
        <f t="shared" si="1"/>
        <v>2.8623376832803256E-2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66025.643055555556</v>
      </c>
      <c r="F29" s="46">
        <v>69655.444444444438</v>
      </c>
      <c r="G29" s="21">
        <f t="shared" si="0"/>
        <v>5.4975630995894732E-2</v>
      </c>
      <c r="H29" s="171">
        <v>84924.9</v>
      </c>
      <c r="I29" s="21">
        <f t="shared" si="1"/>
        <v>-0.17979951175162476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59574.95</v>
      </c>
      <c r="F30" s="46">
        <v>112132.14285714286</v>
      </c>
      <c r="G30" s="21">
        <f t="shared" si="0"/>
        <v>0.8822028865679763</v>
      </c>
      <c r="H30" s="171">
        <v>117398.74285714285</v>
      </c>
      <c r="I30" s="21">
        <f t="shared" si="1"/>
        <v>-4.4860787022299509E-2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34760.272222222222</v>
      </c>
      <c r="F31" s="49">
        <v>49974.9</v>
      </c>
      <c r="G31" s="23">
        <f t="shared" si="0"/>
        <v>0.43770162904682536</v>
      </c>
      <c r="H31" s="174">
        <v>52408.800000000003</v>
      </c>
      <c r="I31" s="23">
        <f t="shared" si="1"/>
        <v>-4.6440674085268148E-2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126059.41547619048</v>
      </c>
      <c r="F33" s="54">
        <v>143824.9</v>
      </c>
      <c r="G33" s="21">
        <f>(F33-E33)/E33</f>
        <v>0.14092945343828742</v>
      </c>
      <c r="H33" s="177">
        <v>152374.9</v>
      </c>
      <c r="I33" s="21">
        <f>(F33-H33)/H33</f>
        <v>-5.6111603682758776E-2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125092.18809523809</v>
      </c>
      <c r="F34" s="46">
        <v>143799.4</v>
      </c>
      <c r="G34" s="21">
        <f>(F34-E34)/E34</f>
        <v>0.14954740331601921</v>
      </c>
      <c r="H34" s="171">
        <v>150474.9</v>
      </c>
      <c r="I34" s="21">
        <f>(F34-H34)/H34</f>
        <v>-4.4362880453816554E-2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56701.735714285707</v>
      </c>
      <c r="F35" s="46">
        <v>50656.25</v>
      </c>
      <c r="G35" s="21">
        <f>(F35-E35)/E35</f>
        <v>-0.10661905915452564</v>
      </c>
      <c r="H35" s="171">
        <v>45531.25</v>
      </c>
      <c r="I35" s="21">
        <f>(F35-H35)/H35</f>
        <v>0.11256005490734386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51218.75</v>
      </c>
      <c r="F36" s="46">
        <v>88333.333333333343</v>
      </c>
      <c r="G36" s="21">
        <f>(F36-E36)/E36</f>
        <v>0.7246288387227986</v>
      </c>
      <c r="H36" s="171">
        <v>87375</v>
      </c>
      <c r="I36" s="21">
        <f>(F36-H36)/H36</f>
        <v>1.0968049594659147E-2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31060.983333333337</v>
      </c>
      <c r="F37" s="49">
        <v>53224.9</v>
      </c>
      <c r="G37" s="23">
        <f>(F37-E37)/E37</f>
        <v>0.71356133284039602</v>
      </c>
      <c r="H37" s="174">
        <v>47399.4</v>
      </c>
      <c r="I37" s="23">
        <f>(F37-H37)/H37</f>
        <v>0.12290239960843385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1553642.3</v>
      </c>
      <c r="F39" s="46">
        <v>1813497.7</v>
      </c>
      <c r="G39" s="21">
        <f t="shared" ref="G39:G44" si="2">(F39-E39)/E39</f>
        <v>0.16725561604495442</v>
      </c>
      <c r="H39" s="171">
        <v>1856161</v>
      </c>
      <c r="I39" s="21">
        <f t="shared" ref="I39:I44" si="3">(F39-H39)/H39</f>
        <v>-2.2984697986866465E-2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929958.67500000005</v>
      </c>
      <c r="F40" s="46">
        <v>969451.03333333333</v>
      </c>
      <c r="G40" s="21">
        <f t="shared" si="2"/>
        <v>4.246678846598563E-2</v>
      </c>
      <c r="H40" s="171">
        <v>1004443</v>
      </c>
      <c r="I40" s="21">
        <f t="shared" si="3"/>
        <v>-3.4837185053474086E-2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602902.875</v>
      </c>
      <c r="F41" s="57">
        <v>623116</v>
      </c>
      <c r="G41" s="21">
        <f t="shared" si="2"/>
        <v>3.3526337057191838E-2</v>
      </c>
      <c r="H41" s="179">
        <v>615940</v>
      </c>
      <c r="I41" s="21">
        <f t="shared" si="3"/>
        <v>1.1650485436893204E-2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281929.65625</v>
      </c>
      <c r="F42" s="47">
        <v>307372</v>
      </c>
      <c r="G42" s="21">
        <f t="shared" si="2"/>
        <v>9.0243588022677193E-2</v>
      </c>
      <c r="H42" s="172">
        <v>344149</v>
      </c>
      <c r="I42" s="21">
        <f t="shared" si="3"/>
        <v>-0.10686359687228497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271515.625</v>
      </c>
      <c r="F43" s="47">
        <v>197340.00000000003</v>
      </c>
      <c r="G43" s="21">
        <f t="shared" si="2"/>
        <v>-0.27319099959716858</v>
      </c>
      <c r="H43" s="172">
        <v>233220</v>
      </c>
      <c r="I43" s="21">
        <f t="shared" si="3"/>
        <v>-0.15384615384615372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605763.29166666663</v>
      </c>
      <c r="F44" s="50">
        <v>852150</v>
      </c>
      <c r="G44" s="31">
        <f t="shared" si="2"/>
        <v>0.40673760150674926</v>
      </c>
      <c r="H44" s="175">
        <v>808421.25</v>
      </c>
      <c r="I44" s="31">
        <f t="shared" si="3"/>
        <v>5.4091539528432729E-2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350526.96875</v>
      </c>
      <c r="F46" s="43">
        <v>275080</v>
      </c>
      <c r="G46" s="21">
        <f t="shared" ref="G46:G51" si="4">(F46-E46)/E46</f>
        <v>-0.21523869909082424</v>
      </c>
      <c r="H46" s="169">
        <v>307770.66666666669</v>
      </c>
      <c r="I46" s="21">
        <f t="shared" ref="I46:I51" si="5">(F46-H46)/H46</f>
        <v>-0.10621761658031094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318598.36111111112</v>
      </c>
      <c r="F47" s="47">
        <v>315924.40000000002</v>
      </c>
      <c r="G47" s="21">
        <f t="shared" si="4"/>
        <v>-8.392890351932969E-3</v>
      </c>
      <c r="H47" s="172">
        <v>315206.8</v>
      </c>
      <c r="I47" s="21">
        <f t="shared" si="5"/>
        <v>2.2766006317123709E-3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1021389.4642857143</v>
      </c>
      <c r="F48" s="47">
        <v>990025.57142857148</v>
      </c>
      <c r="G48" s="21">
        <f t="shared" si="4"/>
        <v>-3.0707084764259315E-2</v>
      </c>
      <c r="H48" s="172">
        <v>990025.57142857148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1309527.8210714285</v>
      </c>
      <c r="F49" s="47">
        <v>1307938.125</v>
      </c>
      <c r="G49" s="21">
        <f t="shared" si="4"/>
        <v>-1.2139460085145984E-3</v>
      </c>
      <c r="H49" s="172">
        <v>1301771.25</v>
      </c>
      <c r="I49" s="21">
        <f t="shared" si="5"/>
        <v>4.7372954349698534E-3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145942.8125</v>
      </c>
      <c r="F50" s="47">
        <v>140821.25</v>
      </c>
      <c r="G50" s="21">
        <f t="shared" si="4"/>
        <v>-3.5092940942192681E-2</v>
      </c>
      <c r="H50" s="172">
        <v>140821.25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1899000</v>
      </c>
      <c r="F51" s="50">
        <v>1755877.5</v>
      </c>
      <c r="G51" s="31">
        <f t="shared" si="4"/>
        <v>-7.5367298578199057E-2</v>
      </c>
      <c r="H51" s="175">
        <v>1818667.5</v>
      </c>
      <c r="I51" s="31">
        <f t="shared" si="5"/>
        <v>-3.4525277435265102E-2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163085.85</v>
      </c>
      <c r="F53" s="66">
        <v>144118</v>
      </c>
      <c r="G53" s="22">
        <f t="shared" ref="G53:G61" si="6">(F53-E53)/E53</f>
        <v>-0.11630592108389541</v>
      </c>
      <c r="H53" s="132">
        <v>144118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166314</v>
      </c>
      <c r="F54" s="70">
        <v>194051</v>
      </c>
      <c r="G54" s="21">
        <f t="shared" si="6"/>
        <v>0.1667748956792573</v>
      </c>
      <c r="H54" s="183">
        <v>194051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142703.91666666666</v>
      </c>
      <c r="F55" s="70">
        <v>128869</v>
      </c>
      <c r="G55" s="21">
        <f t="shared" si="6"/>
        <v>-9.6948401906745085E-2</v>
      </c>
      <c r="H55" s="183">
        <v>128869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191824.79166666666</v>
      </c>
      <c r="F56" s="70">
        <v>208552.5</v>
      </c>
      <c r="G56" s="21">
        <f t="shared" si="6"/>
        <v>8.7203057477581045E-2</v>
      </c>
      <c r="H56" s="183">
        <v>202542</v>
      </c>
      <c r="I56" s="21">
        <f t="shared" si="7"/>
        <v>2.9675326598927628E-2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97909.041666666672</v>
      </c>
      <c r="F57" s="98">
        <v>102482.25</v>
      </c>
      <c r="G57" s="21">
        <f t="shared" si="6"/>
        <v>4.6708743702169098E-2</v>
      </c>
      <c r="H57" s="188">
        <v>102482.25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107213.65</v>
      </c>
      <c r="F58" s="50">
        <v>90338.71428571429</v>
      </c>
      <c r="G58" s="29">
        <f t="shared" si="6"/>
        <v>-0.15739540361032112</v>
      </c>
      <c r="H58" s="175">
        <v>90338.71428571429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225649.64285714287</v>
      </c>
      <c r="F59" s="68">
        <v>197539.33333333334</v>
      </c>
      <c r="G59" s="21">
        <f t="shared" si="6"/>
        <v>-0.12457502333210409</v>
      </c>
      <c r="H59" s="182">
        <v>197539.33333333334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216664.39285714287</v>
      </c>
      <c r="F60" s="70">
        <v>196532.7</v>
      </c>
      <c r="G60" s="21">
        <f t="shared" si="6"/>
        <v>-9.2916480607021748E-2</v>
      </c>
      <c r="H60" s="183">
        <v>196532.7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1071703.25</v>
      </c>
      <c r="F61" s="73">
        <v>978328</v>
      </c>
      <c r="G61" s="29">
        <f t="shared" si="6"/>
        <v>-8.7127896644896799E-2</v>
      </c>
      <c r="H61" s="184">
        <v>978328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457956.25</v>
      </c>
      <c r="F63" s="54">
        <v>408035.33333333331</v>
      </c>
      <c r="G63" s="21">
        <f t="shared" ref="G63:G68" si="8">(F63-E63)/E63</f>
        <v>-0.10900804753001338</v>
      </c>
      <c r="H63" s="177">
        <v>402416.625</v>
      </c>
      <c r="I63" s="21">
        <f t="shared" ref="I63:I74" si="9">(F63-H63)/H63</f>
        <v>1.3962416024271646E-2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2368019.25</v>
      </c>
      <c r="F64" s="46">
        <v>2894320</v>
      </c>
      <c r="G64" s="21">
        <f t="shared" si="8"/>
        <v>0.22225357754165218</v>
      </c>
      <c r="H64" s="171">
        <v>2902991</v>
      </c>
      <c r="I64" s="21">
        <f t="shared" si="9"/>
        <v>-2.986919353177464E-3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886244.75</v>
      </c>
      <c r="F65" s="46">
        <v>903839.625</v>
      </c>
      <c r="G65" s="21">
        <f t="shared" si="8"/>
        <v>1.9853291091428187E-2</v>
      </c>
      <c r="H65" s="171">
        <v>903839.625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582347.69999999995</v>
      </c>
      <c r="F66" s="46">
        <v>598598</v>
      </c>
      <c r="G66" s="21">
        <f t="shared" si="8"/>
        <v>2.7904806698815926E-2</v>
      </c>
      <c r="H66" s="171">
        <v>598448.5</v>
      </c>
      <c r="I66" s="21">
        <f t="shared" si="9"/>
        <v>2.4981264051961031E-4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292714.75</v>
      </c>
      <c r="F67" s="46">
        <v>291525</v>
      </c>
      <c r="G67" s="21">
        <f t="shared" si="8"/>
        <v>-4.064537232920446E-3</v>
      </c>
      <c r="H67" s="171">
        <v>291525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212496.39285714287</v>
      </c>
      <c r="F68" s="58">
        <v>218569</v>
      </c>
      <c r="G68" s="31">
        <f t="shared" si="8"/>
        <v>2.8577459886293809E-2</v>
      </c>
      <c r="H68" s="180">
        <v>218569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273368.06696428568</v>
      </c>
      <c r="F70" s="43">
        <v>306774</v>
      </c>
      <c r="G70" s="21">
        <f>(F70-E70)/E70</f>
        <v>0.12220129953978369</v>
      </c>
      <c r="H70" s="169">
        <v>300831.375</v>
      </c>
      <c r="I70" s="21">
        <f t="shared" si="9"/>
        <v>1.975400670890794E-2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211153.25</v>
      </c>
      <c r="F71" s="47">
        <v>199581.16666666666</v>
      </c>
      <c r="G71" s="21">
        <f>(F71-E71)/E71</f>
        <v>-5.4804192373706505E-2</v>
      </c>
      <c r="H71" s="172">
        <v>199581.16666666666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84149.21875</v>
      </c>
      <c r="F72" s="47">
        <v>88496.5</v>
      </c>
      <c r="G72" s="21">
        <f>(F72-E72)/E72</f>
        <v>5.1661575883614488E-2</v>
      </c>
      <c r="H72" s="172">
        <v>80211</v>
      </c>
      <c r="I72" s="21">
        <f t="shared" si="9"/>
        <v>0.10329630599294361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149158.875</v>
      </c>
      <c r="F73" s="47">
        <v>130418.8</v>
      </c>
      <c r="G73" s="21">
        <f>(F73-E73)/E73</f>
        <v>-0.12563835038310658</v>
      </c>
      <c r="H73" s="172">
        <v>130418.8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120659.07986111111</v>
      </c>
      <c r="F74" s="50">
        <v>121495.88888888889</v>
      </c>
      <c r="G74" s="21">
        <f>(F74-E74)/E74</f>
        <v>6.935317497373754E-3</v>
      </c>
      <c r="H74" s="175">
        <v>125582.22222222222</v>
      </c>
      <c r="I74" s="21">
        <f t="shared" si="9"/>
        <v>-3.2539106738391811E-2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75307.166666666672</v>
      </c>
      <c r="F76" s="43">
        <v>71119.28571428571</v>
      </c>
      <c r="G76" s="22">
        <f t="shared" ref="G76:G82" si="10">(F76-E76)/E76</f>
        <v>-5.5610656166601602E-2</v>
      </c>
      <c r="H76" s="169">
        <v>71631.857142857145</v>
      </c>
      <c r="I76" s="22">
        <f t="shared" ref="I76:I82" si="11">(F76-H76)/H76</f>
        <v>-7.1556350626118936E-3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100143.86666666665</v>
      </c>
      <c r="F77" s="32">
        <v>103603.5</v>
      </c>
      <c r="G77" s="21">
        <f t="shared" si="10"/>
        <v>3.4546632245076883E-2</v>
      </c>
      <c r="H77" s="163">
        <v>107511.85714285714</v>
      </c>
      <c r="I77" s="21">
        <f t="shared" si="11"/>
        <v>-3.6352800953516111E-2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44134.5</v>
      </c>
      <c r="F78" s="47">
        <v>50082.5</v>
      </c>
      <c r="G78" s="21">
        <f t="shared" si="10"/>
        <v>0.13476985125015578</v>
      </c>
      <c r="H78" s="172">
        <v>50082.5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100035.69444444444</v>
      </c>
      <c r="F79" s="47">
        <v>94182.222222222219</v>
      </c>
      <c r="G79" s="21">
        <f t="shared" si="10"/>
        <v>-5.8513836033526896E-2</v>
      </c>
      <c r="H79" s="172">
        <v>92288.555555555562</v>
      </c>
      <c r="I79" s="21">
        <f t="shared" si="11"/>
        <v>2.051897610995454E-2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138991.64642857143</v>
      </c>
      <c r="F80" s="61">
        <v>133154.66666666666</v>
      </c>
      <c r="G80" s="21">
        <f t="shared" si="10"/>
        <v>-4.1995183968875645E-2</v>
      </c>
      <c r="H80" s="181">
        <v>129566.66666666667</v>
      </c>
      <c r="I80" s="21">
        <f t="shared" si="11"/>
        <v>2.7692307692307579E-2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742946.33333333337</v>
      </c>
      <c r="F81" s="61">
        <v>578565</v>
      </c>
      <c r="G81" s="21">
        <f t="shared" si="10"/>
        <v>-0.22125599919958333</v>
      </c>
      <c r="H81" s="181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172300.93402777778</v>
      </c>
      <c r="F82" s="50">
        <v>195047.66666666666</v>
      </c>
      <c r="G82" s="23">
        <f t="shared" si="10"/>
        <v>0.13201746564659786</v>
      </c>
      <c r="H82" s="175">
        <v>195944.66666666666</v>
      </c>
      <c r="I82" s="23">
        <f t="shared" si="11"/>
        <v>-4.5778229908443541E-3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10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1" t="s">
        <v>201</v>
      </c>
      <c r="B9" s="201"/>
      <c r="C9" s="201"/>
      <c r="D9" s="201"/>
      <c r="E9" s="201"/>
      <c r="F9" s="201"/>
      <c r="G9" s="201"/>
      <c r="H9" s="201"/>
      <c r="I9" s="201"/>
    </row>
    <row r="10" spans="1:9" ht="18">
      <c r="A10" s="2" t="s">
        <v>222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25" t="s">
        <v>208</v>
      </c>
      <c r="E11" s="225"/>
      <c r="F11" s="197" t="s">
        <v>218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02" t="s">
        <v>3</v>
      </c>
      <c r="B13" s="208"/>
      <c r="C13" s="206" t="s">
        <v>0</v>
      </c>
      <c r="D13" s="204" t="s">
        <v>23</v>
      </c>
      <c r="E13" s="204" t="s">
        <v>224</v>
      </c>
      <c r="F13" s="221" t="s">
        <v>227</v>
      </c>
      <c r="G13" s="204" t="s">
        <v>197</v>
      </c>
      <c r="H13" s="221" t="s">
        <v>221</v>
      </c>
      <c r="I13" s="204" t="s">
        <v>187</v>
      </c>
    </row>
    <row r="14" spans="1:9" s="125" customFormat="1" ht="33.75" customHeight="1" thickBot="1">
      <c r="A14" s="203"/>
      <c r="B14" s="209"/>
      <c r="C14" s="207"/>
      <c r="D14" s="205"/>
      <c r="E14" s="205"/>
      <c r="F14" s="222"/>
      <c r="G14" s="223"/>
      <c r="H14" s="222"/>
      <c r="I14" s="22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8</v>
      </c>
      <c r="C16" s="150" t="s">
        <v>89</v>
      </c>
      <c r="D16" s="147" t="s">
        <v>161</v>
      </c>
      <c r="E16" s="168">
        <v>173841.73095238095</v>
      </c>
      <c r="F16" s="168">
        <v>194421.28571428571</v>
      </c>
      <c r="G16" s="156">
        <f>(F16-E16)/E16</f>
        <v>0.11838098165015365</v>
      </c>
      <c r="H16" s="168">
        <v>289406.125</v>
      </c>
      <c r="I16" s="156">
        <f>(F16-H16)/H16</f>
        <v>-0.32820604362023881</v>
      </c>
    </row>
    <row r="17" spans="1:9" ht="16.5">
      <c r="A17" s="129"/>
      <c r="B17" s="164" t="s">
        <v>17</v>
      </c>
      <c r="C17" s="151" t="s">
        <v>97</v>
      </c>
      <c r="D17" s="147" t="s">
        <v>161</v>
      </c>
      <c r="E17" s="171">
        <v>66025.643055555556</v>
      </c>
      <c r="F17" s="171">
        <v>69655.444444444438</v>
      </c>
      <c r="G17" s="156">
        <f>(F17-E17)/E17</f>
        <v>5.4975630995894732E-2</v>
      </c>
      <c r="H17" s="171">
        <v>84924.9</v>
      </c>
      <c r="I17" s="156">
        <f>(F17-H17)/H17</f>
        <v>-0.17979951175162476</v>
      </c>
    </row>
    <row r="18" spans="1:9" ht="16.5">
      <c r="A18" s="129"/>
      <c r="B18" s="164" t="s">
        <v>7</v>
      </c>
      <c r="C18" s="151" t="s">
        <v>87</v>
      </c>
      <c r="D18" s="147" t="s">
        <v>161</v>
      </c>
      <c r="E18" s="171">
        <v>17351.955555555556</v>
      </c>
      <c r="F18" s="171">
        <v>35324.9</v>
      </c>
      <c r="G18" s="156">
        <f>(F18-E18)/E18</f>
        <v>1.0357878330716486</v>
      </c>
      <c r="H18" s="171">
        <v>37508.199999999997</v>
      </c>
      <c r="I18" s="156">
        <f>(F18-H18)/H18</f>
        <v>-5.8208605051695249E-2</v>
      </c>
    </row>
    <row r="19" spans="1:9" ht="16.5">
      <c r="A19" s="129"/>
      <c r="B19" s="164" t="s">
        <v>19</v>
      </c>
      <c r="C19" s="151" t="s">
        <v>99</v>
      </c>
      <c r="D19" s="147" t="s">
        <v>161</v>
      </c>
      <c r="E19" s="171">
        <v>34760.272222222222</v>
      </c>
      <c r="F19" s="171">
        <v>49974.9</v>
      </c>
      <c r="G19" s="156">
        <f>(F19-E19)/E19</f>
        <v>0.43770162904682536</v>
      </c>
      <c r="H19" s="171">
        <v>52408.800000000003</v>
      </c>
      <c r="I19" s="156">
        <f>(F19-H19)/H19</f>
        <v>-4.6440674085268148E-2</v>
      </c>
    </row>
    <row r="20" spans="1:9" ht="16.5">
      <c r="A20" s="129"/>
      <c r="B20" s="164" t="s">
        <v>6</v>
      </c>
      <c r="C20" s="151" t="s">
        <v>86</v>
      </c>
      <c r="D20" s="147" t="s">
        <v>161</v>
      </c>
      <c r="E20" s="171">
        <v>50196.522222222222</v>
      </c>
      <c r="F20" s="171">
        <v>68774.899999999994</v>
      </c>
      <c r="G20" s="156">
        <f>(F20-E20)/E20</f>
        <v>0.3701128475700064</v>
      </c>
      <c r="H20" s="171">
        <v>72058.2</v>
      </c>
      <c r="I20" s="156">
        <f>(F20-H20)/H20</f>
        <v>-4.5564557538212209E-2</v>
      </c>
    </row>
    <row r="21" spans="1:9" ht="16.5">
      <c r="A21" s="129"/>
      <c r="B21" s="164" t="s">
        <v>18</v>
      </c>
      <c r="C21" s="151" t="s">
        <v>98</v>
      </c>
      <c r="D21" s="147" t="s">
        <v>83</v>
      </c>
      <c r="E21" s="171">
        <v>59574.95</v>
      </c>
      <c r="F21" s="171">
        <v>112132.14285714286</v>
      </c>
      <c r="G21" s="156">
        <f>(F21-E21)/E21</f>
        <v>0.8822028865679763</v>
      </c>
      <c r="H21" s="171">
        <v>117398.74285714285</v>
      </c>
      <c r="I21" s="156">
        <f>(F21-H21)/H21</f>
        <v>-4.4860787022299509E-2</v>
      </c>
    </row>
    <row r="22" spans="1:9" ht="16.5">
      <c r="A22" s="129"/>
      <c r="B22" s="164" t="s">
        <v>10</v>
      </c>
      <c r="C22" s="151" t="s">
        <v>90</v>
      </c>
      <c r="D22" s="147" t="s">
        <v>161</v>
      </c>
      <c r="E22" s="171">
        <v>86291.383333333331</v>
      </c>
      <c r="F22" s="171">
        <v>70524.899999999994</v>
      </c>
      <c r="G22" s="156">
        <f>(F22-E22)/E22</f>
        <v>-0.18271214024266236</v>
      </c>
      <c r="H22" s="171">
        <v>71908.2</v>
      </c>
      <c r="I22" s="156">
        <f>(F22-H22)/H22</f>
        <v>-1.9237027209692399E-2</v>
      </c>
    </row>
    <row r="23" spans="1:9" ht="16.5">
      <c r="A23" s="129"/>
      <c r="B23" s="164" t="s">
        <v>15</v>
      </c>
      <c r="C23" s="151" t="s">
        <v>95</v>
      </c>
      <c r="D23" s="149" t="s">
        <v>82</v>
      </c>
      <c r="E23" s="171">
        <v>33438.575694444444</v>
      </c>
      <c r="F23" s="171">
        <v>62999.4</v>
      </c>
      <c r="G23" s="156">
        <f>(F23-E23)/E23</f>
        <v>0.88403359567934159</v>
      </c>
      <c r="H23" s="171">
        <v>64074.9</v>
      </c>
      <c r="I23" s="156">
        <f>(F23-H23)/H23</f>
        <v>-1.6785043753482252E-2</v>
      </c>
    </row>
    <row r="24" spans="1:9" ht="16.5">
      <c r="A24" s="129"/>
      <c r="B24" s="164" t="s">
        <v>11</v>
      </c>
      <c r="C24" s="151" t="s">
        <v>91</v>
      </c>
      <c r="D24" s="149" t="s">
        <v>81</v>
      </c>
      <c r="E24" s="171">
        <v>14040.588888888891</v>
      </c>
      <c r="F24" s="171">
        <v>23224.9</v>
      </c>
      <c r="G24" s="156">
        <f>(F24-E24)/E24</f>
        <v>0.65412577661747318</v>
      </c>
      <c r="H24" s="171">
        <v>23432.699999999997</v>
      </c>
      <c r="I24" s="156">
        <f>(F24-H24)/H24</f>
        <v>-8.8679494893885748E-3</v>
      </c>
    </row>
    <row r="25" spans="1:9" ht="16.5">
      <c r="A25" s="129"/>
      <c r="B25" s="164" t="s">
        <v>14</v>
      </c>
      <c r="C25" s="151" t="s">
        <v>94</v>
      </c>
      <c r="D25" s="149" t="s">
        <v>81</v>
      </c>
      <c r="E25" s="171">
        <v>15363.146527777777</v>
      </c>
      <c r="F25" s="171">
        <v>27324.9</v>
      </c>
      <c r="G25" s="156">
        <f>(F25-E25)/E25</f>
        <v>0.77860049375916796</v>
      </c>
      <c r="H25" s="171">
        <v>27332.7</v>
      </c>
      <c r="I25" s="156">
        <f>(F25-H25)/H25</f>
        <v>-2.8537246594735507E-4</v>
      </c>
    </row>
    <row r="26" spans="1:9" ht="16.5">
      <c r="A26" s="129"/>
      <c r="B26" s="164" t="s">
        <v>12</v>
      </c>
      <c r="C26" s="151" t="s">
        <v>92</v>
      </c>
      <c r="D26" s="149" t="s">
        <v>81</v>
      </c>
      <c r="E26" s="171">
        <v>15352.731250000001</v>
      </c>
      <c r="F26" s="171">
        <v>28049.888888888891</v>
      </c>
      <c r="G26" s="156">
        <f>(F26-E26)/E26</f>
        <v>0.82702923878048662</v>
      </c>
      <c r="H26" s="171">
        <v>27560.411111111109</v>
      </c>
      <c r="I26" s="156">
        <f>(F26-H26)/H26</f>
        <v>1.7760176936564145E-2</v>
      </c>
    </row>
    <row r="27" spans="1:9" ht="16.5">
      <c r="A27" s="129"/>
      <c r="B27" s="164" t="s">
        <v>13</v>
      </c>
      <c r="C27" s="151" t="s">
        <v>93</v>
      </c>
      <c r="D27" s="149" t="s">
        <v>81</v>
      </c>
      <c r="E27" s="171">
        <v>15667.0625</v>
      </c>
      <c r="F27" s="171">
        <v>28388.777777777777</v>
      </c>
      <c r="G27" s="156">
        <f>(F27-E27)/E27</f>
        <v>0.81200386337756536</v>
      </c>
      <c r="H27" s="171">
        <v>27861</v>
      </c>
      <c r="I27" s="156">
        <f>(F27-H27)/H27</f>
        <v>1.8943246034879485E-2</v>
      </c>
    </row>
    <row r="28" spans="1:9" ht="16.5">
      <c r="A28" s="129"/>
      <c r="B28" s="164" t="s">
        <v>16</v>
      </c>
      <c r="C28" s="151" t="s">
        <v>96</v>
      </c>
      <c r="D28" s="149" t="s">
        <v>81</v>
      </c>
      <c r="E28" s="171">
        <v>15644.625</v>
      </c>
      <c r="F28" s="171">
        <v>28349.888888888891</v>
      </c>
      <c r="G28" s="156">
        <f>(F28-E28)/E28</f>
        <v>0.8121168701000433</v>
      </c>
      <c r="H28" s="171">
        <v>27561</v>
      </c>
      <c r="I28" s="156">
        <f>(F28-H28)/H28</f>
        <v>2.8623376832803256E-2</v>
      </c>
    </row>
    <row r="29" spans="1:9" ht="17.25" thickBot="1">
      <c r="A29" s="38"/>
      <c r="B29" s="164" t="s">
        <v>5</v>
      </c>
      <c r="C29" s="151" t="s">
        <v>85</v>
      </c>
      <c r="D29" s="149" t="s">
        <v>161</v>
      </c>
      <c r="E29" s="171">
        <v>57382.525000000001</v>
      </c>
      <c r="F29" s="171">
        <v>82722.111111111109</v>
      </c>
      <c r="G29" s="156">
        <f>(F29-E29)/E29</f>
        <v>0.44159064298950085</v>
      </c>
      <c r="H29" s="171">
        <v>79416.488888888882</v>
      </c>
      <c r="I29" s="156">
        <f>(F29-H29)/H29</f>
        <v>4.1623877716970126E-2</v>
      </c>
    </row>
    <row r="30" spans="1:9" ht="16.5">
      <c r="A30" s="129"/>
      <c r="B30" s="164" t="s">
        <v>4</v>
      </c>
      <c r="C30" s="151" t="s">
        <v>84</v>
      </c>
      <c r="D30" s="149" t="s">
        <v>161</v>
      </c>
      <c r="E30" s="171">
        <v>56593.401388888888</v>
      </c>
      <c r="F30" s="171">
        <v>70424.899999999994</v>
      </c>
      <c r="G30" s="156">
        <f>(F30-E30)/E30</f>
        <v>0.24440126007034235</v>
      </c>
      <c r="H30" s="171">
        <v>58708.2</v>
      </c>
      <c r="I30" s="156">
        <f>(F30-H30)/H30</f>
        <v>0.19957518711185146</v>
      </c>
    </row>
    <row r="31" spans="1:9" ht="17.25" thickBot="1">
      <c r="A31" s="38"/>
      <c r="B31" s="165" t="s">
        <v>9</v>
      </c>
      <c r="C31" s="152" t="s">
        <v>88</v>
      </c>
      <c r="D31" s="148" t="s">
        <v>161</v>
      </c>
      <c r="E31" s="174">
        <v>44208.441666666666</v>
      </c>
      <c r="F31" s="174">
        <v>97349.888888888891</v>
      </c>
      <c r="G31" s="158">
        <f>(F31-E31)/E31</f>
        <v>1.2020656059969443</v>
      </c>
      <c r="H31" s="174">
        <v>66799.899999999994</v>
      </c>
      <c r="I31" s="158">
        <f>(F31-H31)/H31</f>
        <v>0.45733584764182128</v>
      </c>
    </row>
    <row r="32" spans="1:9" ht="15.75" customHeight="1" thickBot="1">
      <c r="A32" s="214" t="s">
        <v>188</v>
      </c>
      <c r="B32" s="215"/>
      <c r="C32" s="215"/>
      <c r="D32" s="216"/>
      <c r="E32" s="99">
        <f>SUM(E16:E31)</f>
        <v>755733.55525793647</v>
      </c>
      <c r="F32" s="100">
        <f>SUM(F16:F31)</f>
        <v>1049643.1285714288</v>
      </c>
      <c r="G32" s="101">
        <f t="shared" ref="G32" si="0">(F32-E32)/E32</f>
        <v>0.38890634307375593</v>
      </c>
      <c r="H32" s="100">
        <f>SUM(H16:H31)</f>
        <v>1128360.4678571424</v>
      </c>
      <c r="I32" s="104">
        <f t="shared" ref="I32" si="1">(F32-H32)/H32</f>
        <v>-6.9762581664354922E-2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26</v>
      </c>
      <c r="C34" s="153" t="s">
        <v>100</v>
      </c>
      <c r="D34" s="155" t="s">
        <v>161</v>
      </c>
      <c r="E34" s="177">
        <v>126059.41547619048</v>
      </c>
      <c r="F34" s="177">
        <v>143824.9</v>
      </c>
      <c r="G34" s="156">
        <f>(F34-E34)/E34</f>
        <v>0.14092945343828742</v>
      </c>
      <c r="H34" s="177">
        <v>152374.9</v>
      </c>
      <c r="I34" s="156">
        <f>(F34-H34)/H34</f>
        <v>-5.6111603682758776E-2</v>
      </c>
    </row>
    <row r="35" spans="1:9" ht="16.5">
      <c r="A35" s="37"/>
      <c r="B35" s="164" t="s">
        <v>27</v>
      </c>
      <c r="C35" s="151" t="s">
        <v>101</v>
      </c>
      <c r="D35" s="147" t="s">
        <v>161</v>
      </c>
      <c r="E35" s="171">
        <v>125092.18809523809</v>
      </c>
      <c r="F35" s="171">
        <v>143799.4</v>
      </c>
      <c r="G35" s="156">
        <f>(F35-E35)/E35</f>
        <v>0.14954740331601921</v>
      </c>
      <c r="H35" s="171">
        <v>150474.9</v>
      </c>
      <c r="I35" s="156">
        <f>(F35-H35)/H35</f>
        <v>-4.4362880453816554E-2</v>
      </c>
    </row>
    <row r="36" spans="1:9" ht="16.5">
      <c r="A36" s="37"/>
      <c r="B36" s="166" t="s">
        <v>29</v>
      </c>
      <c r="C36" s="151" t="s">
        <v>103</v>
      </c>
      <c r="D36" s="147" t="s">
        <v>161</v>
      </c>
      <c r="E36" s="171">
        <v>51218.75</v>
      </c>
      <c r="F36" s="171">
        <v>88333.333333333343</v>
      </c>
      <c r="G36" s="156">
        <f>(F36-E36)/E36</f>
        <v>0.7246288387227986</v>
      </c>
      <c r="H36" s="171">
        <v>87375</v>
      </c>
      <c r="I36" s="156">
        <f>(F36-H36)/H36</f>
        <v>1.0968049594659147E-2</v>
      </c>
    </row>
    <row r="37" spans="1:9" ht="16.5">
      <c r="A37" s="37"/>
      <c r="B37" s="164" t="s">
        <v>28</v>
      </c>
      <c r="C37" s="151" t="s">
        <v>102</v>
      </c>
      <c r="D37" s="147" t="s">
        <v>161</v>
      </c>
      <c r="E37" s="171">
        <v>56701.735714285707</v>
      </c>
      <c r="F37" s="171">
        <v>50656.25</v>
      </c>
      <c r="G37" s="156">
        <f>(F37-E37)/E37</f>
        <v>-0.10661905915452564</v>
      </c>
      <c r="H37" s="171">
        <v>45531.25</v>
      </c>
      <c r="I37" s="156">
        <f>(F37-H37)/H37</f>
        <v>0.11256005490734386</v>
      </c>
    </row>
    <row r="38" spans="1:9" ht="17.25" thickBot="1">
      <c r="A38" s="38"/>
      <c r="B38" s="166" t="s">
        <v>30</v>
      </c>
      <c r="C38" s="151" t="s">
        <v>104</v>
      </c>
      <c r="D38" s="159" t="s">
        <v>161</v>
      </c>
      <c r="E38" s="174">
        <v>31060.983333333337</v>
      </c>
      <c r="F38" s="174">
        <v>53224.9</v>
      </c>
      <c r="G38" s="158">
        <f>(F38-E38)/E38</f>
        <v>0.71356133284039602</v>
      </c>
      <c r="H38" s="174">
        <v>47399.4</v>
      </c>
      <c r="I38" s="158">
        <f>(F38-H38)/H38</f>
        <v>0.12290239960843385</v>
      </c>
    </row>
    <row r="39" spans="1:9" ht="15.75" customHeight="1" thickBot="1">
      <c r="A39" s="214" t="s">
        <v>189</v>
      </c>
      <c r="B39" s="215"/>
      <c r="C39" s="215"/>
      <c r="D39" s="216"/>
      <c r="E39" s="83">
        <f>SUM(E34:E38)</f>
        <v>390133.0726190476</v>
      </c>
      <c r="F39" s="102">
        <f>SUM(F34:F38)</f>
        <v>479838.78333333333</v>
      </c>
      <c r="G39" s="103">
        <f t="shared" ref="G39" si="2">(F39-E39)/E39</f>
        <v>0.22993618590721343</v>
      </c>
      <c r="H39" s="102">
        <f>SUM(H34:H38)</f>
        <v>483155.45</v>
      </c>
      <c r="I39" s="104">
        <f t="shared" ref="I39" si="3">(F39-H39)/H39</f>
        <v>-6.8645953733248504E-3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271515.625</v>
      </c>
      <c r="F41" s="171">
        <v>197340.00000000003</v>
      </c>
      <c r="G41" s="156">
        <f>(F41-E41)/E41</f>
        <v>-0.27319099959716858</v>
      </c>
      <c r="H41" s="171">
        <v>233220</v>
      </c>
      <c r="I41" s="156">
        <f>(F41-H41)/H41</f>
        <v>-0.15384615384615372</v>
      </c>
    </row>
    <row r="42" spans="1:9" ht="16.5">
      <c r="A42" s="37"/>
      <c r="B42" s="164" t="s">
        <v>34</v>
      </c>
      <c r="C42" s="151" t="s">
        <v>154</v>
      </c>
      <c r="D42" s="147" t="s">
        <v>161</v>
      </c>
      <c r="E42" s="171">
        <v>281929.65625</v>
      </c>
      <c r="F42" s="171">
        <v>307372</v>
      </c>
      <c r="G42" s="156">
        <f>(F42-E42)/E42</f>
        <v>9.0243588022677193E-2</v>
      </c>
      <c r="H42" s="171">
        <v>344149</v>
      </c>
      <c r="I42" s="156">
        <f>(F42-H42)/H42</f>
        <v>-0.10686359687228497</v>
      </c>
    </row>
    <row r="43" spans="1:9" ht="16.5">
      <c r="A43" s="37"/>
      <c r="B43" s="166" t="s">
        <v>32</v>
      </c>
      <c r="C43" s="151" t="s">
        <v>106</v>
      </c>
      <c r="D43" s="147" t="s">
        <v>161</v>
      </c>
      <c r="E43" s="179">
        <v>929958.67500000005</v>
      </c>
      <c r="F43" s="179">
        <v>969451.03333333333</v>
      </c>
      <c r="G43" s="156">
        <f>(F43-E43)/E43</f>
        <v>4.246678846598563E-2</v>
      </c>
      <c r="H43" s="179">
        <v>1004443</v>
      </c>
      <c r="I43" s="156">
        <f>(F43-H43)/H43</f>
        <v>-3.4837185053474086E-2</v>
      </c>
    </row>
    <row r="44" spans="1:9" ht="16.5">
      <c r="A44" s="37"/>
      <c r="B44" s="164" t="s">
        <v>31</v>
      </c>
      <c r="C44" s="151" t="s">
        <v>105</v>
      </c>
      <c r="D44" s="147" t="s">
        <v>161</v>
      </c>
      <c r="E44" s="172">
        <v>1553642.3</v>
      </c>
      <c r="F44" s="172">
        <v>1813497.7</v>
      </c>
      <c r="G44" s="156">
        <f>(F44-E44)/E44</f>
        <v>0.16725561604495442</v>
      </c>
      <c r="H44" s="172">
        <v>1856161</v>
      </c>
      <c r="I44" s="156">
        <f>(F44-H44)/H44</f>
        <v>-2.2984697986866465E-2</v>
      </c>
    </row>
    <row r="45" spans="1:9" ht="16.5">
      <c r="A45" s="37"/>
      <c r="B45" s="164" t="s">
        <v>33</v>
      </c>
      <c r="C45" s="151" t="s">
        <v>107</v>
      </c>
      <c r="D45" s="147" t="s">
        <v>161</v>
      </c>
      <c r="E45" s="172">
        <v>602902.875</v>
      </c>
      <c r="F45" s="172">
        <v>623116</v>
      </c>
      <c r="G45" s="156">
        <f>(F45-E45)/E45</f>
        <v>3.3526337057191838E-2</v>
      </c>
      <c r="H45" s="172">
        <v>615940</v>
      </c>
      <c r="I45" s="156">
        <f>(F45-H45)/H45</f>
        <v>1.1650485436893204E-2</v>
      </c>
    </row>
    <row r="46" spans="1:9" ht="16.5" customHeight="1" thickBot="1">
      <c r="A46" s="38"/>
      <c r="B46" s="164" t="s">
        <v>36</v>
      </c>
      <c r="C46" s="151" t="s">
        <v>153</v>
      </c>
      <c r="D46" s="147" t="s">
        <v>161</v>
      </c>
      <c r="E46" s="175">
        <v>605763.29166666663</v>
      </c>
      <c r="F46" s="175">
        <v>852150</v>
      </c>
      <c r="G46" s="162">
        <f>(F46-E46)/E46</f>
        <v>0.40673760150674926</v>
      </c>
      <c r="H46" s="175">
        <v>808421.25</v>
      </c>
      <c r="I46" s="162">
        <f>(F46-H46)/H46</f>
        <v>5.4091539528432729E-2</v>
      </c>
    </row>
    <row r="47" spans="1:9" ht="15.75" customHeight="1" thickBot="1">
      <c r="A47" s="214" t="s">
        <v>190</v>
      </c>
      <c r="B47" s="215"/>
      <c r="C47" s="215"/>
      <c r="D47" s="216"/>
      <c r="E47" s="83">
        <f>SUM(E41:E46)</f>
        <v>4245712.4229166666</v>
      </c>
      <c r="F47" s="83">
        <f>SUM(F41:F46)</f>
        <v>4762926.7333333334</v>
      </c>
      <c r="G47" s="103">
        <f t="shared" ref="G47" si="4">(F47-E47)/E47</f>
        <v>0.12182038228141635</v>
      </c>
      <c r="H47" s="102">
        <f>SUM(H41:H46)</f>
        <v>4862334.25</v>
      </c>
      <c r="I47" s="104">
        <f t="shared" ref="I47" si="5">(F47-H47)/H47</f>
        <v>-2.0444402123664492E-2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350526.96875</v>
      </c>
      <c r="F49" s="169">
        <v>275080</v>
      </c>
      <c r="G49" s="156">
        <f>(F49-E49)/E49</f>
        <v>-0.21523869909082424</v>
      </c>
      <c r="H49" s="169">
        <v>307770.66666666669</v>
      </c>
      <c r="I49" s="156">
        <f>(F49-H49)/H49</f>
        <v>-0.10621761658031094</v>
      </c>
    </row>
    <row r="50" spans="1:9" ht="16.5">
      <c r="A50" s="37"/>
      <c r="B50" s="164" t="s">
        <v>50</v>
      </c>
      <c r="C50" s="151" t="s">
        <v>159</v>
      </c>
      <c r="D50" s="149" t="s">
        <v>112</v>
      </c>
      <c r="E50" s="172">
        <v>1899000</v>
      </c>
      <c r="F50" s="172">
        <v>1755877.5</v>
      </c>
      <c r="G50" s="156">
        <f>(F50-E50)/E50</f>
        <v>-7.5367298578199057E-2</v>
      </c>
      <c r="H50" s="172">
        <v>1818667.5</v>
      </c>
      <c r="I50" s="156">
        <f>(F50-H50)/H50</f>
        <v>-3.4525277435265102E-2</v>
      </c>
    </row>
    <row r="51" spans="1:9" ht="16.5">
      <c r="A51" s="37"/>
      <c r="B51" s="164" t="s">
        <v>47</v>
      </c>
      <c r="C51" s="151" t="s">
        <v>113</v>
      </c>
      <c r="D51" s="147" t="s">
        <v>114</v>
      </c>
      <c r="E51" s="172">
        <v>1021389.4642857143</v>
      </c>
      <c r="F51" s="172">
        <v>990025.57142857148</v>
      </c>
      <c r="G51" s="156">
        <f>(F51-E51)/E51</f>
        <v>-3.0707084764259315E-2</v>
      </c>
      <c r="H51" s="172">
        <v>990025.57142857148</v>
      </c>
      <c r="I51" s="156">
        <f>(F51-H51)/H51</f>
        <v>0</v>
      </c>
    </row>
    <row r="52" spans="1:9" ht="16.5">
      <c r="A52" s="37"/>
      <c r="B52" s="164" t="s">
        <v>49</v>
      </c>
      <c r="C52" s="151" t="s">
        <v>158</v>
      </c>
      <c r="D52" s="147" t="s">
        <v>199</v>
      </c>
      <c r="E52" s="172">
        <v>145942.8125</v>
      </c>
      <c r="F52" s="172">
        <v>140821.25</v>
      </c>
      <c r="G52" s="156">
        <f>(F52-E52)/E52</f>
        <v>-3.5092940942192681E-2</v>
      </c>
      <c r="H52" s="172">
        <v>140821.25</v>
      </c>
      <c r="I52" s="156">
        <f>(F52-H52)/H52</f>
        <v>0</v>
      </c>
    </row>
    <row r="53" spans="1:9" ht="16.5">
      <c r="A53" s="37"/>
      <c r="B53" s="164" t="s">
        <v>46</v>
      </c>
      <c r="C53" s="151" t="s">
        <v>111</v>
      </c>
      <c r="D53" s="149" t="s">
        <v>110</v>
      </c>
      <c r="E53" s="172">
        <v>318598.36111111112</v>
      </c>
      <c r="F53" s="172">
        <v>315924.40000000002</v>
      </c>
      <c r="G53" s="156">
        <f>(F53-E53)/E53</f>
        <v>-8.392890351932969E-3</v>
      </c>
      <c r="H53" s="172">
        <v>315206.8</v>
      </c>
      <c r="I53" s="156">
        <f>(F53-H53)/H53</f>
        <v>2.2766006317123709E-3</v>
      </c>
    </row>
    <row r="54" spans="1:9" ht="16.5" customHeight="1" thickBot="1">
      <c r="A54" s="38"/>
      <c r="B54" s="164" t="s">
        <v>48</v>
      </c>
      <c r="C54" s="151" t="s">
        <v>157</v>
      </c>
      <c r="D54" s="148" t="s">
        <v>114</v>
      </c>
      <c r="E54" s="175">
        <v>1309527.8210714285</v>
      </c>
      <c r="F54" s="175">
        <v>1307938.125</v>
      </c>
      <c r="G54" s="162">
        <f>(F54-E54)/E54</f>
        <v>-1.2139460085145984E-3</v>
      </c>
      <c r="H54" s="175">
        <v>1301771.25</v>
      </c>
      <c r="I54" s="162">
        <f>(F54-H54)/H54</f>
        <v>4.7372954349698534E-3</v>
      </c>
    </row>
    <row r="55" spans="1:9" ht="15.75" customHeight="1" thickBot="1">
      <c r="A55" s="214" t="s">
        <v>191</v>
      </c>
      <c r="B55" s="215"/>
      <c r="C55" s="215"/>
      <c r="D55" s="216"/>
      <c r="E55" s="83">
        <f>SUM(E49:E54)</f>
        <v>5044985.4277182538</v>
      </c>
      <c r="F55" s="83">
        <f>SUM(F49:F54)</f>
        <v>4785666.8464285713</v>
      </c>
      <c r="G55" s="103">
        <f t="shared" ref="G55" si="6">(F55-E55)/E55</f>
        <v>-5.1401254771704492E-2</v>
      </c>
      <c r="H55" s="83">
        <f>SUM(H49:H54)</f>
        <v>4874263.0380952377</v>
      </c>
      <c r="I55" s="104">
        <f t="shared" ref="I55" si="7">(F55-H55)/H55</f>
        <v>-1.8176325523311929E-2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38</v>
      </c>
      <c r="C57" s="154" t="s">
        <v>115</v>
      </c>
      <c r="D57" s="155" t="s">
        <v>114</v>
      </c>
      <c r="E57" s="169">
        <v>163085.85</v>
      </c>
      <c r="F57" s="132">
        <v>144118</v>
      </c>
      <c r="G57" s="157">
        <f>(F57-E57)/E57</f>
        <v>-0.11630592108389541</v>
      </c>
      <c r="H57" s="132">
        <v>144118</v>
      </c>
      <c r="I57" s="157">
        <f>(F57-H57)/H57</f>
        <v>0</v>
      </c>
    </row>
    <row r="58" spans="1:9" ht="16.5">
      <c r="A58" s="109"/>
      <c r="B58" s="186" t="s">
        <v>39</v>
      </c>
      <c r="C58" s="151" t="s">
        <v>116</v>
      </c>
      <c r="D58" s="147" t="s">
        <v>114</v>
      </c>
      <c r="E58" s="172">
        <v>166314</v>
      </c>
      <c r="F58" s="183">
        <v>194051</v>
      </c>
      <c r="G58" s="156">
        <f>(F58-E58)/E58</f>
        <v>0.1667748956792573</v>
      </c>
      <c r="H58" s="183">
        <v>194051</v>
      </c>
      <c r="I58" s="156">
        <f>(F58-H58)/H58</f>
        <v>0</v>
      </c>
    </row>
    <row r="59" spans="1:9" ht="16.5">
      <c r="A59" s="109"/>
      <c r="B59" s="186" t="s">
        <v>40</v>
      </c>
      <c r="C59" s="151" t="s">
        <v>117</v>
      </c>
      <c r="D59" s="147" t="s">
        <v>114</v>
      </c>
      <c r="E59" s="172">
        <v>142703.91666666666</v>
      </c>
      <c r="F59" s="183">
        <v>128869</v>
      </c>
      <c r="G59" s="156">
        <f>(F59-E59)/E59</f>
        <v>-9.6948401906745085E-2</v>
      </c>
      <c r="H59" s="183">
        <v>128869</v>
      </c>
      <c r="I59" s="156">
        <f>(F59-H59)/H59</f>
        <v>0</v>
      </c>
    </row>
    <row r="60" spans="1:9" ht="16.5">
      <c r="A60" s="109"/>
      <c r="B60" s="186" t="s">
        <v>42</v>
      </c>
      <c r="C60" s="151" t="s">
        <v>198</v>
      </c>
      <c r="D60" s="147" t="s">
        <v>114</v>
      </c>
      <c r="E60" s="172">
        <v>97909.041666666672</v>
      </c>
      <c r="F60" s="183">
        <v>102482.25</v>
      </c>
      <c r="G60" s="156">
        <f>(F60-E60)/E60</f>
        <v>4.6708743702169098E-2</v>
      </c>
      <c r="H60" s="183">
        <v>102482.25</v>
      </c>
      <c r="I60" s="156">
        <f>(F60-H60)/H60</f>
        <v>0</v>
      </c>
    </row>
    <row r="61" spans="1:9" s="125" customFormat="1" ht="16.5">
      <c r="A61" s="137"/>
      <c r="B61" s="186" t="s">
        <v>43</v>
      </c>
      <c r="C61" s="151" t="s">
        <v>119</v>
      </c>
      <c r="D61" s="147" t="s">
        <v>114</v>
      </c>
      <c r="E61" s="172">
        <v>107213.65</v>
      </c>
      <c r="F61" s="181">
        <v>90338.71428571429</v>
      </c>
      <c r="G61" s="156">
        <f>(F61-E61)/E61</f>
        <v>-0.15739540361032112</v>
      </c>
      <c r="H61" s="181">
        <v>90338.71428571429</v>
      </c>
      <c r="I61" s="156">
        <f>(F61-H61)/H61</f>
        <v>0</v>
      </c>
    </row>
    <row r="62" spans="1:9" s="125" customFormat="1" ht="17.25" thickBot="1">
      <c r="A62" s="137"/>
      <c r="B62" s="187" t="s">
        <v>54</v>
      </c>
      <c r="C62" s="152" t="s">
        <v>121</v>
      </c>
      <c r="D62" s="148" t="s">
        <v>120</v>
      </c>
      <c r="E62" s="175">
        <v>225649.64285714287</v>
      </c>
      <c r="F62" s="184">
        <v>197539.33333333334</v>
      </c>
      <c r="G62" s="161">
        <f>(F62-E62)/E62</f>
        <v>-0.12457502333210409</v>
      </c>
      <c r="H62" s="184">
        <v>197539.33333333334</v>
      </c>
      <c r="I62" s="161">
        <f>(F62-H62)/H62</f>
        <v>0</v>
      </c>
    </row>
    <row r="63" spans="1:9" s="125" customFormat="1" ht="16.5">
      <c r="A63" s="137"/>
      <c r="B63" s="94" t="s">
        <v>55</v>
      </c>
      <c r="C63" s="150" t="s">
        <v>122</v>
      </c>
      <c r="D63" s="147" t="s">
        <v>120</v>
      </c>
      <c r="E63" s="169">
        <v>216664.39285714287</v>
      </c>
      <c r="F63" s="182">
        <v>196532.7</v>
      </c>
      <c r="G63" s="156">
        <f>(F63-E63)/E63</f>
        <v>-9.2916480607021748E-2</v>
      </c>
      <c r="H63" s="182">
        <v>196532.7</v>
      </c>
      <c r="I63" s="156">
        <f>(F63-H63)/H63</f>
        <v>0</v>
      </c>
    </row>
    <row r="64" spans="1:9" s="125" customFormat="1" ht="16.5">
      <c r="A64" s="137"/>
      <c r="B64" s="186" t="s">
        <v>56</v>
      </c>
      <c r="C64" s="151" t="s">
        <v>123</v>
      </c>
      <c r="D64" s="149" t="s">
        <v>120</v>
      </c>
      <c r="E64" s="172">
        <v>1071703.25</v>
      </c>
      <c r="F64" s="183">
        <v>978328</v>
      </c>
      <c r="G64" s="156">
        <f>(F64-E64)/E64</f>
        <v>-8.7127896644896799E-2</v>
      </c>
      <c r="H64" s="183">
        <v>978328</v>
      </c>
      <c r="I64" s="156">
        <f>(F64-H64)/H64</f>
        <v>0</v>
      </c>
    </row>
    <row r="65" spans="1:9" ht="16.5" customHeight="1" thickBot="1">
      <c r="A65" s="110"/>
      <c r="B65" s="187" t="s">
        <v>41</v>
      </c>
      <c r="C65" s="152" t="s">
        <v>118</v>
      </c>
      <c r="D65" s="148" t="s">
        <v>114</v>
      </c>
      <c r="E65" s="175">
        <v>191824.79166666666</v>
      </c>
      <c r="F65" s="184">
        <v>208552.5</v>
      </c>
      <c r="G65" s="161">
        <f>(F65-E65)/E65</f>
        <v>8.7203057477581045E-2</v>
      </c>
      <c r="H65" s="184">
        <v>202542</v>
      </c>
      <c r="I65" s="161">
        <f>(F65-H65)/H65</f>
        <v>2.9675326598927628E-2</v>
      </c>
    </row>
    <row r="66" spans="1:9" ht="15.75" customHeight="1" thickBot="1">
      <c r="A66" s="214" t="s">
        <v>192</v>
      </c>
      <c r="B66" s="226"/>
      <c r="C66" s="226"/>
      <c r="D66" s="227"/>
      <c r="E66" s="99">
        <f>SUM(E57:E65)</f>
        <v>2383068.5357142854</v>
      </c>
      <c r="F66" s="99">
        <f>SUM(F57:F65)</f>
        <v>2240811.4976190478</v>
      </c>
      <c r="G66" s="101">
        <f t="shared" ref="G66" si="8">(F66-E66)/E66</f>
        <v>-5.9694900068242684E-2</v>
      </c>
      <c r="H66" s="99">
        <f>SUM(H57:H65)</f>
        <v>2234800.9976190478</v>
      </c>
      <c r="I66" s="140">
        <f t="shared" ref="I66" si="9">(F66-H66)/H66</f>
        <v>2.6895012157250576E-3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60</v>
      </c>
      <c r="C68" s="151" t="s">
        <v>129</v>
      </c>
      <c r="D68" s="155" t="s">
        <v>206</v>
      </c>
      <c r="E68" s="169">
        <v>2368019.25</v>
      </c>
      <c r="F68" s="177">
        <v>2894320</v>
      </c>
      <c r="G68" s="156">
        <f>(F68-E68)/E68</f>
        <v>0.22225357754165218</v>
      </c>
      <c r="H68" s="177">
        <v>2902991</v>
      </c>
      <c r="I68" s="156">
        <f>(F68-H68)/H68</f>
        <v>-2.986919353177464E-3</v>
      </c>
    </row>
    <row r="69" spans="1:9" ht="16.5">
      <c r="A69" s="37"/>
      <c r="B69" s="164" t="s">
        <v>61</v>
      </c>
      <c r="C69" s="151" t="s">
        <v>130</v>
      </c>
      <c r="D69" s="149" t="s">
        <v>207</v>
      </c>
      <c r="E69" s="172">
        <v>886244.75</v>
      </c>
      <c r="F69" s="171">
        <v>903839.625</v>
      </c>
      <c r="G69" s="156">
        <f>(F69-E69)/E69</f>
        <v>1.9853291091428187E-2</v>
      </c>
      <c r="H69" s="171">
        <v>903839.625</v>
      </c>
      <c r="I69" s="156">
        <f>(F69-H69)/H69</f>
        <v>0</v>
      </c>
    </row>
    <row r="70" spans="1:9" ht="16.5">
      <c r="A70" s="37"/>
      <c r="B70" s="164" t="s">
        <v>63</v>
      </c>
      <c r="C70" s="151" t="s">
        <v>132</v>
      </c>
      <c r="D70" s="149" t="s">
        <v>126</v>
      </c>
      <c r="E70" s="172">
        <v>292714.75</v>
      </c>
      <c r="F70" s="171">
        <v>291525</v>
      </c>
      <c r="G70" s="156">
        <f>(F70-E70)/E70</f>
        <v>-4.064537232920446E-3</v>
      </c>
      <c r="H70" s="171">
        <v>291525</v>
      </c>
      <c r="I70" s="156">
        <f>(F70-H70)/H70</f>
        <v>0</v>
      </c>
    </row>
    <row r="71" spans="1:9" ht="16.5">
      <c r="A71" s="37"/>
      <c r="B71" s="164" t="s">
        <v>64</v>
      </c>
      <c r="C71" s="151" t="s">
        <v>133</v>
      </c>
      <c r="D71" s="149" t="s">
        <v>127</v>
      </c>
      <c r="E71" s="172">
        <v>212496.39285714287</v>
      </c>
      <c r="F71" s="171">
        <v>218569</v>
      </c>
      <c r="G71" s="156">
        <f>(F71-E71)/E71</f>
        <v>2.8577459886293809E-2</v>
      </c>
      <c r="H71" s="171">
        <v>218569</v>
      </c>
      <c r="I71" s="156">
        <f>(F71-H71)/H71</f>
        <v>0</v>
      </c>
    </row>
    <row r="72" spans="1:9" ht="16.5">
      <c r="A72" s="37"/>
      <c r="B72" s="164" t="s">
        <v>62</v>
      </c>
      <c r="C72" s="151" t="s">
        <v>131</v>
      </c>
      <c r="D72" s="149" t="s">
        <v>125</v>
      </c>
      <c r="E72" s="172">
        <v>582347.69999999995</v>
      </c>
      <c r="F72" s="171">
        <v>598598</v>
      </c>
      <c r="G72" s="156">
        <f>(F72-E72)/E72</f>
        <v>2.7904806698815926E-2</v>
      </c>
      <c r="H72" s="171">
        <v>598448.5</v>
      </c>
      <c r="I72" s="156">
        <f>(F72-H72)/H72</f>
        <v>2.4981264051961031E-4</v>
      </c>
    </row>
    <row r="73" spans="1:9" ht="16.5" customHeight="1" thickBot="1">
      <c r="A73" s="37"/>
      <c r="B73" s="164" t="s">
        <v>59</v>
      </c>
      <c r="C73" s="151" t="s">
        <v>128</v>
      </c>
      <c r="D73" s="148" t="s">
        <v>124</v>
      </c>
      <c r="E73" s="175">
        <v>457956.25</v>
      </c>
      <c r="F73" s="180">
        <v>408035.33333333331</v>
      </c>
      <c r="G73" s="162">
        <f>(F73-E73)/E73</f>
        <v>-0.10900804753001338</v>
      </c>
      <c r="H73" s="180">
        <v>402416.625</v>
      </c>
      <c r="I73" s="162">
        <f>(F73-H73)/H73</f>
        <v>1.3962416024271646E-2</v>
      </c>
    </row>
    <row r="74" spans="1:9" ht="15.75" customHeight="1" thickBot="1">
      <c r="A74" s="214" t="s">
        <v>205</v>
      </c>
      <c r="B74" s="215"/>
      <c r="C74" s="215"/>
      <c r="D74" s="216"/>
      <c r="E74" s="83">
        <f>SUM(E68:E73)</f>
        <v>4799779.0928571429</v>
      </c>
      <c r="F74" s="83">
        <f>SUM(F68:F73)</f>
        <v>5314886.958333333</v>
      </c>
      <c r="G74" s="103">
        <f t="shared" ref="G74" si="10">(F74-E74)/E74</f>
        <v>0.10731907771396292</v>
      </c>
      <c r="H74" s="83">
        <f>SUM(H68:H73)</f>
        <v>5317789.75</v>
      </c>
      <c r="I74" s="104">
        <f t="shared" ref="I74" si="11">(F74-H74)/H74</f>
        <v>-5.4586431640456961E-4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120659.07986111111</v>
      </c>
      <c r="F76" s="169">
        <v>121495.88888888889</v>
      </c>
      <c r="G76" s="156">
        <f>(F76-E76)/E76</f>
        <v>6.935317497373754E-3</v>
      </c>
      <c r="H76" s="169">
        <v>125582.22222222222</v>
      </c>
      <c r="I76" s="156">
        <f>(F76-H76)/H76</f>
        <v>-3.2539106738391811E-2</v>
      </c>
    </row>
    <row r="77" spans="1:9" ht="16.5">
      <c r="A77" s="37"/>
      <c r="B77" s="164" t="s">
        <v>67</v>
      </c>
      <c r="C77" s="151" t="s">
        <v>139</v>
      </c>
      <c r="D77" s="149" t="s">
        <v>135</v>
      </c>
      <c r="E77" s="172">
        <v>211153.25</v>
      </c>
      <c r="F77" s="172">
        <v>199581.16666666666</v>
      </c>
      <c r="G77" s="156">
        <f>(F77-E77)/E77</f>
        <v>-5.4804192373706505E-2</v>
      </c>
      <c r="H77" s="172">
        <v>199581.16666666666</v>
      </c>
      <c r="I77" s="156">
        <f>(F77-H77)/H77</f>
        <v>0</v>
      </c>
    </row>
    <row r="78" spans="1:9" ht="16.5">
      <c r="A78" s="37"/>
      <c r="B78" s="164" t="s">
        <v>70</v>
      </c>
      <c r="C78" s="151" t="s">
        <v>141</v>
      </c>
      <c r="D78" s="149" t="s">
        <v>137</v>
      </c>
      <c r="E78" s="172">
        <v>149158.875</v>
      </c>
      <c r="F78" s="172">
        <v>130418.8</v>
      </c>
      <c r="G78" s="156">
        <f>(F78-E78)/E78</f>
        <v>-0.12563835038310658</v>
      </c>
      <c r="H78" s="172">
        <v>130418.8</v>
      </c>
      <c r="I78" s="156">
        <f>(F78-H78)/H78</f>
        <v>0</v>
      </c>
    </row>
    <row r="79" spans="1:9" ht="16.5">
      <c r="A79" s="37"/>
      <c r="B79" s="164" t="s">
        <v>68</v>
      </c>
      <c r="C79" s="151" t="s">
        <v>138</v>
      </c>
      <c r="D79" s="149" t="s">
        <v>134</v>
      </c>
      <c r="E79" s="172">
        <v>273368.06696428568</v>
      </c>
      <c r="F79" s="172">
        <v>306774</v>
      </c>
      <c r="G79" s="156">
        <f>(F79-E79)/E79</f>
        <v>0.12220129953978369</v>
      </c>
      <c r="H79" s="172">
        <v>300831.375</v>
      </c>
      <c r="I79" s="156">
        <f>(F79-H79)/H79</f>
        <v>1.975400670890794E-2</v>
      </c>
    </row>
    <row r="80" spans="1:9" ht="16.5" customHeight="1" thickBot="1">
      <c r="A80" s="38"/>
      <c r="B80" s="164" t="s">
        <v>69</v>
      </c>
      <c r="C80" s="151" t="s">
        <v>140</v>
      </c>
      <c r="D80" s="148" t="s">
        <v>136</v>
      </c>
      <c r="E80" s="175">
        <v>84149.21875</v>
      </c>
      <c r="F80" s="175">
        <v>88496.5</v>
      </c>
      <c r="G80" s="156">
        <f>(F80-E80)/E80</f>
        <v>5.1661575883614488E-2</v>
      </c>
      <c r="H80" s="175">
        <v>80211</v>
      </c>
      <c r="I80" s="156">
        <f>(F80-H80)/H80</f>
        <v>0.10329630599294361</v>
      </c>
    </row>
    <row r="81" spans="1:11" ht="15.75" customHeight="1" thickBot="1">
      <c r="A81" s="214" t="s">
        <v>193</v>
      </c>
      <c r="B81" s="215"/>
      <c r="C81" s="215"/>
      <c r="D81" s="216"/>
      <c r="E81" s="83">
        <f>SUM(E76:E80)</f>
        <v>838488.49057539681</v>
      </c>
      <c r="F81" s="83">
        <f>SUM(F76:F80)</f>
        <v>846766.35555555555</v>
      </c>
      <c r="G81" s="103">
        <f t="shared" ref="G81" si="12">(F81-E81)/E81</f>
        <v>9.8723656594000685E-3</v>
      </c>
      <c r="H81" s="83">
        <f>SUM(H76:H80)</f>
        <v>836624.56388888881</v>
      </c>
      <c r="I81" s="104">
        <f t="shared" ref="I81" si="13">(F81-H81)/H81</f>
        <v>1.2122273364201228E-2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76</v>
      </c>
      <c r="C83" s="151" t="s">
        <v>143</v>
      </c>
      <c r="D83" s="155" t="s">
        <v>161</v>
      </c>
      <c r="E83" s="169">
        <v>100143.86666666665</v>
      </c>
      <c r="F83" s="235">
        <v>103603.5</v>
      </c>
      <c r="G83" s="157">
        <f>(F83-E83)/E83</f>
        <v>3.4546632245076883E-2</v>
      </c>
      <c r="H83" s="235">
        <v>107511.85714285714</v>
      </c>
      <c r="I83" s="157">
        <f>(F83-H83)/H83</f>
        <v>-3.6352800953516111E-2</v>
      </c>
    </row>
    <row r="84" spans="1:11" ht="16.5">
      <c r="A84" s="37"/>
      <c r="B84" s="164" t="s">
        <v>74</v>
      </c>
      <c r="C84" s="151" t="s">
        <v>144</v>
      </c>
      <c r="D84" s="147" t="s">
        <v>142</v>
      </c>
      <c r="E84" s="172">
        <v>75307.166666666672</v>
      </c>
      <c r="F84" s="172">
        <v>71119.28571428571</v>
      </c>
      <c r="G84" s="156">
        <f>(F84-E84)/E84</f>
        <v>-5.5610656166601602E-2</v>
      </c>
      <c r="H84" s="172">
        <v>71631.857142857145</v>
      </c>
      <c r="I84" s="156">
        <f>(F84-H84)/H84</f>
        <v>-7.1556350626118936E-3</v>
      </c>
    </row>
    <row r="85" spans="1:11" ht="16.5">
      <c r="A85" s="37"/>
      <c r="B85" s="164" t="s">
        <v>80</v>
      </c>
      <c r="C85" s="151" t="s">
        <v>151</v>
      </c>
      <c r="D85" s="149" t="s">
        <v>150</v>
      </c>
      <c r="E85" s="172">
        <v>172300.93402777778</v>
      </c>
      <c r="F85" s="172">
        <v>195047.66666666666</v>
      </c>
      <c r="G85" s="156">
        <f>(F85-E85)/E85</f>
        <v>0.13201746564659786</v>
      </c>
      <c r="H85" s="172">
        <v>195944.66666666666</v>
      </c>
      <c r="I85" s="156">
        <f>(F85-H85)/H85</f>
        <v>-4.5778229908443541E-3</v>
      </c>
    </row>
    <row r="86" spans="1:11" ht="16.5">
      <c r="A86" s="37"/>
      <c r="B86" s="164" t="s">
        <v>75</v>
      </c>
      <c r="C86" s="151" t="s">
        <v>148</v>
      </c>
      <c r="D86" s="149" t="s">
        <v>145</v>
      </c>
      <c r="E86" s="172">
        <v>44134.5</v>
      </c>
      <c r="F86" s="172">
        <v>50082.5</v>
      </c>
      <c r="G86" s="156">
        <f>(F86-E86)/E86</f>
        <v>0.13476985125015578</v>
      </c>
      <c r="H86" s="172">
        <v>50082.5</v>
      </c>
      <c r="I86" s="156">
        <f>(F86-H86)/H86</f>
        <v>0</v>
      </c>
    </row>
    <row r="87" spans="1:11" ht="16.5">
      <c r="A87" s="37"/>
      <c r="B87" s="164" t="s">
        <v>79</v>
      </c>
      <c r="C87" s="151" t="s">
        <v>155</v>
      </c>
      <c r="D87" s="160" t="s">
        <v>156</v>
      </c>
      <c r="E87" s="181">
        <v>742946.33333333337</v>
      </c>
      <c r="F87" s="181">
        <v>578565</v>
      </c>
      <c r="G87" s="156">
        <f>(F87-E87)/E87</f>
        <v>-0.22125599919958333</v>
      </c>
      <c r="H87" s="181">
        <v>578565</v>
      </c>
      <c r="I87" s="156">
        <f>(F87-H87)/H87</f>
        <v>0</v>
      </c>
    </row>
    <row r="88" spans="1:11" ht="16.5">
      <c r="A88" s="37"/>
      <c r="B88" s="164" t="s">
        <v>77</v>
      </c>
      <c r="C88" s="151" t="s">
        <v>146</v>
      </c>
      <c r="D88" s="160" t="s">
        <v>162</v>
      </c>
      <c r="E88" s="181">
        <v>100035.69444444444</v>
      </c>
      <c r="F88" s="181">
        <v>94182.222222222219</v>
      </c>
      <c r="G88" s="156">
        <f>(F88-E88)/E88</f>
        <v>-5.8513836033526896E-2</v>
      </c>
      <c r="H88" s="181">
        <v>92288.555555555562</v>
      </c>
      <c r="I88" s="156">
        <f>(F88-H88)/H88</f>
        <v>2.051897610995454E-2</v>
      </c>
    </row>
    <row r="89" spans="1:11" ht="16.5" customHeight="1" thickBot="1">
      <c r="A89" s="35"/>
      <c r="B89" s="165" t="s">
        <v>78</v>
      </c>
      <c r="C89" s="152" t="s">
        <v>149</v>
      </c>
      <c r="D89" s="148" t="s">
        <v>147</v>
      </c>
      <c r="E89" s="175">
        <v>138991.64642857143</v>
      </c>
      <c r="F89" s="175">
        <v>133154.66666666666</v>
      </c>
      <c r="G89" s="158">
        <f>(F89-E89)/E89</f>
        <v>-4.1995183968875645E-2</v>
      </c>
      <c r="H89" s="175">
        <v>129566.66666666667</v>
      </c>
      <c r="I89" s="158">
        <f>(F89-H89)/H89</f>
        <v>2.7692307692307579E-2</v>
      </c>
    </row>
    <row r="90" spans="1:11" ht="15.75" customHeight="1" thickBot="1">
      <c r="A90" s="214" t="s">
        <v>194</v>
      </c>
      <c r="B90" s="215"/>
      <c r="C90" s="215"/>
      <c r="D90" s="216"/>
      <c r="E90" s="83">
        <f>SUM(E83:E89)</f>
        <v>1373860.1415674603</v>
      </c>
      <c r="F90" s="83">
        <f>SUM(F83:F89)</f>
        <v>1225754.8412698414</v>
      </c>
      <c r="G90" s="111">
        <f t="shared" ref="G90:G91" si="14">(F90-E90)/E90</f>
        <v>-0.10780231248913226</v>
      </c>
      <c r="H90" s="83">
        <f>SUM(H83:H89)</f>
        <v>1225591.1031746033</v>
      </c>
      <c r="I90" s="104">
        <f t="shared" ref="I90:I91" si="15">(F90-H90)/H90</f>
        <v>1.3359928512371018E-4</v>
      </c>
    </row>
    <row r="91" spans="1:11" ht="15.75" customHeight="1" thickBot="1">
      <c r="A91" s="214" t="s">
        <v>195</v>
      </c>
      <c r="B91" s="215"/>
      <c r="C91" s="215"/>
      <c r="D91" s="216"/>
      <c r="E91" s="99">
        <f>SUM(E90+E81+E74+E66+E55+E47+E39+E32)</f>
        <v>19831760.739226189</v>
      </c>
      <c r="F91" s="99">
        <f>SUM(F32,F39,F47,F55,F66,F74,F81,F90)</f>
        <v>20706295.144444443</v>
      </c>
      <c r="G91" s="101">
        <f t="shared" si="14"/>
        <v>4.4097668216038492E-2</v>
      </c>
      <c r="H91" s="99">
        <f>SUM(H32,H39,H47,H55,H66,H74,H81,H90)</f>
        <v>20962919.620634921</v>
      </c>
      <c r="I91" s="112">
        <f t="shared" si="15"/>
        <v>-1.2241828945328229E-2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0" bestFit="1" customWidth="1"/>
    <col min="12" max="12" width="9.140625" style="200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199"/>
      <c r="F9" s="199"/>
    </row>
    <row r="10" spans="1:12" ht="18">
      <c r="A10" s="2" t="s">
        <v>210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08" t="s">
        <v>3</v>
      </c>
      <c r="B13" s="208"/>
      <c r="C13" s="210" t="s">
        <v>0</v>
      </c>
      <c r="D13" s="204" t="s">
        <v>211</v>
      </c>
      <c r="E13" s="204" t="s">
        <v>212</v>
      </c>
      <c r="F13" s="204" t="s">
        <v>213</v>
      </c>
      <c r="G13" s="204" t="s">
        <v>214</v>
      </c>
      <c r="H13" s="204" t="s">
        <v>215</v>
      </c>
      <c r="I13" s="204" t="s">
        <v>216</v>
      </c>
    </row>
    <row r="14" spans="1:12" ht="24.75" customHeight="1" thickBot="1">
      <c r="A14" s="209"/>
      <c r="B14" s="209"/>
      <c r="C14" s="211"/>
      <c r="D14" s="224"/>
      <c r="E14" s="224"/>
      <c r="F14" s="224"/>
      <c r="G14" s="205"/>
      <c r="H14" s="224"/>
      <c r="I14" s="22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8"/>
    </row>
    <row r="16" spans="1:12" ht="18">
      <c r="A16" s="87"/>
      <c r="B16" s="193" t="s">
        <v>4</v>
      </c>
      <c r="C16" s="150" t="s">
        <v>163</v>
      </c>
      <c r="D16" s="229">
        <v>75000</v>
      </c>
      <c r="E16" s="229">
        <v>70000</v>
      </c>
      <c r="F16" s="229">
        <v>50000</v>
      </c>
      <c r="G16" s="143">
        <v>50000</v>
      </c>
      <c r="H16" s="143">
        <v>60000</v>
      </c>
      <c r="I16" s="143">
        <f>AVERAGE(D16:H16)</f>
        <v>61000</v>
      </c>
      <c r="K16" s="228"/>
      <c r="L16" s="230"/>
    </row>
    <row r="17" spans="1:16" ht="18">
      <c r="A17" s="88"/>
      <c r="B17" s="194" t="s">
        <v>5</v>
      </c>
      <c r="C17" s="151" t="s">
        <v>164</v>
      </c>
      <c r="D17" s="189">
        <v>100000</v>
      </c>
      <c r="E17" s="189">
        <v>65000</v>
      </c>
      <c r="F17" s="189">
        <v>30000</v>
      </c>
      <c r="G17" s="231">
        <v>62500</v>
      </c>
      <c r="H17" s="231">
        <v>60000</v>
      </c>
      <c r="I17" s="143">
        <f t="shared" ref="I17:I40" si="0">AVERAGE(D17:H17)</f>
        <v>63500</v>
      </c>
      <c r="K17" s="228"/>
      <c r="L17" s="230"/>
    </row>
    <row r="18" spans="1:16" ht="18">
      <c r="A18" s="88"/>
      <c r="B18" s="194" t="s">
        <v>6</v>
      </c>
      <c r="C18" s="151" t="s">
        <v>165</v>
      </c>
      <c r="D18" s="189">
        <v>50000</v>
      </c>
      <c r="E18" s="189">
        <v>65000</v>
      </c>
      <c r="F18" s="189">
        <v>30000</v>
      </c>
      <c r="G18" s="231">
        <v>42500</v>
      </c>
      <c r="H18" s="231">
        <v>63000</v>
      </c>
      <c r="I18" s="143">
        <f t="shared" si="0"/>
        <v>50100</v>
      </c>
      <c r="K18" s="228"/>
      <c r="L18" s="230"/>
    </row>
    <row r="19" spans="1:16" ht="18">
      <c r="A19" s="88"/>
      <c r="B19" s="194" t="s">
        <v>7</v>
      </c>
      <c r="C19" s="151" t="s">
        <v>166</v>
      </c>
      <c r="D19" s="189">
        <v>25000</v>
      </c>
      <c r="E19" s="189">
        <v>40000</v>
      </c>
      <c r="F19" s="189">
        <v>20000</v>
      </c>
      <c r="G19" s="231">
        <v>25000</v>
      </c>
      <c r="H19" s="231">
        <v>36000</v>
      </c>
      <c r="I19" s="143">
        <f t="shared" si="0"/>
        <v>29200</v>
      </c>
      <c r="K19" s="228"/>
      <c r="L19" s="230"/>
      <c r="P19" s="200"/>
    </row>
    <row r="20" spans="1:16" ht="18">
      <c r="A20" s="88"/>
      <c r="B20" s="194" t="s">
        <v>8</v>
      </c>
      <c r="C20" s="151" t="s">
        <v>167</v>
      </c>
      <c r="D20" s="189">
        <v>200000</v>
      </c>
      <c r="E20" s="189">
        <v>250000</v>
      </c>
      <c r="F20" s="189">
        <v>120000</v>
      </c>
      <c r="G20" s="231">
        <v>112500</v>
      </c>
      <c r="H20" s="231">
        <v>126000</v>
      </c>
      <c r="I20" s="143">
        <f t="shared" si="0"/>
        <v>161700</v>
      </c>
      <c r="K20" s="228"/>
      <c r="L20" s="230"/>
    </row>
    <row r="21" spans="1:16" ht="18.75" customHeight="1">
      <c r="A21" s="88"/>
      <c r="B21" s="194" t="s">
        <v>9</v>
      </c>
      <c r="C21" s="151" t="s">
        <v>168</v>
      </c>
      <c r="D21" s="189">
        <v>80000</v>
      </c>
      <c r="E21" s="189">
        <v>85000</v>
      </c>
      <c r="F21" s="189">
        <v>85000</v>
      </c>
      <c r="G21" s="231">
        <v>85000</v>
      </c>
      <c r="H21" s="231">
        <v>86000</v>
      </c>
      <c r="I21" s="143">
        <f t="shared" si="0"/>
        <v>84200</v>
      </c>
      <c r="K21" s="228"/>
      <c r="L21" s="230"/>
    </row>
    <row r="22" spans="1:16" ht="18">
      <c r="A22" s="88"/>
      <c r="B22" s="194" t="s">
        <v>10</v>
      </c>
      <c r="C22" s="151" t="s">
        <v>169</v>
      </c>
      <c r="D22" s="189">
        <v>75000</v>
      </c>
      <c r="E22" s="189">
        <v>60000</v>
      </c>
      <c r="F22" s="189">
        <v>30000</v>
      </c>
      <c r="G22" s="231">
        <v>60000</v>
      </c>
      <c r="H22" s="231">
        <v>60000</v>
      </c>
      <c r="I22" s="143">
        <f t="shared" si="0"/>
        <v>57000</v>
      </c>
      <c r="K22" s="228"/>
      <c r="L22" s="230"/>
    </row>
    <row r="23" spans="1:16" ht="18">
      <c r="A23" s="88"/>
      <c r="B23" s="194" t="s">
        <v>11</v>
      </c>
      <c r="C23" s="151" t="s">
        <v>170</v>
      </c>
      <c r="D23" s="189">
        <v>25000</v>
      </c>
      <c r="E23" s="189">
        <v>25000</v>
      </c>
      <c r="F23" s="189">
        <v>20000</v>
      </c>
      <c r="G23" s="231">
        <v>17500</v>
      </c>
      <c r="H23" s="231">
        <v>18000</v>
      </c>
      <c r="I23" s="143">
        <f t="shared" si="0"/>
        <v>21100</v>
      </c>
      <c r="K23" s="228"/>
      <c r="L23" s="230"/>
    </row>
    <row r="24" spans="1:16" ht="18">
      <c r="A24" s="88"/>
      <c r="B24" s="194" t="s">
        <v>12</v>
      </c>
      <c r="C24" s="151" t="s">
        <v>171</v>
      </c>
      <c r="D24" s="189">
        <v>25000</v>
      </c>
      <c r="E24" s="189">
        <v>25000</v>
      </c>
      <c r="F24" s="189">
        <v>20000</v>
      </c>
      <c r="G24" s="231">
        <v>15000</v>
      </c>
      <c r="H24" s="231">
        <v>23000</v>
      </c>
      <c r="I24" s="143">
        <f t="shared" si="0"/>
        <v>21600</v>
      </c>
      <c r="K24" s="228"/>
      <c r="L24" s="230"/>
    </row>
    <row r="25" spans="1:16" ht="18">
      <c r="A25" s="88"/>
      <c r="B25" s="194" t="s">
        <v>13</v>
      </c>
      <c r="C25" s="151" t="s">
        <v>172</v>
      </c>
      <c r="D25" s="189">
        <v>25000</v>
      </c>
      <c r="E25" s="189">
        <v>30000</v>
      </c>
      <c r="F25" s="189">
        <v>20000</v>
      </c>
      <c r="G25" s="231">
        <v>17500</v>
      </c>
      <c r="H25" s="231">
        <v>20000</v>
      </c>
      <c r="I25" s="143">
        <f t="shared" si="0"/>
        <v>22500</v>
      </c>
      <c r="K25" s="228"/>
      <c r="L25" s="230"/>
    </row>
    <row r="26" spans="1:16" ht="18">
      <c r="A26" s="88"/>
      <c r="B26" s="194" t="s">
        <v>14</v>
      </c>
      <c r="C26" s="151" t="s">
        <v>173</v>
      </c>
      <c r="D26" s="189">
        <v>25000</v>
      </c>
      <c r="E26" s="189">
        <v>25000</v>
      </c>
      <c r="F26" s="189">
        <v>20000</v>
      </c>
      <c r="G26" s="231">
        <v>15000</v>
      </c>
      <c r="H26" s="231">
        <v>21000</v>
      </c>
      <c r="I26" s="143">
        <f t="shared" si="0"/>
        <v>21200</v>
      </c>
      <c r="K26" s="228"/>
      <c r="L26" s="230"/>
    </row>
    <row r="27" spans="1:16" ht="18">
      <c r="A27" s="88"/>
      <c r="B27" s="194" t="s">
        <v>15</v>
      </c>
      <c r="C27" s="151" t="s">
        <v>174</v>
      </c>
      <c r="D27" s="189">
        <v>75000</v>
      </c>
      <c r="E27" s="189">
        <v>75000</v>
      </c>
      <c r="F27" s="189">
        <v>35000</v>
      </c>
      <c r="G27" s="231">
        <v>45000</v>
      </c>
      <c r="H27" s="231">
        <v>50000</v>
      </c>
      <c r="I27" s="143">
        <f t="shared" si="0"/>
        <v>56000</v>
      </c>
      <c r="K27" s="228"/>
      <c r="L27" s="230"/>
    </row>
    <row r="28" spans="1:16" ht="18">
      <c r="A28" s="88"/>
      <c r="B28" s="194" t="s">
        <v>16</v>
      </c>
      <c r="C28" s="151" t="s">
        <v>175</v>
      </c>
      <c r="D28" s="189">
        <v>25000</v>
      </c>
      <c r="E28" s="189">
        <v>25000</v>
      </c>
      <c r="F28" s="189">
        <v>17500</v>
      </c>
      <c r="G28" s="231">
        <v>22500</v>
      </c>
      <c r="H28" s="231">
        <v>26000</v>
      </c>
      <c r="I28" s="143">
        <f t="shared" si="0"/>
        <v>23200</v>
      </c>
      <c r="K28" s="228"/>
      <c r="L28" s="230"/>
    </row>
    <row r="29" spans="1:16" ht="18">
      <c r="A29" s="88"/>
      <c r="B29" s="194" t="s">
        <v>17</v>
      </c>
      <c r="C29" s="151" t="s">
        <v>176</v>
      </c>
      <c r="D29" s="189">
        <v>85000</v>
      </c>
      <c r="E29" s="189">
        <v>85000</v>
      </c>
      <c r="F29" s="189">
        <v>60000</v>
      </c>
      <c r="G29" s="231">
        <v>45000</v>
      </c>
      <c r="H29" s="231">
        <v>46000</v>
      </c>
      <c r="I29" s="143">
        <f t="shared" si="0"/>
        <v>64200</v>
      </c>
      <c r="K29" s="228"/>
      <c r="L29" s="230"/>
    </row>
    <row r="30" spans="1:16" ht="18">
      <c r="A30" s="88"/>
      <c r="B30" s="194" t="s">
        <v>18</v>
      </c>
      <c r="C30" s="151" t="s">
        <v>177</v>
      </c>
      <c r="D30" s="189">
        <v>125000</v>
      </c>
      <c r="E30" s="189">
        <v>150000</v>
      </c>
      <c r="F30" s="189">
        <v>80000</v>
      </c>
      <c r="G30" s="231">
        <v>50000</v>
      </c>
      <c r="H30" s="231">
        <v>53000</v>
      </c>
      <c r="I30" s="143">
        <f t="shared" si="0"/>
        <v>91600</v>
      </c>
      <c r="K30" s="228"/>
      <c r="L30" s="230"/>
    </row>
    <row r="31" spans="1:16" ht="16.5" customHeight="1" thickBot="1">
      <c r="A31" s="89"/>
      <c r="B31" s="195" t="s">
        <v>19</v>
      </c>
      <c r="C31" s="152" t="s">
        <v>178</v>
      </c>
      <c r="D31" s="190">
        <v>55000</v>
      </c>
      <c r="E31" s="190">
        <v>50000</v>
      </c>
      <c r="F31" s="190">
        <v>40000</v>
      </c>
      <c r="G31" s="145">
        <v>45000</v>
      </c>
      <c r="H31" s="145">
        <v>50000</v>
      </c>
      <c r="I31" s="143">
        <f t="shared" si="0"/>
        <v>48000</v>
      </c>
      <c r="K31" s="228"/>
      <c r="L31" s="23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32"/>
      <c r="L32" s="233"/>
    </row>
    <row r="33" spans="1:12" ht="18">
      <c r="A33" s="87"/>
      <c r="B33" s="193" t="s">
        <v>26</v>
      </c>
      <c r="C33" s="153" t="s">
        <v>179</v>
      </c>
      <c r="D33" s="229">
        <v>100000</v>
      </c>
      <c r="E33" s="229">
        <v>110000</v>
      </c>
      <c r="F33" s="229">
        <v>120000</v>
      </c>
      <c r="G33" s="143">
        <v>112500</v>
      </c>
      <c r="H33" s="143">
        <v>96000</v>
      </c>
      <c r="I33" s="143">
        <f t="shared" si="0"/>
        <v>107700</v>
      </c>
      <c r="K33" s="234"/>
      <c r="L33" s="230"/>
    </row>
    <row r="34" spans="1:12" ht="18">
      <c r="A34" s="88"/>
      <c r="B34" s="194" t="s">
        <v>27</v>
      </c>
      <c r="C34" s="151" t="s">
        <v>180</v>
      </c>
      <c r="D34" s="189">
        <v>100000</v>
      </c>
      <c r="E34" s="189">
        <v>110000</v>
      </c>
      <c r="F34" s="189">
        <v>125000</v>
      </c>
      <c r="G34" s="231">
        <v>112500</v>
      </c>
      <c r="H34" s="231">
        <v>103000</v>
      </c>
      <c r="I34" s="143">
        <f t="shared" si="0"/>
        <v>110100</v>
      </c>
      <c r="K34" s="234"/>
      <c r="L34" s="230"/>
    </row>
    <row r="35" spans="1:12" ht="18">
      <c r="A35" s="88"/>
      <c r="B35" s="193" t="s">
        <v>28</v>
      </c>
      <c r="C35" s="151" t="s">
        <v>181</v>
      </c>
      <c r="D35" s="189">
        <v>55000</v>
      </c>
      <c r="E35" s="189">
        <v>50000</v>
      </c>
      <c r="F35" s="189">
        <v>55000</v>
      </c>
      <c r="G35" s="231">
        <v>47500</v>
      </c>
      <c r="H35" s="231">
        <v>50000</v>
      </c>
      <c r="I35" s="143">
        <f t="shared" si="0"/>
        <v>51500</v>
      </c>
      <c r="K35" s="234"/>
      <c r="L35" s="230"/>
    </row>
    <row r="36" spans="1:12" ht="18">
      <c r="A36" s="88"/>
      <c r="B36" s="194" t="s">
        <v>29</v>
      </c>
      <c r="C36" s="151" t="s">
        <v>182</v>
      </c>
      <c r="D36" s="189">
        <v>60000</v>
      </c>
      <c r="E36" s="189">
        <v>40000</v>
      </c>
      <c r="F36" s="189">
        <v>70000</v>
      </c>
      <c r="G36" s="231">
        <v>65000</v>
      </c>
      <c r="H36" s="231">
        <v>75000</v>
      </c>
      <c r="I36" s="143">
        <f t="shared" si="0"/>
        <v>62000</v>
      </c>
      <c r="K36" s="234"/>
      <c r="L36" s="230"/>
    </row>
    <row r="37" spans="1:12" ht="16.5" customHeight="1" thickBot="1">
      <c r="A37" s="89"/>
      <c r="B37" s="193" t="s">
        <v>30</v>
      </c>
      <c r="C37" s="151" t="s">
        <v>183</v>
      </c>
      <c r="D37" s="189">
        <v>40000</v>
      </c>
      <c r="E37" s="189">
        <v>50000</v>
      </c>
      <c r="F37" s="189">
        <v>50000</v>
      </c>
      <c r="G37" s="231">
        <v>37500</v>
      </c>
      <c r="H37" s="231">
        <v>40000</v>
      </c>
      <c r="I37" s="143">
        <f t="shared" si="0"/>
        <v>43500</v>
      </c>
      <c r="K37" s="234"/>
      <c r="L37" s="23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32"/>
      <c r="L38" s="233"/>
    </row>
    <row r="39" spans="1:12" ht="18">
      <c r="A39" s="87"/>
      <c r="B39" s="196" t="s">
        <v>31</v>
      </c>
      <c r="C39" s="154" t="s">
        <v>217</v>
      </c>
      <c r="D39" s="168">
        <v>1800000</v>
      </c>
      <c r="E39" s="168">
        <v>2000000</v>
      </c>
      <c r="F39" s="168">
        <v>1800000</v>
      </c>
      <c r="G39" s="168">
        <v>1480050</v>
      </c>
      <c r="H39" s="168">
        <v>1624467</v>
      </c>
      <c r="I39" s="168">
        <f t="shared" si="0"/>
        <v>1740903.4</v>
      </c>
      <c r="K39" s="234"/>
      <c r="L39" s="230"/>
    </row>
    <row r="40" spans="1:12" ht="18.75" thickBot="1">
      <c r="A40" s="89"/>
      <c r="B40" s="195" t="s">
        <v>32</v>
      </c>
      <c r="C40" s="152" t="s">
        <v>185</v>
      </c>
      <c r="D40" s="190">
        <v>1100000</v>
      </c>
      <c r="E40" s="190">
        <v>1000000</v>
      </c>
      <c r="F40" s="190">
        <v>900000</v>
      </c>
      <c r="G40" s="145">
        <v>897000</v>
      </c>
      <c r="H40" s="145">
        <v>996567</v>
      </c>
      <c r="I40" s="145">
        <f t="shared" si="0"/>
        <v>978713.4</v>
      </c>
      <c r="K40" s="234"/>
      <c r="L40" s="230"/>
    </row>
    <row r="41" spans="1:12">
      <c r="D41" s="90">
        <f>SUM(D16:D40)</f>
        <v>4325000</v>
      </c>
      <c r="E41" s="90">
        <f t="shared" ref="E41:H41" si="1">SUM(E16:E40)</f>
        <v>4485000</v>
      </c>
      <c r="F41" s="90">
        <f t="shared" si="1"/>
        <v>3797500</v>
      </c>
      <c r="G41" s="90">
        <f t="shared" si="1"/>
        <v>3462050</v>
      </c>
      <c r="H41" s="90">
        <f t="shared" si="1"/>
        <v>3783034</v>
      </c>
      <c r="I41" s="90"/>
    </row>
    <row r="44" spans="1:12" ht="14.25" customHeight="1"/>
    <row r="48" spans="1:12" ht="15" customHeight="1"/>
    <row r="49" spans="11:12" s="125" customFormat="1" ht="15" customHeight="1">
      <c r="K49" s="200"/>
      <c r="L49" s="200"/>
    </row>
    <row r="50" spans="11:12" s="125" customFormat="1" ht="15" customHeight="1">
      <c r="K50" s="200"/>
      <c r="L50" s="200"/>
    </row>
    <row r="51" spans="11:12" s="125" customFormat="1" ht="15" customHeight="1">
      <c r="K51" s="200"/>
      <c r="L51" s="200"/>
    </row>
    <row r="52" spans="11:12" s="125" customFormat="1" ht="15" customHeight="1">
      <c r="K52" s="200"/>
      <c r="L52" s="200"/>
    </row>
    <row r="53" spans="11:12" s="125" customFormat="1" ht="15" customHeight="1">
      <c r="K53" s="200"/>
      <c r="L53" s="200"/>
    </row>
    <row r="54" spans="11:12" s="125" customFormat="1" ht="15" customHeight="1">
      <c r="K54" s="200"/>
      <c r="L54" s="200"/>
    </row>
    <row r="55" spans="11:12" s="125" customFormat="1" ht="15" customHeight="1">
      <c r="K55" s="200"/>
      <c r="L55" s="200"/>
    </row>
    <row r="56" spans="11:12" s="125" customFormat="1" ht="15" customHeight="1">
      <c r="K56" s="200"/>
      <c r="L56" s="200"/>
    </row>
    <row r="57" spans="11:12" s="125" customFormat="1" ht="15" customHeight="1">
      <c r="K57" s="200"/>
      <c r="L57" s="200"/>
    </row>
    <row r="58" spans="11:12" s="125" customFormat="1" ht="15" customHeight="1">
      <c r="K58" s="200"/>
      <c r="L58" s="200"/>
    </row>
    <row r="59" spans="11:12" s="125" customFormat="1" ht="15" customHeight="1">
      <c r="K59" s="200"/>
      <c r="L59" s="200"/>
    </row>
    <row r="60" spans="11:12" s="125" customFormat="1" ht="15" customHeight="1">
      <c r="K60" s="200"/>
      <c r="L60" s="200"/>
    </row>
    <row r="61" spans="11:12" s="125" customFormat="1" ht="15" customHeight="1">
      <c r="K61" s="200"/>
      <c r="L61" s="200"/>
    </row>
    <row r="62" spans="11:12" s="125" customFormat="1" ht="15" customHeight="1">
      <c r="K62" s="200"/>
      <c r="L62" s="200"/>
    </row>
    <row r="63" spans="11:12" s="125" customFormat="1" ht="15" customHeight="1">
      <c r="K63" s="200"/>
      <c r="L63" s="200"/>
    </row>
    <row r="64" spans="11:12" s="125" customFormat="1" ht="15" customHeight="1">
      <c r="K64" s="200"/>
      <c r="L64" s="200"/>
    </row>
    <row r="65" spans="11:12" s="125" customFormat="1" ht="15" customHeight="1">
      <c r="K65" s="200"/>
      <c r="L65" s="200"/>
    </row>
    <row r="66" spans="11:12" s="125" customFormat="1" ht="15" customHeight="1">
      <c r="K66" s="200"/>
      <c r="L66" s="200"/>
    </row>
    <row r="67" spans="11:12" s="125" customFormat="1" ht="15" customHeight="1">
      <c r="K67" s="200"/>
      <c r="L67" s="200"/>
    </row>
    <row r="68" spans="11:12" s="125" customFormat="1" ht="15" customHeight="1">
      <c r="K68" s="200"/>
      <c r="L68" s="200"/>
    </row>
    <row r="69" spans="11:12" s="125" customFormat="1" ht="15" customHeight="1">
      <c r="K69" s="200"/>
      <c r="L69" s="200"/>
    </row>
    <row r="70" spans="11:12" s="125" customFormat="1" ht="15" customHeight="1">
      <c r="K70" s="200"/>
      <c r="L70" s="200"/>
    </row>
    <row r="71" spans="11:12" s="125" customFormat="1" ht="15" customHeight="1">
      <c r="K71" s="200"/>
      <c r="L71" s="200"/>
    </row>
    <row r="72" spans="11:12" s="125" customFormat="1" ht="15" customHeight="1">
      <c r="K72" s="200"/>
      <c r="L72" s="200"/>
    </row>
    <row r="73" spans="11:12" s="125" customFormat="1" ht="15" customHeight="1">
      <c r="K73" s="200"/>
      <c r="L73" s="200"/>
    </row>
    <row r="74" spans="11:12" s="125" customFormat="1" ht="15" customHeight="1">
      <c r="K74" s="200"/>
      <c r="L74" s="200"/>
    </row>
    <row r="75" spans="11:12" s="125" customFormat="1" ht="15" customHeight="1">
      <c r="K75" s="200"/>
      <c r="L75" s="200"/>
    </row>
    <row r="76" spans="11:12" s="125" customFormat="1" ht="15" customHeight="1">
      <c r="K76" s="200"/>
      <c r="L76" s="200"/>
    </row>
    <row r="77" spans="11:12" s="125" customFormat="1" ht="15" customHeight="1">
      <c r="K77" s="200"/>
      <c r="L77" s="200"/>
    </row>
    <row r="78" spans="11:12" s="125" customFormat="1" ht="15" customHeight="1">
      <c r="K78" s="200"/>
      <c r="L78" s="200"/>
    </row>
    <row r="79" spans="11:12" s="125" customFormat="1" ht="15" customHeight="1">
      <c r="K79" s="200"/>
      <c r="L79" s="200"/>
    </row>
    <row r="80" spans="11:12" s="125" customFormat="1" ht="15" customHeight="1">
      <c r="K80" s="200"/>
      <c r="L80" s="200"/>
    </row>
    <row r="81" spans="11:12" s="125" customFormat="1" ht="15" customHeight="1">
      <c r="K81" s="200"/>
      <c r="L81" s="200"/>
    </row>
    <row r="82" spans="11:12" s="125" customFormat="1" ht="15" customHeight="1">
      <c r="K82" s="200"/>
      <c r="L82" s="200"/>
    </row>
    <row r="83" spans="11:12" s="125" customFormat="1" ht="15" customHeight="1">
      <c r="K83" s="200"/>
      <c r="L83" s="200"/>
    </row>
    <row r="84" spans="11:12" s="125" customFormat="1" ht="15" customHeight="1">
      <c r="K84" s="200"/>
      <c r="L84" s="200"/>
    </row>
    <row r="85" spans="11:12" s="125" customFormat="1" ht="15" customHeight="1">
      <c r="K85" s="200"/>
      <c r="L85" s="200"/>
    </row>
    <row r="86" spans="11:12" s="125" customFormat="1" ht="15" customHeight="1">
      <c r="K86" s="200"/>
      <c r="L86" s="200"/>
    </row>
    <row r="87" spans="11:12" s="125" customFormat="1" ht="15" customHeight="1">
      <c r="K87" s="200"/>
      <c r="L87" s="200"/>
    </row>
    <row r="88" spans="11:12" s="125" customFormat="1" ht="15" customHeight="1">
      <c r="K88" s="200"/>
      <c r="L88" s="200"/>
    </row>
    <row r="89" spans="11:12" s="125" customFormat="1" ht="15" customHeight="1">
      <c r="K89" s="200"/>
      <c r="L89" s="200"/>
    </row>
    <row r="90" spans="11:12" s="125" customFormat="1" ht="15" customHeight="1">
      <c r="K90" s="200"/>
      <c r="L90" s="200"/>
    </row>
    <row r="91" spans="11:12" s="125" customFormat="1" ht="15" customHeight="1">
      <c r="K91" s="200"/>
      <c r="L91" s="200"/>
    </row>
    <row r="92" spans="11:12" s="125" customFormat="1">
      <c r="K92" s="200"/>
      <c r="L92" s="20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07-05-2024</vt:lpstr>
      <vt:lpstr>By Order</vt:lpstr>
      <vt:lpstr>All Stores</vt:lpstr>
      <vt:lpstr>'07-05-2024'!Print_Titles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2024-05-09T10:05:47Z</cp:lastPrinted>
  <dcterms:created xsi:type="dcterms:W3CDTF">2010-10-20T06:23:14Z</dcterms:created>
  <dcterms:modified xsi:type="dcterms:W3CDTF">2024-05-09T10:05:56Z</dcterms:modified>
</cp:coreProperties>
</file>