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5-04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'15-04-2024'!$12:$14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5" i="11"/>
  <c r="G85" i="11"/>
  <c r="I87" i="11"/>
  <c r="G87" i="11"/>
  <c r="I86" i="11"/>
  <c r="G86" i="11"/>
  <c r="I84" i="11"/>
  <c r="G84" i="11"/>
  <c r="I88" i="11"/>
  <c r="G88" i="11"/>
  <c r="I83" i="11"/>
  <c r="G83" i="11"/>
  <c r="I79" i="11"/>
  <c r="G79" i="11"/>
  <c r="I80" i="11"/>
  <c r="G80" i="11"/>
  <c r="I78" i="11"/>
  <c r="G78" i="11"/>
  <c r="I77" i="11"/>
  <c r="G77" i="11"/>
  <c r="I76" i="11"/>
  <c r="G76" i="11"/>
  <c r="I68" i="11"/>
  <c r="G68" i="11"/>
  <c r="I73" i="11"/>
  <c r="G73" i="11"/>
  <c r="I69" i="11"/>
  <c r="G69" i="11"/>
  <c r="I70" i="11"/>
  <c r="G70" i="11"/>
  <c r="I71" i="11"/>
  <c r="G71" i="11"/>
  <c r="I72" i="11"/>
  <c r="G72" i="11"/>
  <c r="I61" i="11"/>
  <c r="G61" i="11"/>
  <c r="I62" i="11"/>
  <c r="G62" i="11"/>
  <c r="I59" i="11"/>
  <c r="G59" i="11"/>
  <c r="I65" i="11"/>
  <c r="G65" i="11"/>
  <c r="I63" i="11"/>
  <c r="G63" i="11"/>
  <c r="I58" i="11"/>
  <c r="G58" i="11"/>
  <c r="I57" i="11"/>
  <c r="G57" i="11"/>
  <c r="I60" i="11"/>
  <c r="G60" i="11"/>
  <c r="I64" i="11"/>
  <c r="G64" i="11"/>
  <c r="I50" i="11"/>
  <c r="G50" i="11"/>
  <c r="I54" i="11"/>
  <c r="G54" i="11"/>
  <c r="I52" i="11"/>
  <c r="G52" i="11"/>
  <c r="I53" i="11"/>
  <c r="G53" i="11"/>
  <c r="I51" i="11"/>
  <c r="G51" i="11"/>
  <c r="I49" i="11"/>
  <c r="G49" i="11"/>
  <c r="I45" i="11"/>
  <c r="G45" i="11"/>
  <c r="I41" i="11"/>
  <c r="G41" i="11"/>
  <c r="I46" i="11"/>
  <c r="G46" i="11"/>
  <c r="I44" i="11"/>
  <c r="G44" i="11"/>
  <c r="I43" i="11"/>
  <c r="G43" i="11"/>
  <c r="I42" i="11"/>
  <c r="G42" i="11"/>
  <c r="I37" i="11"/>
  <c r="G37" i="11"/>
  <c r="I36" i="11"/>
  <c r="G36" i="11"/>
  <c r="I35" i="11"/>
  <c r="G35" i="11"/>
  <c r="I38" i="11"/>
  <c r="G38" i="11"/>
  <c r="I34" i="11"/>
  <c r="G34" i="11"/>
  <c r="I28" i="11"/>
  <c r="G28" i="11"/>
  <c r="I26" i="11"/>
  <c r="G26" i="11"/>
  <c r="I22" i="11"/>
  <c r="G22" i="11"/>
  <c r="I17" i="11"/>
  <c r="G17" i="11"/>
  <c r="I23" i="11"/>
  <c r="G23" i="11"/>
  <c r="I29" i="11"/>
  <c r="G29" i="11"/>
  <c r="I19" i="11"/>
  <c r="G19" i="11"/>
  <c r="I20" i="11"/>
  <c r="G20" i="11"/>
  <c r="I24" i="11"/>
  <c r="G24" i="11"/>
  <c r="I31" i="11"/>
  <c r="G31" i="11"/>
  <c r="I18" i="11"/>
  <c r="G18" i="11"/>
  <c r="I21" i="11"/>
  <c r="G21" i="11"/>
  <c r="I30" i="11"/>
  <c r="G30" i="11"/>
  <c r="I16" i="11"/>
  <c r="G16" i="11"/>
  <c r="I25" i="11"/>
  <c r="G25" i="11"/>
  <c r="I27" i="11"/>
  <c r="G27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<sst xmlns="http://schemas.openxmlformats.org/spreadsheetml/2006/main" count="851" uniqueCount="230">
  <si>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</si>
  <si>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</si>
  <si>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</si>
  <si>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</si>
  <si>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</si>
  <si>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</si>
  <si>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</si>
  <si>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</si>
  <si>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</si>
  <si>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</si>
  <si>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</si>
  <si>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</si>
  <si>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</si>
  <si>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</si>
  <si>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</si>
  <si>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</si>
  <si>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</si>
  <si>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</si>
  <si>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</si>
  <si>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</si>
  <si>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</si>
  <si>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</si>
  <si>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</si>
  <si>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</si>
  <si>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</si>
  <si>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</si>
  <si>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</si>
  <si>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</si>
  <si>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</si>
  <si>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</si>
  <si>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</si>
  <si>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</si>
  <si>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</si>
  <si>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</si>
  <si>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</si>
  <si>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</si>
  <si>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</si>
  <si>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</si>
  <si>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</si>
  <si>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</si>
  <si>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</si>
  <si>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</si>
  <si>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</si>
  <si>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</si>
  <si>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</si>
  <si>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</si>
  <si>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</si>
  <si>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</si>
  <si>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</si>
  <si>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</si>
  <si>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</si>
  <si>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</si>
  <si>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</si>
  <si>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</si>
  <si>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</si>
  <si>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</si>
  <si>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</si>
  <si>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</si>
  <si>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</si>
  <si>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</si>
  <si>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</si>
  <si>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</si>
  <si>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</si>
  <si>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</si>
  <si>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</si>
  <si>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</si>
  <si>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</si>
  <si>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</si>
  <si>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</si>
  <si>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</si>
  <si>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</si>
  <si>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</si>
  <si>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</si>
  <si>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</si>
  <si>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</si>
  <si>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</si>
  <si>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</si>
  <si>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</si>
  <si>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</si>
  <si>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</si>
  <si>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</si>
  <si>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</si>
  <si>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</si>
  <si>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</si>
  <si>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</si>
  <si>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</si>
  <si>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</si>
  <si>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</si>
  <si>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</si>
  <si>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</si>
  <si>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</si>
  <si>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</si>
  <si>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</si>
  <si>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</si>
  <si>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</si>
  <si>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</si>
  <si>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</si>
  <si>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</si>
  <si>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</si>
  <si>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</si>
  <si>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</si>
  <si>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</si>
  <si>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</si>
  <si>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</si>
  <si>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</si>
  <si>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</si>
  <si>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</si>
  <si>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</si>
  <si>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</si>
  <si>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</si>
  <si>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</si>
  <si>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</si>
  <si>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</si>
  <si>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</si>
  <si>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</si>
  <si>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</si>
  <si>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</si>
  <si>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</si>
  <si>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</si>
  <si>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</si>
  <si>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</si>
  <si>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</si>
  <si>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</si>
  <si>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</si>
  <si>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</si>
  <si>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</si>
  <si>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</si>
  <si>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</si>
  <si>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</si>
  <si>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</si>
  <si>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</si>
  <si>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</si>
  <si>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</si>
  <si>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</si>
  <si>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</si>
  <si>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</si>
  <si>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</si>
  <si>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</si>
  <si>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</si>
  <si>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</si>
  <si>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</si>
  <si>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</si>
  <si>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</si>
  <si>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</si>
  <si>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</si>
  <si>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</si>
  <si>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</si>
  <si>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</si>
  <si>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</si>
  <si>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</si>
  <si>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</si>
  <si>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</si>
  <si>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</si>
  <si>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</si>
  <si>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</si>
  <si>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</si>
  <si>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</si>
  <si>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</si>
  <si>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</si>
  <si>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</si>
  <si>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</si>
  <si>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</si>
  <si>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</si>
  <si>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</si>
  <si>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</si>
  <si>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</si>
  <si>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</si>
  <si>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</si>
  <si>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</si>
  <si>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</si>
  <si>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</si>
  <si>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</si>
  <si>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</si>
  <si>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</si>
  <si>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</si>
  <si>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</si>
  <si>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</si>
  <si>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</si>
  <si>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</si>
  <si>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</si>
  <si>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</si>
  <si>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</si>
  <si>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</si>
  <si>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</si>
  <si>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</si>
  <si>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</si>
  <si>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</si>
  <si>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</si>
  <si>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</si>
  <si>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</si>
  <si>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</si>
  <si>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</si>
  <si>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</si>
  <si>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</si>
  <si>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</si>
  <si>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</si>
  <si>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</si>
  <si>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</si>
  <si>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</si>
  <si>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</si>
  <si>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</si>
  <si>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</si>
  <si>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</si>
  <si>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</si>
  <si>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</si>
  <si>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</si>
  <si>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</si>
  <si>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</si>
  <si>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</si>
  <si>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</si>
  <si>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</si>
  <si>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</si>
  <si>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</si>
  <si>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</si>
  <si>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</si>
  <si>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</si>
  <si>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</si>
  <si>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</si>
  <si>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</si>
  <si>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الأسعار في نيسان 2023 (ل.ل.)</t>
  </si>
  <si>
    <t>معدل أسعار  السوبرماركات في 02-04-2024(ل.ل.)</t>
  </si>
  <si>
    <t>معدل أسعار المحلات والملاحم في 02-04-2024 (ل.ل.)</t>
  </si>
  <si>
    <t>المعدل العام للأسعار في 02-04-2024  (ل.ل.)</t>
  </si>
  <si>
    <t xml:space="preserve"> التاريخ15 نيسان 2024 </t>
  </si>
  <si>
    <t xml:space="preserve"> التاريخ 15 نيسان 2024</t>
  </si>
  <si>
    <t>معدل أسعار  السوبرماركات في 15-04-2024(ل.ل.)</t>
  </si>
  <si>
    <t>معدل أسعار المحلات والملاحم في 15-04-2024 (ل.ل.)</t>
  </si>
  <si>
    <t xml:space="preserve"> التاريخ 15نيسان 2024</t>
  </si>
  <si>
    <t>المعدل العام للأسعار في 15-04-2024 (ل.ل.)</t>
  </si>
  <si>
    <t>المعدل العام للأسعار في 15-04-2024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</si>
</sst>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224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219</v>
      </c>
      <c r="F12" s="215" t="s">
        <v>225</v>
      </c>
      <c r="G12" s="215" t="s">
        <v>197</v>
      </c>
      <c r="H12" s="215" t="s">
        <v>220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64685.680555555555</v>
      </c>
      <c r="F15" s="177">
        <v>79149.8</v>
      </c>
      <c r="G15" s="45">
        <f t="shared" ref="G15:G30" si="0">(F15-E15)/E15</f>
        <v>0.22360620341656423</v>
      </c>
      <c r="H15" s="177">
        <v>78749.8</v>
      </c>
      <c r="I15" s="45">
        <f t="shared" ref="I15:I30" si="1">(F15-H15)/H15</f>
        <v>5.0793779793726459E-3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79707.350000000006</v>
      </c>
      <c r="F16" s="171">
        <v>98499.777777777781</v>
      </c>
      <c r="G16" s="48">
        <f>(F16-E16)/E16</f>
        <v>0.23576781536179253</v>
      </c>
      <c r="H16" s="171">
        <v>99388.666666666672</v>
      </c>
      <c r="I16" s="44">
        <f t="shared" si="1"/>
        <v>-8.9435638760511638E-3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67386.245833333334</v>
      </c>
      <c r="F17" s="171">
        <v>103949.8</v>
      </c>
      <c r="G17" s="48">
        <f t="shared" si="0"/>
        <v>0.54259669335340999</v>
      </c>
      <c r="H17" s="171">
        <v>140449.79999999999</v>
      </c>
      <c r="I17" s="44">
        <f t="shared" si="1"/>
        <v>-0.25987933055084445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21032.633333333331</v>
      </c>
      <c r="F18" s="171">
        <v>47394.8</v>
      </c>
      <c r="G18" s="48">
        <f t="shared" si="0"/>
        <v>1.2533935360764783</v>
      </c>
      <c r="H18" s="171">
        <v>45249.8</v>
      </c>
      <c r="I18" s="44">
        <f t="shared" si="1"/>
        <v>4.7403524435467116E-2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255803.41666666666</v>
      </c>
      <c r="F19" s="171">
        <v>370437.25</v>
      </c>
      <c r="G19" s="48">
        <f t="shared" si="0"/>
        <v>0.44813253406505849</v>
      </c>
      <c r="H19" s="171">
        <v>418562.25</v>
      </c>
      <c r="I19" s="44">
        <f t="shared" si="1"/>
        <v>-0.11497692398203613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66095.133333333331</v>
      </c>
      <c r="F20" s="171">
        <v>84849.8</v>
      </c>
      <c r="G20" s="48">
        <f t="shared" si="0"/>
        <v>0.28375261113526268</v>
      </c>
      <c r="H20" s="171">
        <v>90849.8</v>
      </c>
      <c r="I20" s="44">
        <f t="shared" si="1"/>
        <v>-6.6043073292401305E-2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72412.372222222228</v>
      </c>
      <c r="F21" s="171">
        <v>100349.8</v>
      </c>
      <c r="G21" s="48">
        <f t="shared" si="0"/>
        <v>0.38581014432232913</v>
      </c>
      <c r="H21" s="171">
        <v>77998.8</v>
      </c>
      <c r="I21" s="44">
        <f t="shared" si="1"/>
        <v>0.28655569060036817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16045.950694444444</v>
      </c>
      <c r="F22" s="171">
        <v>36055.333333333336</v>
      </c>
      <c r="G22" s="48">
        <f t="shared" si="0"/>
        <v>1.2470051179838599</v>
      </c>
      <c r="H22" s="171">
        <v>37394.800000000003</v>
      </c>
      <c r="I22" s="44">
        <f t="shared" si="1"/>
        <v>-3.5819597020619633E-2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20588.668750000001</v>
      </c>
      <c r="F23" s="171">
        <v>41549.777777777781</v>
      </c>
      <c r="G23" s="48">
        <f t="shared" si="0"/>
        <v>1.0180895754990364</v>
      </c>
      <c r="H23" s="171">
        <v>44277.555555555555</v>
      </c>
      <c r="I23" s="44">
        <f t="shared" si="1"/>
        <v>-6.1606331775818104E-2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24443.84375</v>
      </c>
      <c r="F24" s="171">
        <v>39833.111111111109</v>
      </c>
      <c r="G24" s="48">
        <f t="shared" si="0"/>
        <v>0.62957640862481412</v>
      </c>
      <c r="H24" s="171">
        <v>42166.444444444445</v>
      </c>
      <c r="I24" s="44">
        <f t="shared" si="1"/>
        <v>-5.5336260006640409E-2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19645.877083333333</v>
      </c>
      <c r="F25" s="171">
        <v>42055.333333333336</v>
      </c>
      <c r="G25" s="48">
        <f>(F25-E25)/E25</f>
        <v>1.1406696761332771</v>
      </c>
      <c r="H25" s="171">
        <v>39549.800000000003</v>
      </c>
      <c r="I25" s="44">
        <f t="shared" si="1"/>
        <v>6.3351352809200873E-2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48848.294444444444</v>
      </c>
      <c r="F26" s="171">
        <v>97277.555555555562</v>
      </c>
      <c r="G26" s="48">
        <f>(F26-E26)/E26</f>
        <v>0.99142174075678535</v>
      </c>
      <c r="H26" s="171">
        <v>102749.8</v>
      </c>
      <c r="I26" s="44">
        <f t="shared" si="1"/>
        <v>-5.3257957139035215E-2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25969.979563492063</v>
      </c>
      <c r="F27" s="171">
        <v>39499.777777777781</v>
      </c>
      <c r="G27" s="48">
        <f t="shared" si="0"/>
        <v>0.52097839280957947</v>
      </c>
      <c r="H27" s="171">
        <v>44722</v>
      </c>
      <c r="I27" s="44">
        <f t="shared" si="1"/>
        <v>-0.11677076656281514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93775.122222222228</v>
      </c>
      <c r="F28" s="171">
        <v>101999.77777777778</v>
      </c>
      <c r="G28" s="48">
        <f t="shared" si="0"/>
        <v>8.7706156607989222E-2</v>
      </c>
      <c r="H28" s="171">
        <v>114777.55555555556</v>
      </c>
      <c r="I28" s="44">
        <f t="shared" si="1"/>
        <v>-0.11132644980919616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60609.175000000003</v>
      </c>
      <c r="F29" s="171">
        <v>125078.57142857143</v>
      </c>
      <c r="G29" s="48">
        <f t="shared" si="0"/>
        <v>1.0636903806819913</v>
      </c>
      <c r="H29" s="171">
        <v>142221.42857142858</v>
      </c>
      <c r="I29" s="44">
        <f t="shared" si="1"/>
        <v>-0.12053638692180203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42212.216666666667</v>
      </c>
      <c r="F30" s="174">
        <v>59449.8</v>
      </c>
      <c r="G30" s="51">
        <f t="shared" si="0"/>
        <v>0.40835532209672326</v>
      </c>
      <c r="H30" s="174">
        <v>58333.111111111109</v>
      </c>
      <c r="I30" s="56">
        <f t="shared" si="1"/>
        <v>1.9143311022137306E-2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96148.58928571429</v>
      </c>
      <c r="F32" s="177">
        <v>167949.8</v>
      </c>
      <c r="G32" s="45">
        <f>(F32-E32)/E32</f>
        <v>0.74677341859818513</v>
      </c>
      <c r="H32" s="177">
        <v>191949.8</v>
      </c>
      <c r="I32" s="44">
        <f>(F32-H32)/H32</f>
        <v>-0.12503269083895893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93137.258333333331</v>
      </c>
      <c r="F33" s="171">
        <v>166949.79999999999</v>
      </c>
      <c r="G33" s="48">
        <f>(F33-E33)/E33</f>
        <v>0.79251357606528916</v>
      </c>
      <c r="H33" s="171">
        <v>165749.79999999999</v>
      </c>
      <c r="I33" s="44">
        <f>(F33-H33)/H33</f>
        <v>7.2398277403652985E-3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54372.653571428571</v>
      </c>
      <c r="F34" s="171">
        <v>46937.5</v>
      </c>
      <c r="G34" s="48">
        <f>(F34-E34)/E34</f>
        <v>-0.13674435737555307</v>
      </c>
      <c r="H34" s="171">
        <v>45742.5</v>
      </c>
      <c r="I34" s="44">
        <f>(F34-H34)/H34</f>
        <v>2.6124501284363558E-2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63282.891666666663</v>
      </c>
      <c r="F35" s="171">
        <v>119750</v>
      </c>
      <c r="G35" s="48">
        <f>(F35-E35)/E35</f>
        <v>0.892296588322252</v>
      </c>
      <c r="H35" s="171">
        <v>117800</v>
      </c>
      <c r="I35" s="44">
        <f>(F35-H35)/H35</f>
        <v>1.6553480475382003E-2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30571.375</v>
      </c>
      <c r="F36" s="171">
        <v>56349.8</v>
      </c>
      <c r="G36" s="51">
        <f>(F36-E36)/E36</f>
        <v>0.84322098695266412</v>
      </c>
      <c r="H36" s="171">
        <v>55049.8</v>
      </c>
      <c r="I36" s="56">
        <f>(F36-H36)/H36</f>
        <v>2.3614981344164739E-2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1558697.75</v>
      </c>
      <c r="F38" s="171">
        <v>1690396.5</v>
      </c>
      <c r="G38" s="45">
        <f t="shared" ref="G38:G43" si="2">(F38-E38)/E38</f>
        <v>8.4492808179135431E-2</v>
      </c>
      <c r="H38" s="171">
        <v>1844232</v>
      </c>
      <c r="I38" s="44">
        <f t="shared" ref="I38:I43" si="3">(F38-H38)/H38</f>
        <v>-8.3414396887159528E-2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956871.63571428566</v>
      </c>
      <c r="F39" s="171">
        <v>942134.96871508367</v>
      </c>
      <c r="G39" s="48">
        <f t="shared" si="2"/>
        <v>-1.5400881841587204E-2</v>
      </c>
      <c r="H39" s="171">
        <v>941949.66666666663</v>
      </c>
      <c r="I39" s="44">
        <f t="shared" si="3"/>
        <v>1.9672181537340575E-4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615951.45833333337</v>
      </c>
      <c r="F40" s="171">
        <v>616178.86592178768</v>
      </c>
      <c r="G40" s="48">
        <f t="shared" si="2"/>
        <v>3.691972563384157E-4</v>
      </c>
      <c r="H40" s="171">
        <v>611747.5</v>
      </c>
      <c r="I40" s="44">
        <f t="shared" si="3"/>
        <v>7.2437826420012914E-3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300247.02777777775</v>
      </c>
      <c r="F41" s="171">
        <v>386457.5</v>
      </c>
      <c r="G41" s="48">
        <f t="shared" si="2"/>
        <v>0.287131808965081</v>
      </c>
      <c r="H41" s="171">
        <v>343102.5</v>
      </c>
      <c r="I41" s="44">
        <f t="shared" si="3"/>
        <v>0.12636165577342048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304378.97916666669</v>
      </c>
      <c r="F42" s="171">
        <v>291525</v>
      </c>
      <c r="G42" s="48">
        <f t="shared" si="2"/>
        <v>-4.2230180289908659E-2</v>
      </c>
      <c r="H42" s="171">
        <v>313950</v>
      </c>
      <c r="I42" s="44">
        <f t="shared" si="3"/>
        <v>-7.1428571428571425E-2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591856.26190476189</v>
      </c>
      <c r="F43" s="171">
        <v>859326</v>
      </c>
      <c r="G43" s="51">
        <f t="shared" si="2"/>
        <v>0.45191671578238335</v>
      </c>
      <c r="H43" s="171">
        <v>838695</v>
      </c>
      <c r="I43" s="59">
        <f t="shared" si="3"/>
        <v>2.4598930481283421E-2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354638.89727750141</v>
      </c>
      <c r="F45" s="171">
        <v>315020.16387337056</v>
      </c>
      <c r="G45" s="45">
        <f t="shared" ref="G45:G50" si="4">(F45-E45)/E45</f>
        <v>-0.11171570210790946</v>
      </c>
      <c r="H45" s="171">
        <v>318330.33333333331</v>
      </c>
      <c r="I45" s="44">
        <f t="shared" ref="I45:I50" si="5">(F45-H45)/H45</f>
        <v>-1.039853609079903E-2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323478.65129215037</v>
      </c>
      <c r="F46" s="171">
        <v>315260.92290502792</v>
      </c>
      <c r="G46" s="48">
        <f t="shared" si="4"/>
        <v>-2.540423720173296E-2</v>
      </c>
      <c r="H46" s="171">
        <v>315206.8</v>
      </c>
      <c r="I46" s="84">
        <f t="shared" si="5"/>
        <v>1.7170601975571661E-4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1022216.7819829425</v>
      </c>
      <c r="F47" s="171">
        <v>990345.98643256188</v>
      </c>
      <c r="G47" s="48">
        <f t="shared" si="4"/>
        <v>-3.1178118097959794E-2</v>
      </c>
      <c r="H47" s="171">
        <v>990025.57142857148</v>
      </c>
      <c r="I47" s="84">
        <f t="shared" si="5"/>
        <v>3.236431595681492E-4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1286304.0404166668</v>
      </c>
      <c r="F48" s="171">
        <v>1302216.6187499999</v>
      </c>
      <c r="G48" s="48">
        <f t="shared" si="4"/>
        <v>1.2370775363636923E-2</v>
      </c>
      <c r="H48" s="171">
        <v>1301883.375</v>
      </c>
      <c r="I48" s="84">
        <f t="shared" si="5"/>
        <v>2.5597050887903603E-4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149582.20615671642</v>
      </c>
      <c r="F49" s="171">
        <v>140882.87011173184</v>
      </c>
      <c r="G49" s="48">
        <f t="shared" si="4"/>
        <v>-5.8157559435046267E-2</v>
      </c>
      <c r="H49" s="171">
        <v>140821.25</v>
      </c>
      <c r="I49" s="44">
        <f t="shared" si="5"/>
        <v>4.3757679847211597E-4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1898465.625</v>
      </c>
      <c r="F50" s="171">
        <v>1818667.5</v>
      </c>
      <c r="G50" s="56">
        <f t="shared" si="4"/>
        <v>-4.2032957536431562E-2</v>
      </c>
      <c r="H50" s="171">
        <v>1818667.5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164997.75497512438</v>
      </c>
      <c r="F52" s="168">
        <v>149430.67877094971</v>
      </c>
      <c r="G52" s="170">
        <f t="shared" ref="G52:G60" si="6">(F52-E52)/E52</f>
        <v>-9.4347200096883799E-2</v>
      </c>
      <c r="H52" s="168">
        <v>144716</v>
      </c>
      <c r="I52" s="116">
        <f t="shared" ref="I52:I60" si="7">(F52-H52)/H52</f>
        <v>3.2578835587977244E-2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169574.45</v>
      </c>
      <c r="F53" s="171">
        <v>194183.96312849162</v>
      </c>
      <c r="G53" s="173">
        <f t="shared" si="6"/>
        <v>0.14512512426542803</v>
      </c>
      <c r="H53" s="171">
        <v>194200.5</v>
      </c>
      <c r="I53" s="84">
        <f t="shared" si="7"/>
        <v>-8.5153599029740107E-5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148437.79166666669</v>
      </c>
      <c r="F54" s="171">
        <v>128895.72625698324</v>
      </c>
      <c r="G54" s="173">
        <f t="shared" si="6"/>
        <v>-0.13165155039201401</v>
      </c>
      <c r="H54" s="171">
        <v>137839</v>
      </c>
      <c r="I54" s="84">
        <f t="shared" si="7"/>
        <v>-6.4882027169500367E-2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198136.54166666669</v>
      </c>
      <c r="F55" s="171">
        <v>192754.77653631283</v>
      </c>
      <c r="G55" s="173">
        <f t="shared" si="6"/>
        <v>-2.7161901005660152E-2</v>
      </c>
      <c r="H55" s="171">
        <v>204067.5</v>
      </c>
      <c r="I55" s="84">
        <f t="shared" si="7"/>
        <v>-5.5436183927804146E-2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99151.195688225533</v>
      </c>
      <c r="F56" s="171">
        <v>105290.76201117318</v>
      </c>
      <c r="G56" s="178">
        <f t="shared" si="6"/>
        <v>6.1921253499081487E-2</v>
      </c>
      <c r="H56" s="171">
        <v>102370.125</v>
      </c>
      <c r="I56" s="85">
        <f t="shared" si="7"/>
        <v>2.8530169433447321E-2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110614.46019900497</v>
      </c>
      <c r="F57" s="174">
        <v>105517.26703910614</v>
      </c>
      <c r="G57" s="176">
        <f t="shared" si="6"/>
        <v>-4.6080712690985785E-2</v>
      </c>
      <c r="H57" s="174">
        <v>96128.5</v>
      </c>
      <c r="I57" s="117">
        <f t="shared" si="7"/>
        <v>9.7668922734736735E-2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229415.28571428574</v>
      </c>
      <c r="F58" s="177">
        <v>197539.33333333334</v>
      </c>
      <c r="G58" s="44">
        <f t="shared" si="6"/>
        <v>-0.13894432658097058</v>
      </c>
      <c r="H58" s="177">
        <v>203394.75</v>
      </c>
      <c r="I58" s="44">
        <f t="shared" si="7"/>
        <v>-2.8788435624157737E-2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223444.28571428571</v>
      </c>
      <c r="F59" s="171">
        <v>193172.20726256983</v>
      </c>
      <c r="G59" s="48">
        <f t="shared" si="6"/>
        <v>-0.13547931357897536</v>
      </c>
      <c r="H59" s="171">
        <v>192406.5</v>
      </c>
      <c r="I59" s="44">
        <f t="shared" si="7"/>
        <v>3.9796330299123718E-3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1100210.5</v>
      </c>
      <c r="F60" s="171">
        <v>978328</v>
      </c>
      <c r="G60" s="51">
        <f t="shared" si="6"/>
        <v>-0.11078107325825376</v>
      </c>
      <c r="H60" s="171">
        <v>978328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468664.55939054728</v>
      </c>
      <c r="F62" s="171">
        <v>399157.76163873373</v>
      </c>
      <c r="G62" s="45">
        <f t="shared" ref="G62:G67" si="8">(F62-E62)/E62</f>
        <v>-0.14830820116246976</v>
      </c>
      <c r="H62" s="171">
        <v>392886</v>
      </c>
      <c r="I62" s="44">
        <f t="shared" ref="I62:I67" si="9">(F62-H62)/H62</f>
        <v>1.5963311593525178E-2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2402265.0625</v>
      </c>
      <c r="F63" s="171">
        <v>2933190</v>
      </c>
      <c r="G63" s="48">
        <f t="shared" si="8"/>
        <v>0.22101013988334603</v>
      </c>
      <c r="H63" s="171">
        <v>2902991</v>
      </c>
      <c r="I63" s="44">
        <f t="shared" si="9"/>
        <v>1.0402719126583582E-2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902217.28606965172</v>
      </c>
      <c r="F64" s="171">
        <v>903839.625</v>
      </c>
      <c r="G64" s="48">
        <f t="shared" si="8"/>
        <v>1.7981687509177674E-3</v>
      </c>
      <c r="H64" s="171">
        <v>903839.625</v>
      </c>
      <c r="I64" s="84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625638.82898009953</v>
      </c>
      <c r="F65" s="171">
        <v>594262.5</v>
      </c>
      <c r="G65" s="48">
        <f t="shared" si="8"/>
        <v>-5.0150865845792238E-2</v>
      </c>
      <c r="H65" s="171">
        <v>597551.5</v>
      </c>
      <c r="I65" s="84">
        <f t="shared" si="9"/>
        <v>-5.5041280960720545E-3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306133.42857142858</v>
      </c>
      <c r="F66" s="171">
        <v>291525</v>
      </c>
      <c r="G66" s="48">
        <f t="shared" si="8"/>
        <v>-4.7719155139635684E-2</v>
      </c>
      <c r="H66" s="171">
        <v>285918.75</v>
      </c>
      <c r="I66" s="84">
        <f t="shared" si="9"/>
        <v>1.9607843137254902E-2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217731.35714285716</v>
      </c>
      <c r="F67" s="171">
        <v>218630.24767225326</v>
      </c>
      <c r="G67" s="51">
        <f t="shared" si="8"/>
        <v>4.1284385547017133E-3</v>
      </c>
      <c r="H67" s="171">
        <v>222231.75</v>
      </c>
      <c r="I67" s="85">
        <f t="shared" si="9"/>
        <v>-1.6206065639796027E-2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278686.17099769012</v>
      </c>
      <c r="F69" s="177">
        <v>297355.5</v>
      </c>
      <c r="G69" s="45">
        <f>(F69-E69)/E69</f>
        <v>6.6990510994765579E-2</v>
      </c>
      <c r="H69" s="177">
        <v>301952.625</v>
      </c>
      <c r="I69" s="44">
        <f>(F69-H69)/H69</f>
        <v>-1.5224656516895656E-2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220356.82498223169</v>
      </c>
      <c r="F70" s="171">
        <v>199635.95251396651</v>
      </c>
      <c r="G70" s="48">
        <f>(F70-E70)/E70</f>
        <v>-9.4033268404262016E-2</v>
      </c>
      <c r="H70" s="171">
        <v>199581.16666666666</v>
      </c>
      <c r="I70" s="44">
        <f>(F70-H70)/H70</f>
        <v>2.7450409382238981E-4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88703.888957987831</v>
      </c>
      <c r="F71" s="171">
        <v>80235.325618515562</v>
      </c>
      <c r="G71" s="48">
        <f>(F71-E71)/E71</f>
        <v>-9.5470034504159917E-2</v>
      </c>
      <c r="H71" s="171">
        <v>80211</v>
      </c>
      <c r="I71" s="44">
        <f>(F71-H71)/H71</f>
        <v>3.0327035588089394E-4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149088.27487562189</v>
      </c>
      <c r="F72" s="171">
        <v>136718.16759776536</v>
      </c>
      <c r="G72" s="48">
        <f>(F72-E72)/E72</f>
        <v>-8.2971697728586577E-2</v>
      </c>
      <c r="H72" s="171">
        <v>130418.8</v>
      </c>
      <c r="I72" s="44">
        <f>(F72-H72)/H72</f>
        <v>4.8301070073987505E-2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124313.45287451631</v>
      </c>
      <c r="F73" s="180">
        <v>125613.40782122903</v>
      </c>
      <c r="G73" s="48">
        <f>(F73-E73)/E73</f>
        <v>1.0457073765177401E-2</v>
      </c>
      <c r="H73" s="180">
        <v>122392.88888888889</v>
      </c>
      <c r="I73" s="59">
        <f>(F73-H73)/H73</f>
        <v>2.6312957897936414E-2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75103.559523809527</v>
      </c>
      <c r="F75" s="168">
        <v>71631.857142857145</v>
      </c>
      <c r="G75" s="44">
        <f t="shared" ref="G75:G81" si="10">(F75-E75)/E75</f>
        <v>-4.6225537151162233E-2</v>
      </c>
      <c r="H75" s="168">
        <v>71631.857142857145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98920.191666666666</v>
      </c>
      <c r="F76" s="171">
        <v>107511.85714285714</v>
      </c>
      <c r="G76" s="48">
        <f t="shared" si="10"/>
        <v>8.6854517075158774E-2</v>
      </c>
      <c r="H76" s="171">
        <v>102514.28571428571</v>
      </c>
      <c r="I76" s="44">
        <f t="shared" si="11"/>
        <v>4.8750000000000064E-2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43559.1</v>
      </c>
      <c r="F77" s="171">
        <v>50082.5</v>
      </c>
      <c r="G77" s="48">
        <f t="shared" si="10"/>
        <v>0.14975975169367597</v>
      </c>
      <c r="H77" s="171">
        <v>50082.5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98174.642412935325</v>
      </c>
      <c r="F78" s="171">
        <v>92715.055865921793</v>
      </c>
      <c r="G78" s="48">
        <f t="shared" si="10"/>
        <v>-5.56109644285721E-2</v>
      </c>
      <c r="H78" s="171">
        <v>92687.222222222219</v>
      </c>
      <c r="I78" s="44">
        <f t="shared" si="11"/>
        <v>3.0029644898453881E-4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142434.16875000001</v>
      </c>
      <c r="F79" s="171">
        <v>135388.53631284914</v>
      </c>
      <c r="G79" s="48">
        <f t="shared" si="10"/>
        <v>-4.9465886584540951E-2</v>
      </c>
      <c r="H79" s="171">
        <v>132556.44444444444</v>
      </c>
      <c r="I79" s="44">
        <f t="shared" si="11"/>
        <v>2.1365176776385705E-2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762708.66666666663</v>
      </c>
      <c r="F80" s="171">
        <v>578565</v>
      </c>
      <c r="G80" s="48">
        <f t="shared" si="10"/>
        <v>-0.24143381964105121</v>
      </c>
      <c r="H80" s="171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171407.53897180763</v>
      </c>
      <c r="F81" s="174">
        <v>192257</v>
      </c>
      <c r="G81" s="51">
        <f t="shared" si="10"/>
        <v>0.12163677953290955</v>
      </c>
      <c r="H81" s="174">
        <v>179400</v>
      </c>
      <c r="I81" s="56">
        <f t="shared" si="11"/>
        <v>7.166666666666667E-2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9" zoomScaleNormal="100" workbookViewId="0">
      <selection activeCell="F15" sqref="F15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224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219</v>
      </c>
      <c r="F12" s="223" t="s">
        <v>226</v>
      </c>
      <c r="G12" s="215" t="s">
        <v>197</v>
      </c>
      <c r="H12" s="223" t="s">
        <v>221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64685.680555555555</v>
      </c>
      <c r="F15" s="177">
        <v>67833.2</v>
      </c>
      <c r="G15" s="44">
        <f>(F15-E15)/E15</f>
        <v>4.865867402819056E-2</v>
      </c>
      <c r="H15" s="143">
        <v>69666.600000000006</v>
      </c>
      <c r="I15" s="118">
        <f>(F15-H15)/H15</f>
        <v>-2.6316771594996863E-2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79707.350000000006</v>
      </c>
      <c r="F16" s="171">
        <v>74166.600000000006</v>
      </c>
      <c r="G16" s="48">
        <f t="shared" ref="G16:G39" si="0">(F16-E16)/E16</f>
        <v>-6.9513664674587722E-2</v>
      </c>
      <c r="H16" s="143">
        <v>84500</v>
      </c>
      <c r="I16" s="48">
        <f>(F16-H16)/H16</f>
        <v>-0.12228875739644963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67386.245833333334</v>
      </c>
      <c r="F17" s="171">
        <v>74500</v>
      </c>
      <c r="G17" s="48">
        <f t="shared" si="0"/>
        <v>0.10556685683694476</v>
      </c>
      <c r="H17" s="143">
        <v>110500</v>
      </c>
      <c r="I17" s="48">
        <f t="shared" ref="I17:I29" si="1">(F17-H17)/H17</f>
        <v>-0.32579185520361992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21032.633333333331</v>
      </c>
      <c r="F18" s="171">
        <v>35500</v>
      </c>
      <c r="G18" s="48">
        <f t="shared" si="0"/>
        <v>0.68785331999955646</v>
      </c>
      <c r="H18" s="143">
        <v>34166.6</v>
      </c>
      <c r="I18" s="48">
        <f t="shared" si="1"/>
        <v>3.9026417612522214E-2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255803.41666666666</v>
      </c>
      <c r="F19" s="171">
        <v>263100</v>
      </c>
      <c r="G19" s="48">
        <f t="shared" si="0"/>
        <v>2.8524182469546151E-2</v>
      </c>
      <c r="H19" s="143">
        <v>300000</v>
      </c>
      <c r="I19" s="48">
        <f t="shared" si="1"/>
        <v>-0.123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66095.133333333331</v>
      </c>
      <c r="F20" s="171">
        <v>43666.6</v>
      </c>
      <c r="G20" s="48">
        <f t="shared" si="0"/>
        <v>-0.33933713727788328</v>
      </c>
      <c r="H20" s="143">
        <v>63833.2</v>
      </c>
      <c r="I20" s="48">
        <f t="shared" si="1"/>
        <v>-0.31592650846268083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72412.372222222228</v>
      </c>
      <c r="F21" s="171">
        <v>57166.6</v>
      </c>
      <c r="G21" s="48">
        <f t="shared" si="0"/>
        <v>-0.21054098566796489</v>
      </c>
      <c r="H21" s="143">
        <v>55833.2</v>
      </c>
      <c r="I21" s="48">
        <f t="shared" si="1"/>
        <v>2.3881848076055135E-2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16045.950694444444</v>
      </c>
      <c r="F22" s="171">
        <v>19000</v>
      </c>
      <c r="G22" s="48">
        <f t="shared" si="0"/>
        <v>0.18409936324797074</v>
      </c>
      <c r="H22" s="143">
        <v>23166.6</v>
      </c>
      <c r="I22" s="48">
        <f t="shared" si="1"/>
        <v>-0.17985375497483441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20588.668750000001</v>
      </c>
      <c r="F23" s="171">
        <v>22000</v>
      </c>
      <c r="G23" s="48">
        <f t="shared" si="0"/>
        <v>6.8548931800167953E-2</v>
      </c>
      <c r="H23" s="143">
        <v>29833.200000000001</v>
      </c>
      <c r="I23" s="48">
        <f t="shared" si="1"/>
        <v>-0.2625665366102195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24443.84375</v>
      </c>
      <c r="F24" s="171">
        <v>22500</v>
      </c>
      <c r="G24" s="48">
        <f t="shared" si="0"/>
        <v>-7.952283486511813E-2</v>
      </c>
      <c r="H24" s="143">
        <v>31833.200000000001</v>
      </c>
      <c r="I24" s="48">
        <f t="shared" si="1"/>
        <v>-0.29319075681992385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19645.877083333333</v>
      </c>
      <c r="F25" s="171">
        <v>25166.6</v>
      </c>
      <c r="G25" s="48">
        <f t="shared" si="0"/>
        <v>0.28101178141596922</v>
      </c>
      <c r="H25" s="143">
        <v>26666.6</v>
      </c>
      <c r="I25" s="48">
        <f t="shared" si="1"/>
        <v>-5.6250140625351566E-2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48848.294444444444</v>
      </c>
      <c r="F26" s="171">
        <v>62000</v>
      </c>
      <c r="G26" s="48">
        <f t="shared" si="0"/>
        <v>0.26923571652052453</v>
      </c>
      <c r="H26" s="143">
        <v>73166.600000000006</v>
      </c>
      <c r="I26" s="48">
        <f t="shared" si="1"/>
        <v>-0.15261881787591614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25969.979563492063</v>
      </c>
      <c r="F27" s="171">
        <v>22666.6</v>
      </c>
      <c r="G27" s="48">
        <f t="shared" si="0"/>
        <v>-0.12719992926509158</v>
      </c>
      <c r="H27" s="143">
        <v>30833.200000000001</v>
      </c>
      <c r="I27" s="48">
        <f t="shared" si="1"/>
        <v>-0.26486384805988356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93775.122222222228</v>
      </c>
      <c r="F28" s="171">
        <v>85333.2</v>
      </c>
      <c r="G28" s="48">
        <f t="shared" si="0"/>
        <v>-9.0023046861161193E-2</v>
      </c>
      <c r="H28" s="143">
        <v>95833.2</v>
      </c>
      <c r="I28" s="48">
        <f t="shared" si="1"/>
        <v>-0.10956536983007976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60609.175000000003</v>
      </c>
      <c r="F29" s="171">
        <v>105666.6</v>
      </c>
      <c r="G29" s="48">
        <f t="shared" si="0"/>
        <v>0.7434093105540539</v>
      </c>
      <c r="H29" s="143">
        <v>94000</v>
      </c>
      <c r="I29" s="48">
        <f t="shared" si="1"/>
        <v>0.12411276595744687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42212.216666666667</v>
      </c>
      <c r="F30" s="174">
        <v>46500</v>
      </c>
      <c r="G30" s="51">
        <f t="shared" si="0"/>
        <v>0.10157683419452425</v>
      </c>
      <c r="H30" s="145">
        <v>47100</v>
      </c>
      <c r="I30" s="51">
        <f>(F30-H30)/H30</f>
        <v>-1.2738853503184714E-2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91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96148.58928571429</v>
      </c>
      <c r="F32" s="177">
        <v>125500</v>
      </c>
      <c r="G32" s="44">
        <f t="shared" si="0"/>
        <v>0.30527136104998193</v>
      </c>
      <c r="H32" s="143">
        <v>103300</v>
      </c>
      <c r="I32" s="45">
        <f>(F32-H32)/H32</f>
        <v>0.21490803484995161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93137.258333333331</v>
      </c>
      <c r="F33" s="171">
        <v>128833.2</v>
      </c>
      <c r="G33" s="48">
        <f t="shared" si="0"/>
        <v>0.38326167535351724</v>
      </c>
      <c r="H33" s="143">
        <v>101300</v>
      </c>
      <c r="I33" s="48">
        <f>(F33-H33)/H33</f>
        <v>0.27179861796643628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54372.653571428571</v>
      </c>
      <c r="F34" s="171">
        <v>43333.2</v>
      </c>
      <c r="G34" s="48">
        <f>(F34-E34)/E34</f>
        <v>-0.20303319492998817</v>
      </c>
      <c r="H34" s="143">
        <v>43333.2</v>
      </c>
      <c r="I34" s="48">
        <f>(F34-H34)/H34</f>
        <v>0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63282.891666666663</v>
      </c>
      <c r="F35" s="171">
        <v>68833.2</v>
      </c>
      <c r="G35" s="48">
        <f t="shared" si="0"/>
        <v>8.7706300820903832E-2</v>
      </c>
      <c r="H35" s="143">
        <v>61833.2</v>
      </c>
      <c r="I35" s="48">
        <f>(F35-H35)/H35</f>
        <v>0.11320779128364698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30571.375</v>
      </c>
      <c r="F36" s="171">
        <v>39666.6</v>
      </c>
      <c r="G36" s="55">
        <f t="shared" si="0"/>
        <v>0.29750788114698795</v>
      </c>
      <c r="H36" s="143">
        <v>34166.6</v>
      </c>
      <c r="I36" s="48">
        <f>(F36-H36)/H36</f>
        <v>0.16097592385546119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1558697.75</v>
      </c>
      <c r="F38" s="198">
        <v>1824077.2</v>
      </c>
      <c r="G38" s="170">
        <f t="shared" si="0"/>
        <v>0.17025715857997484</v>
      </c>
      <c r="H38" s="198">
        <v>1771550</v>
      </c>
      <c r="I38" s="170">
        <f>(F38-H38)/H38</f>
        <v>2.9650419124495474E-2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956871.63571428566</v>
      </c>
      <c r="F39" s="144">
        <v>1029273.4</v>
      </c>
      <c r="G39" s="176">
        <f t="shared" si="0"/>
        <v>7.5665075213215915E-2</v>
      </c>
      <c r="H39" s="144">
        <v>1029960</v>
      </c>
      <c r="I39" s="176">
        <f>(F39-H39)/H39</f>
        <v>-6.6662783020697569E-4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227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3" t="s">
        <v>3</v>
      </c>
      <c r="B12" s="219"/>
      <c r="C12" s="221" t="s">
        <v>0</v>
      </c>
      <c r="D12" s="215" t="s">
        <v>225</v>
      </c>
      <c r="E12" s="223" t="s">
        <v>226</v>
      </c>
      <c r="F12" s="230" t="s">
        <v>186</v>
      </c>
      <c r="G12" s="215" t="s">
        <v>219</v>
      </c>
      <c r="H12" s="232" t="s">
        <v>228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79149.8</v>
      </c>
      <c r="E15" s="133">
        <v>67833.2</v>
      </c>
      <c r="F15" s="67">
        <f t="shared" ref="F15:F30" si="0">D15-E15</f>
        <v>11316.600000000006</v>
      </c>
      <c r="G15" s="168">
        <v>64685.680555555555</v>
      </c>
      <c r="H15" s="66">
        <f>AVERAGE(D15:E15)</f>
        <v>73491.5</v>
      </c>
      <c r="I15" s="69">
        <f>(H15-G15)/G15</f>
        <v>0.1361324387223774</v>
      </c>
    </row>
    <row r="16" spans="1:9" ht="16.5" customHeight="1">
      <c r="A16" s="37"/>
      <c r="B16" s="34" t="s">
        <v>5</v>
      </c>
      <c r="C16" s="15" t="s">
        <v>164</v>
      </c>
      <c r="D16" s="133">
        <v>98499.777777777781</v>
      </c>
      <c r="E16" s="133">
        <v>74166.600000000006</v>
      </c>
      <c r="F16" s="71">
        <f t="shared" si="0"/>
        <v>24333.177777777775</v>
      </c>
      <c r="G16" s="171">
        <v>79707.350000000006</v>
      </c>
      <c r="H16" s="68">
        <f t="shared" ref="H16:H30" si="1">AVERAGE(D16:E16)</f>
        <v>86333.188888888893</v>
      </c>
      <c r="I16" s="72">
        <f t="shared" ref="I16:I39" si="2">(H16-G16)/G16</f>
        <v>8.3127075343602405E-2</v>
      </c>
    </row>
    <row r="17" spans="1:9" ht="16.5">
      <c r="A17" s="37"/>
      <c r="B17" s="34" t="s">
        <v>6</v>
      </c>
      <c r="C17" s="15" t="s">
        <v>165</v>
      </c>
      <c r="D17" s="133">
        <v>103949.8</v>
      </c>
      <c r="E17" s="133">
        <v>74500</v>
      </c>
      <c r="F17" s="71">
        <f t="shared" si="0"/>
        <v>29449.800000000003</v>
      </c>
      <c r="G17" s="171">
        <v>67386.245833333334</v>
      </c>
      <c r="H17" s="68">
        <f t="shared" si="1"/>
        <v>89224.9</v>
      </c>
      <c r="I17" s="72">
        <f t="shared" si="2"/>
        <v>0.32408177509517727</v>
      </c>
    </row>
    <row r="18" spans="1:9" ht="16.5">
      <c r="A18" s="37"/>
      <c r="B18" s="34" t="s">
        <v>7</v>
      </c>
      <c r="C18" s="151" t="s">
        <v>166</v>
      </c>
      <c r="D18" s="133">
        <v>47394.8</v>
      </c>
      <c r="E18" s="133">
        <v>35500</v>
      </c>
      <c r="F18" s="71">
        <f t="shared" si="0"/>
        <v>11894.800000000003</v>
      </c>
      <c r="G18" s="171">
        <v>21032.633333333331</v>
      </c>
      <c r="H18" s="68">
        <f t="shared" si="1"/>
        <v>41447.4</v>
      </c>
      <c r="I18" s="72">
        <f t="shared" si="2"/>
        <v>0.97062342803801738</v>
      </c>
    </row>
    <row r="19" spans="1:9" ht="16.5">
      <c r="A19" s="37"/>
      <c r="B19" s="34" t="s">
        <v>8</v>
      </c>
      <c r="C19" s="15" t="s">
        <v>167</v>
      </c>
      <c r="D19" s="133">
        <v>370437.25</v>
      </c>
      <c r="E19" s="133">
        <v>263100</v>
      </c>
      <c r="F19" s="71">
        <f>D19-E19</f>
        <v>107337.25</v>
      </c>
      <c r="G19" s="171">
        <v>255803.41666666666</v>
      </c>
      <c r="H19" s="68">
        <f t="shared" si="1"/>
        <v>316768.625</v>
      </c>
      <c r="I19" s="72">
        <f t="shared" si="2"/>
        <v>0.23832835826730231</v>
      </c>
    </row>
    <row r="20" spans="1:9" ht="16.5">
      <c r="A20" s="37"/>
      <c r="B20" s="34" t="s">
        <v>9</v>
      </c>
      <c r="C20" s="151" t="s">
        <v>168</v>
      </c>
      <c r="D20" s="133">
        <v>84849.8</v>
      </c>
      <c r="E20" s="133">
        <v>43666.6</v>
      </c>
      <c r="F20" s="71">
        <f t="shared" si="0"/>
        <v>41183.200000000004</v>
      </c>
      <c r="G20" s="171">
        <v>66095.133333333331</v>
      </c>
      <c r="H20" s="68">
        <f t="shared" si="1"/>
        <v>64258.2</v>
      </c>
      <c r="I20" s="72">
        <f t="shared" si="2"/>
        <v>-2.7792263071310358E-2</v>
      </c>
    </row>
    <row r="21" spans="1:9" ht="16.5">
      <c r="A21" s="37"/>
      <c r="B21" s="34" t="s">
        <v>10</v>
      </c>
      <c r="C21" s="15" t="s">
        <v>169</v>
      </c>
      <c r="D21" s="133">
        <v>100349.8</v>
      </c>
      <c r="E21" s="133">
        <v>57166.6</v>
      </c>
      <c r="F21" s="71">
        <f t="shared" si="0"/>
        <v>43183.200000000004</v>
      </c>
      <c r="G21" s="171">
        <v>72412.372222222228</v>
      </c>
      <c r="H21" s="68">
        <f t="shared" si="1"/>
        <v>78758.2</v>
      </c>
      <c r="I21" s="72">
        <f t="shared" si="2"/>
        <v>8.7634579327182077E-2</v>
      </c>
    </row>
    <row r="22" spans="1:9" ht="16.5">
      <c r="A22" s="37"/>
      <c r="B22" s="34" t="s">
        <v>11</v>
      </c>
      <c r="C22" s="15" t="s">
        <v>170</v>
      </c>
      <c r="D22" s="133">
        <v>36055.333333333336</v>
      </c>
      <c r="E22" s="133">
        <v>19000</v>
      </c>
      <c r="F22" s="71">
        <f t="shared" si="0"/>
        <v>17055.333333333336</v>
      </c>
      <c r="G22" s="171">
        <v>16045.950694444444</v>
      </c>
      <c r="H22" s="68">
        <f t="shared" si="1"/>
        <v>27527.666666666668</v>
      </c>
      <c r="I22" s="72">
        <f t="shared" si="2"/>
        <v>0.71555224061591527</v>
      </c>
    </row>
    <row r="23" spans="1:9" ht="16.5">
      <c r="A23" s="37"/>
      <c r="B23" s="34" t="s">
        <v>12</v>
      </c>
      <c r="C23" s="15" t="s">
        <v>171</v>
      </c>
      <c r="D23" s="133">
        <v>41549.777777777781</v>
      </c>
      <c r="E23" s="133">
        <v>22000</v>
      </c>
      <c r="F23" s="71">
        <f t="shared" si="0"/>
        <v>19549.777777777781</v>
      </c>
      <c r="G23" s="171">
        <v>20588.668750000001</v>
      </c>
      <c r="H23" s="68">
        <f t="shared" si="1"/>
        <v>31774.888888888891</v>
      </c>
      <c r="I23" s="72">
        <f t="shared" si="2"/>
        <v>0.54331925364960221</v>
      </c>
    </row>
    <row r="24" spans="1:9" ht="16.5">
      <c r="A24" s="37"/>
      <c r="B24" s="34" t="s">
        <v>13</v>
      </c>
      <c r="C24" s="15" t="s">
        <v>172</v>
      </c>
      <c r="D24" s="133">
        <v>39833.111111111109</v>
      </c>
      <c r="E24" s="133">
        <v>22500</v>
      </c>
      <c r="F24" s="71">
        <f t="shared" si="0"/>
        <v>17333.111111111109</v>
      </c>
      <c r="G24" s="171">
        <v>24443.84375</v>
      </c>
      <c r="H24" s="68">
        <f t="shared" si="1"/>
        <v>31166.555555555555</v>
      </c>
      <c r="I24" s="72">
        <f t="shared" si="2"/>
        <v>0.275026786879848</v>
      </c>
    </row>
    <row r="25" spans="1:9" ht="16.5">
      <c r="A25" s="37"/>
      <c r="B25" s="34" t="s">
        <v>14</v>
      </c>
      <c r="C25" s="151" t="s">
        <v>173</v>
      </c>
      <c r="D25" s="133">
        <v>42055.333333333336</v>
      </c>
      <c r="E25" s="133">
        <v>25166.6</v>
      </c>
      <c r="F25" s="71">
        <f t="shared" si="0"/>
        <v>16888.733333333337</v>
      </c>
      <c r="G25" s="171">
        <v>19645.877083333333</v>
      </c>
      <c r="H25" s="68">
        <f t="shared" si="1"/>
        <v>33610.966666666667</v>
      </c>
      <c r="I25" s="72">
        <f t="shared" si="2"/>
        <v>0.71084072877462312</v>
      </c>
    </row>
    <row r="26" spans="1:9" ht="16.5">
      <c r="A26" s="37"/>
      <c r="B26" s="34" t="s">
        <v>15</v>
      </c>
      <c r="C26" s="15" t="s">
        <v>174</v>
      </c>
      <c r="D26" s="133">
        <v>97277.555555555562</v>
      </c>
      <c r="E26" s="133">
        <v>62000</v>
      </c>
      <c r="F26" s="71">
        <f t="shared" si="0"/>
        <v>35277.555555555562</v>
      </c>
      <c r="G26" s="171">
        <v>48848.294444444444</v>
      </c>
      <c r="H26" s="68">
        <f t="shared" si="1"/>
        <v>79638.777777777781</v>
      </c>
      <c r="I26" s="72">
        <f t="shared" si="2"/>
        <v>0.63032872863865497</v>
      </c>
    </row>
    <row r="27" spans="1:9" ht="16.5">
      <c r="A27" s="37"/>
      <c r="B27" s="34" t="s">
        <v>16</v>
      </c>
      <c r="C27" s="15" t="s">
        <v>175</v>
      </c>
      <c r="D27" s="133">
        <v>39499.777777777781</v>
      </c>
      <c r="E27" s="133">
        <v>22666.6</v>
      </c>
      <c r="F27" s="71">
        <f t="shared" si="0"/>
        <v>16833.177777777782</v>
      </c>
      <c r="G27" s="171">
        <v>25969.979563492063</v>
      </c>
      <c r="H27" s="68">
        <f t="shared" si="1"/>
        <v>31083.18888888889</v>
      </c>
      <c r="I27" s="72">
        <f t="shared" si="2"/>
        <v>0.19688923177224393</v>
      </c>
    </row>
    <row r="28" spans="1:9" ht="16.5">
      <c r="A28" s="37"/>
      <c r="B28" s="34" t="s">
        <v>17</v>
      </c>
      <c r="C28" s="15" t="s">
        <v>176</v>
      </c>
      <c r="D28" s="133">
        <v>101999.77777777778</v>
      </c>
      <c r="E28" s="133">
        <v>85333.2</v>
      </c>
      <c r="F28" s="71">
        <f t="shared" si="0"/>
        <v>16666.577777777784</v>
      </c>
      <c r="G28" s="171">
        <v>93775.122222222228</v>
      </c>
      <c r="H28" s="68">
        <f t="shared" si="1"/>
        <v>93666.488888888882</v>
      </c>
      <c r="I28" s="72">
        <f t="shared" si="2"/>
        <v>-1.1584451265860649E-3</v>
      </c>
    </row>
    <row r="29" spans="1:9" ht="16.5">
      <c r="A29" s="37"/>
      <c r="B29" s="34" t="s">
        <v>18</v>
      </c>
      <c r="C29" s="15" t="s">
        <v>177</v>
      </c>
      <c r="D29" s="133">
        <v>125078.57142857143</v>
      </c>
      <c r="E29" s="133">
        <v>105666.6</v>
      </c>
      <c r="F29" s="71">
        <f t="shared" si="0"/>
        <v>19411.971428571429</v>
      </c>
      <c r="G29" s="171">
        <v>60609.175000000003</v>
      </c>
      <c r="H29" s="68">
        <f t="shared" si="1"/>
        <v>115372.58571428573</v>
      </c>
      <c r="I29" s="72">
        <f t="shared" si="2"/>
        <v>0.90354984561802276</v>
      </c>
    </row>
    <row r="30" spans="1:9" ht="17.25" thickBot="1">
      <c r="A30" s="38"/>
      <c r="B30" s="36" t="s">
        <v>19</v>
      </c>
      <c r="C30" s="16" t="s">
        <v>178</v>
      </c>
      <c r="D30" s="143">
        <v>59449.8</v>
      </c>
      <c r="E30" s="136">
        <v>46500</v>
      </c>
      <c r="F30" s="74">
        <f t="shared" si="0"/>
        <v>12949.800000000003</v>
      </c>
      <c r="G30" s="174">
        <v>42212.216666666667</v>
      </c>
      <c r="H30" s="100">
        <f t="shared" si="1"/>
        <v>52974.9</v>
      </c>
      <c r="I30" s="75">
        <f t="shared" si="2"/>
        <v>0.25496607814562372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167949.8</v>
      </c>
      <c r="E32" s="133">
        <v>125500</v>
      </c>
      <c r="F32" s="67">
        <f>D32-E32</f>
        <v>42449.799999999988</v>
      </c>
      <c r="G32" s="177">
        <v>96148.58928571429</v>
      </c>
      <c r="H32" s="68">
        <f>AVERAGE(D32:E32)</f>
        <v>146724.9</v>
      </c>
      <c r="I32" s="78">
        <f t="shared" si="2"/>
        <v>0.52602238982408356</v>
      </c>
    </row>
    <row r="33" spans="1:9" ht="16.5">
      <c r="A33" s="37"/>
      <c r="B33" s="34" t="s">
        <v>27</v>
      </c>
      <c r="C33" s="15" t="s">
        <v>180</v>
      </c>
      <c r="D33" s="47">
        <v>166949.79999999999</v>
      </c>
      <c r="E33" s="133">
        <v>128833.2</v>
      </c>
      <c r="F33" s="79">
        <f>D33-E33</f>
        <v>38116.599999999991</v>
      </c>
      <c r="G33" s="171">
        <v>93137.258333333331</v>
      </c>
      <c r="H33" s="68">
        <f>AVERAGE(D33:E33)</f>
        <v>147891.5</v>
      </c>
      <c r="I33" s="72">
        <f t="shared" si="2"/>
        <v>0.58788762570940334</v>
      </c>
    </row>
    <row r="34" spans="1:9" ht="16.5">
      <c r="A34" s="37"/>
      <c r="B34" s="39" t="s">
        <v>28</v>
      </c>
      <c r="C34" s="15" t="s">
        <v>181</v>
      </c>
      <c r="D34" s="47">
        <v>46937.5</v>
      </c>
      <c r="E34" s="133">
        <v>43333.2</v>
      </c>
      <c r="F34" s="71">
        <f>D34-E34</f>
        <v>3604.3000000000029</v>
      </c>
      <c r="G34" s="171">
        <v>54372.653571428571</v>
      </c>
      <c r="H34" s="68">
        <f>AVERAGE(D34:E34)</f>
        <v>45135.35</v>
      </c>
      <c r="I34" s="72">
        <f t="shared" si="2"/>
        <v>-0.16988877615277062</v>
      </c>
    </row>
    <row r="35" spans="1:9" ht="16.5">
      <c r="A35" s="37"/>
      <c r="B35" s="34" t="s">
        <v>29</v>
      </c>
      <c r="C35" s="15" t="s">
        <v>182</v>
      </c>
      <c r="D35" s="47">
        <v>119750</v>
      </c>
      <c r="E35" s="133">
        <v>68833.2</v>
      </c>
      <c r="F35" s="79">
        <f>D35-E35</f>
        <v>50916.800000000003</v>
      </c>
      <c r="G35" s="171">
        <v>63282.891666666663</v>
      </c>
      <c r="H35" s="68">
        <f>AVERAGE(D35:E35)</f>
        <v>94291.6</v>
      </c>
      <c r="I35" s="72">
        <f t="shared" si="2"/>
        <v>0.49000144457157807</v>
      </c>
    </row>
    <row r="36" spans="1:9" ht="17.25" thickBot="1">
      <c r="A36" s="38"/>
      <c r="B36" s="39" t="s">
        <v>30</v>
      </c>
      <c r="C36" s="15" t="s">
        <v>183</v>
      </c>
      <c r="D36" s="50">
        <v>56349.8</v>
      </c>
      <c r="E36" s="133">
        <v>39666.6</v>
      </c>
      <c r="F36" s="71">
        <f>D36-E36</f>
        <v>16683.200000000004</v>
      </c>
      <c r="G36" s="174">
        <v>30571.375</v>
      </c>
      <c r="H36" s="68">
        <f>AVERAGE(D36:E36)</f>
        <v>48008.2</v>
      </c>
      <c r="I36" s="80">
        <f t="shared" si="2"/>
        <v>0.57036443404982595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1690396.5</v>
      </c>
      <c r="E38" s="134">
        <v>1824077.2</v>
      </c>
      <c r="F38" s="67">
        <f>D38-E38</f>
        <v>-133680.69999999995</v>
      </c>
      <c r="G38" s="171">
        <v>1558697.75</v>
      </c>
      <c r="H38" s="67">
        <f>AVERAGE(D38:E38)</f>
        <v>1757236.85</v>
      </c>
      <c r="I38" s="78">
        <f t="shared" si="2"/>
        <v>0.12737498337955522</v>
      </c>
    </row>
    <row r="39" spans="1:9" ht="17.25" thickBot="1">
      <c r="A39" s="38"/>
      <c r="B39" s="36" t="s">
        <v>32</v>
      </c>
      <c r="C39" s="16" t="s">
        <v>185</v>
      </c>
      <c r="D39" s="57">
        <v>942134.96871508367</v>
      </c>
      <c r="E39" s="135">
        <v>1029273.4</v>
      </c>
      <c r="F39" s="74">
        <f>D39-E39</f>
        <v>-87138.431284916354</v>
      </c>
      <c r="G39" s="171">
        <v>956871.63571428566</v>
      </c>
      <c r="H39" s="81">
        <f>AVERAGE(D39:E39)</f>
        <v>985704.18435754185</v>
      </c>
      <c r="I39" s="75">
        <f t="shared" si="2"/>
        <v>3.0132096685814357E-2</v>
      </c>
    </row>
    <row r="40" spans="1:9" ht="15.75" customHeight="1" thickBot="1">
      <c r="A40" s="225"/>
      <c r="B40" s="226"/>
      <c r="C40" s="227"/>
      <c r="D40" s="83">
        <f>SUM(D15:D39)</f>
        <v>4657898.4345880998</v>
      </c>
      <c r="E40" s="83">
        <f>SUM(E15:E39)</f>
        <v>4286282.8</v>
      </c>
      <c r="F40" s="83">
        <f>SUM(F15:F39)</f>
        <v>371615.63458809955</v>
      </c>
      <c r="G40" s="83">
        <f>SUM(G15:G39)</f>
        <v>3832344.1136904759</v>
      </c>
      <c r="H40" s="83">
        <f>AVERAGE(D40:E40)</f>
        <v>4472090.6172940498</v>
      </c>
      <c r="I40" s="75">
        <f>(H40-G40)/G40</f>
        <v>0.16693347064481376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0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219</v>
      </c>
      <c r="F13" s="232" t="s">
        <v>229</v>
      </c>
      <c r="G13" s="215" t="s">
        <v>197</v>
      </c>
      <c r="H13" s="232" t="s">
        <v>222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64685.680555555555</v>
      </c>
      <c r="F16" s="42">
        <v>73491.5</v>
      </c>
      <c r="G16" s="21">
        <f t="shared" ref="G16:G31" si="0">(F16-E16)/E16</f>
        <v>0.1361324387223774</v>
      </c>
      <c r="H16" s="168">
        <v>74208.200000000012</v>
      </c>
      <c r="I16" s="21">
        <f t="shared" ref="I16:I31" si="1">(F16-H16)/H16</f>
        <v>-9.6579623276135465E-3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79707.350000000006</v>
      </c>
      <c r="F17" s="46">
        <v>86333.188888888893</v>
      </c>
      <c r="G17" s="21">
        <f t="shared" si="0"/>
        <v>8.3127075343602405E-2</v>
      </c>
      <c r="H17" s="171">
        <v>91944.333333333343</v>
      </c>
      <c r="I17" s="21">
        <f t="shared" si="1"/>
        <v>-6.1027626619488413E-2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67386.245833333334</v>
      </c>
      <c r="F18" s="46">
        <v>89224.9</v>
      </c>
      <c r="G18" s="21">
        <f t="shared" si="0"/>
        <v>0.32408177509517727</v>
      </c>
      <c r="H18" s="171">
        <v>125474.9</v>
      </c>
      <c r="I18" s="21">
        <f t="shared" si="1"/>
        <v>-0.28890240199434308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21032.633333333331</v>
      </c>
      <c r="F19" s="46">
        <v>41447.4</v>
      </c>
      <c r="G19" s="21">
        <f t="shared" si="0"/>
        <v>0.97062342803801738</v>
      </c>
      <c r="H19" s="171">
        <v>39708.199999999997</v>
      </c>
      <c r="I19" s="21">
        <f t="shared" si="1"/>
        <v>4.3799517480016835E-2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255803.41666666666</v>
      </c>
      <c r="F20" s="46">
        <v>316768.625</v>
      </c>
      <c r="G20" s="21">
        <f t="shared" si="0"/>
        <v>0.23832835826730231</v>
      </c>
      <c r="H20" s="171">
        <v>359281.125</v>
      </c>
      <c r="I20" s="21">
        <f t="shared" si="1"/>
        <v>-0.11832656112953331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66095.133333333331</v>
      </c>
      <c r="F21" s="46">
        <v>64258.2</v>
      </c>
      <c r="G21" s="21">
        <f t="shared" si="0"/>
        <v>-2.7792263071310358E-2</v>
      </c>
      <c r="H21" s="171">
        <v>77341.5</v>
      </c>
      <c r="I21" s="21">
        <f t="shared" si="1"/>
        <v>-0.16916273927968817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72412.372222222228</v>
      </c>
      <c r="F22" s="46">
        <v>78758.2</v>
      </c>
      <c r="G22" s="21">
        <f t="shared" si="0"/>
        <v>8.7634579327182077E-2</v>
      </c>
      <c r="H22" s="171">
        <v>66916</v>
      </c>
      <c r="I22" s="21">
        <f t="shared" si="1"/>
        <v>0.1769711279813497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16045.950694444444</v>
      </c>
      <c r="F23" s="46">
        <v>27527.666666666668</v>
      </c>
      <c r="G23" s="21">
        <f t="shared" si="0"/>
        <v>0.71555224061591527</v>
      </c>
      <c r="H23" s="171">
        <v>30280.7</v>
      </c>
      <c r="I23" s="21">
        <f t="shared" si="1"/>
        <v>-9.091709680863827E-2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20588.668750000001</v>
      </c>
      <c r="F24" s="46">
        <v>31774.888888888891</v>
      </c>
      <c r="G24" s="21">
        <f t="shared" si="0"/>
        <v>0.54331925364960221</v>
      </c>
      <c r="H24" s="171">
        <v>37055.37777777778</v>
      </c>
      <c r="I24" s="21">
        <f t="shared" si="1"/>
        <v>-0.14250263269628879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24443.84375</v>
      </c>
      <c r="F25" s="46">
        <v>31166.555555555555</v>
      </c>
      <c r="G25" s="21">
        <f t="shared" si="0"/>
        <v>0.275026786879848</v>
      </c>
      <c r="H25" s="171">
        <v>36999.822222222225</v>
      </c>
      <c r="I25" s="21">
        <f t="shared" si="1"/>
        <v>-0.15765661336510933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19645.877083333333</v>
      </c>
      <c r="F26" s="46">
        <v>33610.966666666667</v>
      </c>
      <c r="G26" s="21">
        <f t="shared" si="0"/>
        <v>0.71084072877462312</v>
      </c>
      <c r="H26" s="171">
        <v>33108.199999999997</v>
      </c>
      <c r="I26" s="21">
        <f t="shared" si="1"/>
        <v>1.5185563294491096E-2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48848.294444444444</v>
      </c>
      <c r="F27" s="46">
        <v>79638.777777777781</v>
      </c>
      <c r="G27" s="21">
        <f t="shared" si="0"/>
        <v>0.63032872863865497</v>
      </c>
      <c r="H27" s="171">
        <v>87958.200000000012</v>
      </c>
      <c r="I27" s="21">
        <f t="shared" si="1"/>
        <v>-9.4583816201584722E-2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25969.979563492063</v>
      </c>
      <c r="F28" s="46">
        <v>31083.18888888889</v>
      </c>
      <c r="G28" s="21">
        <f t="shared" si="0"/>
        <v>0.19688923177224393</v>
      </c>
      <c r="H28" s="171">
        <v>37777.599999999999</v>
      </c>
      <c r="I28" s="21">
        <f t="shared" si="1"/>
        <v>-0.17720583390980657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93775.122222222228</v>
      </c>
      <c r="F29" s="46">
        <v>93666.488888888882</v>
      </c>
      <c r="G29" s="21">
        <f t="shared" si="0"/>
        <v>-1.1584451265860649E-3</v>
      </c>
      <c r="H29" s="171">
        <v>105305.37777777779</v>
      </c>
      <c r="I29" s="21">
        <f t="shared" si="1"/>
        <v>-0.11052511404925626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60609.175000000003</v>
      </c>
      <c r="F30" s="46">
        <v>115372.58571428573</v>
      </c>
      <c r="G30" s="21">
        <f t="shared" si="0"/>
        <v>0.90354984561802276</v>
      </c>
      <c r="H30" s="171">
        <v>118110.71428571429</v>
      </c>
      <c r="I30" s="21">
        <f t="shared" si="1"/>
        <v>-2.3182728069910116E-2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42212.216666666667</v>
      </c>
      <c r="F31" s="49">
        <v>52974.9</v>
      </c>
      <c r="G31" s="23">
        <f t="shared" si="0"/>
        <v>0.25496607814562372</v>
      </c>
      <c r="H31" s="174">
        <v>52716.555555555555</v>
      </c>
      <c r="I31" s="23">
        <f t="shared" si="1"/>
        <v>4.90063210165902E-3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96148.58928571429</v>
      </c>
      <c r="F33" s="54">
        <v>146724.9</v>
      </c>
      <c r="G33" s="21">
        <f>(F33-E33)/E33</f>
        <v>0.52602238982408356</v>
      </c>
      <c r="H33" s="177">
        <v>147624.9</v>
      </c>
      <c r="I33" s="21">
        <f>(F33-H33)/H33</f>
        <v>-6.0965324955342898E-3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93137.258333333331</v>
      </c>
      <c r="F34" s="46">
        <v>147891.5</v>
      </c>
      <c r="G34" s="21">
        <f>(F34-E34)/E34</f>
        <v>0.58788762570940334</v>
      </c>
      <c r="H34" s="171">
        <v>133524.9</v>
      </c>
      <c r="I34" s="21">
        <f>(F34-H34)/H34</f>
        <v>0.10759491300873475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54372.653571428571</v>
      </c>
      <c r="F35" s="46">
        <v>45135.35</v>
      </c>
      <c r="G35" s="21">
        <f>(F35-E35)/E35</f>
        <v>-0.16988877615277062</v>
      </c>
      <c r="H35" s="171">
        <v>44537.85</v>
      </c>
      <c r="I35" s="21">
        <f>(F35-H35)/H35</f>
        <v>1.3415555533102743E-2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63282.891666666663</v>
      </c>
      <c r="F36" s="46">
        <v>94291.6</v>
      </c>
      <c r="G36" s="21">
        <f>(F36-E36)/E36</f>
        <v>0.49000144457157807</v>
      </c>
      <c r="H36" s="171">
        <v>89816.6</v>
      </c>
      <c r="I36" s="21">
        <f>(F36-H36)/H36</f>
        <v>4.9823751956765229E-2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30571.375</v>
      </c>
      <c r="F37" s="49">
        <v>48008.2</v>
      </c>
      <c r="G37" s="23">
        <f>(F37-E37)/E37</f>
        <v>0.57036443404982595</v>
      </c>
      <c r="H37" s="174">
        <v>44608.2</v>
      </c>
      <c r="I37" s="23">
        <f>(F37-H37)/H37</f>
        <v>7.6219170466416492E-2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1558697.75</v>
      </c>
      <c r="F39" s="46">
        <v>1757236.85</v>
      </c>
      <c r="G39" s="21">
        <f t="shared" ref="G39:G44" si="2">(F39-E39)/E39</f>
        <v>0.12737498337955522</v>
      </c>
      <c r="H39" s="171">
        <v>1807891</v>
      </c>
      <c r="I39" s="21">
        <f t="shared" ref="I39:I44" si="3">(F39-H39)/H39</f>
        <v>-2.8018365045237741E-2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956871.63571428566</v>
      </c>
      <c r="F40" s="46">
        <v>985704.18435754185</v>
      </c>
      <c r="G40" s="21">
        <f t="shared" si="2"/>
        <v>3.0132096685814357E-2</v>
      </c>
      <c r="H40" s="171">
        <v>985954.83333333326</v>
      </c>
      <c r="I40" s="21">
        <f t="shared" si="3"/>
        <v>-2.5421953148098192E-4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615951.45833333337</v>
      </c>
      <c r="F41" s="57">
        <v>616178.86592178768</v>
      </c>
      <c r="G41" s="21">
        <f t="shared" si="2"/>
        <v>3.691972563384157E-4</v>
      </c>
      <c r="H41" s="179">
        <v>611747.5</v>
      </c>
      <c r="I41" s="21">
        <f t="shared" si="3"/>
        <v>7.2437826420012914E-3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300247.02777777775</v>
      </c>
      <c r="F42" s="47">
        <v>386457.5</v>
      </c>
      <c r="G42" s="21">
        <f t="shared" si="2"/>
        <v>0.287131808965081</v>
      </c>
      <c r="H42" s="172">
        <v>343102.5</v>
      </c>
      <c r="I42" s="21">
        <f t="shared" si="3"/>
        <v>0.12636165577342048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304378.97916666669</v>
      </c>
      <c r="F43" s="47">
        <v>291525</v>
      </c>
      <c r="G43" s="21">
        <f t="shared" si="2"/>
        <v>-4.2230180289908659E-2</v>
      </c>
      <c r="H43" s="172">
        <v>313950</v>
      </c>
      <c r="I43" s="21">
        <f t="shared" si="3"/>
        <v>-7.1428571428571425E-2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591856.26190476189</v>
      </c>
      <c r="F44" s="50">
        <v>859326</v>
      </c>
      <c r="G44" s="31">
        <f t="shared" si="2"/>
        <v>0.45191671578238335</v>
      </c>
      <c r="H44" s="175">
        <v>838695</v>
      </c>
      <c r="I44" s="31">
        <f t="shared" si="3"/>
        <v>2.4598930481283421E-2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354638.89727750141</v>
      </c>
      <c r="F46" s="43">
        <v>315020.16387337056</v>
      </c>
      <c r="G46" s="21">
        <f t="shared" ref="G46:G51" si="4">(F46-E46)/E46</f>
        <v>-0.11171570210790946</v>
      </c>
      <c r="H46" s="169">
        <v>318330.33333333331</v>
      </c>
      <c r="I46" s="21">
        <f t="shared" ref="I46:I51" si="5">(F46-H46)/H46</f>
        <v>-1.039853609079903E-2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323478.65129215037</v>
      </c>
      <c r="F47" s="47">
        <v>315260.92290502792</v>
      </c>
      <c r="G47" s="21">
        <f t="shared" si="4"/>
        <v>-2.540423720173296E-2</v>
      </c>
      <c r="H47" s="172">
        <v>315206.8</v>
      </c>
      <c r="I47" s="21">
        <f t="shared" si="5"/>
        <v>1.7170601975571661E-4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1022216.7819829425</v>
      </c>
      <c r="F48" s="47">
        <v>990345.98643256188</v>
      </c>
      <c r="G48" s="21">
        <f t="shared" si="4"/>
        <v>-3.1178118097959794E-2</v>
      </c>
      <c r="H48" s="172">
        <v>990025.57142857148</v>
      </c>
      <c r="I48" s="21">
        <f t="shared" si="5"/>
        <v>3.236431595681492E-4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1286304.0404166668</v>
      </c>
      <c r="F49" s="47">
        <v>1302216.6187499999</v>
      </c>
      <c r="G49" s="21">
        <f t="shared" si="4"/>
        <v>1.2370775363636923E-2</v>
      </c>
      <c r="H49" s="172">
        <v>1301883.375</v>
      </c>
      <c r="I49" s="21">
        <f t="shared" si="5"/>
        <v>2.5597050887903603E-4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149582.20615671642</v>
      </c>
      <c r="F50" s="47">
        <v>140882.87011173184</v>
      </c>
      <c r="G50" s="21">
        <f t="shared" si="4"/>
        <v>-5.8157559435046267E-2</v>
      </c>
      <c r="H50" s="172">
        <v>140821.25</v>
      </c>
      <c r="I50" s="21">
        <f t="shared" si="5"/>
        <v>4.3757679847211597E-4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1898465.625</v>
      </c>
      <c r="F51" s="50">
        <v>1818667.5</v>
      </c>
      <c r="G51" s="31">
        <f t="shared" si="4"/>
        <v>-4.2032957536431562E-2</v>
      </c>
      <c r="H51" s="175">
        <v>1818667.5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164997.75497512438</v>
      </c>
      <c r="F53" s="66">
        <v>149430.67877094971</v>
      </c>
      <c r="G53" s="22">
        <f t="shared" ref="G53:G61" si="6">(F53-E53)/E53</f>
        <v>-9.4347200096883799E-2</v>
      </c>
      <c r="H53" s="132">
        <v>144716</v>
      </c>
      <c r="I53" s="22">
        <f t="shared" ref="I53:I61" si="7">(F53-H53)/H53</f>
        <v>3.2578835587977244E-2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169574.45</v>
      </c>
      <c r="F54" s="70">
        <v>194183.96312849162</v>
      </c>
      <c r="G54" s="21">
        <f t="shared" si="6"/>
        <v>0.14512512426542803</v>
      </c>
      <c r="H54" s="183">
        <v>194200.5</v>
      </c>
      <c r="I54" s="21">
        <f t="shared" si="7"/>
        <v>-8.5153599029740107E-5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148437.79166666669</v>
      </c>
      <c r="F55" s="70">
        <v>128895.72625698324</v>
      </c>
      <c r="G55" s="21">
        <f t="shared" si="6"/>
        <v>-0.13165155039201401</v>
      </c>
      <c r="H55" s="183">
        <v>137839</v>
      </c>
      <c r="I55" s="21">
        <f t="shared" si="7"/>
        <v>-6.4882027169500367E-2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198136.54166666669</v>
      </c>
      <c r="F56" s="70">
        <v>192754.77653631283</v>
      </c>
      <c r="G56" s="21">
        <f t="shared" si="6"/>
        <v>-2.7161901005660152E-2</v>
      </c>
      <c r="H56" s="183">
        <v>204067.5</v>
      </c>
      <c r="I56" s="21">
        <f t="shared" si="7"/>
        <v>-5.5436183927804146E-2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99151.195688225533</v>
      </c>
      <c r="F57" s="98">
        <v>105290.76201117318</v>
      </c>
      <c r="G57" s="21">
        <f t="shared" si="6"/>
        <v>6.1921253499081487E-2</v>
      </c>
      <c r="H57" s="188">
        <v>102370.125</v>
      </c>
      <c r="I57" s="21">
        <f t="shared" si="7"/>
        <v>2.8530169433447321E-2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110614.46019900497</v>
      </c>
      <c r="F58" s="50">
        <v>105517.26703910614</v>
      </c>
      <c r="G58" s="29">
        <f t="shared" si="6"/>
        <v>-4.6080712690985785E-2</v>
      </c>
      <c r="H58" s="175">
        <v>96128.5</v>
      </c>
      <c r="I58" s="29">
        <f t="shared" si="7"/>
        <v>9.7668922734736735E-2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229415.28571428574</v>
      </c>
      <c r="F59" s="68">
        <v>197539.33333333334</v>
      </c>
      <c r="G59" s="21">
        <f t="shared" si="6"/>
        <v>-0.13894432658097058</v>
      </c>
      <c r="H59" s="182">
        <v>203394.75</v>
      </c>
      <c r="I59" s="21">
        <f t="shared" si="7"/>
        <v>-2.8788435624157737E-2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223444.28571428571</v>
      </c>
      <c r="F60" s="70">
        <v>193172.20726256983</v>
      </c>
      <c r="G60" s="21">
        <f t="shared" si="6"/>
        <v>-0.13547931357897536</v>
      </c>
      <c r="H60" s="183">
        <v>192406.5</v>
      </c>
      <c r="I60" s="21">
        <f t="shared" si="7"/>
        <v>3.9796330299123718E-3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1100210.5</v>
      </c>
      <c r="F61" s="73">
        <v>978328</v>
      </c>
      <c r="G61" s="29">
        <f t="shared" si="6"/>
        <v>-0.11078107325825376</v>
      </c>
      <c r="H61" s="184">
        <v>978328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468664.55939054728</v>
      </c>
      <c r="F63" s="54">
        <v>399157.76163873373</v>
      </c>
      <c r="G63" s="21">
        <f t="shared" ref="G63:G68" si="8">(F63-E63)/E63</f>
        <v>-0.14830820116246976</v>
      </c>
      <c r="H63" s="177">
        <v>392886</v>
      </c>
      <c r="I63" s="21">
        <f t="shared" ref="I63:I74" si="9">(F63-H63)/H63</f>
        <v>1.5963311593525178E-2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2402265.0625</v>
      </c>
      <c r="F64" s="46">
        <v>2933190</v>
      </c>
      <c r="G64" s="21">
        <f t="shared" si="8"/>
        <v>0.22101013988334603</v>
      </c>
      <c r="H64" s="171">
        <v>2902991</v>
      </c>
      <c r="I64" s="21">
        <f t="shared" si="9"/>
        <v>1.0402719126583582E-2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902217.28606965172</v>
      </c>
      <c r="F65" s="46">
        <v>903839.625</v>
      </c>
      <c r="G65" s="21">
        <f t="shared" si="8"/>
        <v>1.7981687509177674E-3</v>
      </c>
      <c r="H65" s="171">
        <v>903839.625</v>
      </c>
      <c r="I65" s="21">
        <f t="shared" si="9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625638.82898009953</v>
      </c>
      <c r="F66" s="46">
        <v>594262.5</v>
      </c>
      <c r="G66" s="21">
        <f t="shared" si="8"/>
        <v>-5.0150865845792238E-2</v>
      </c>
      <c r="H66" s="171">
        <v>597551.5</v>
      </c>
      <c r="I66" s="21">
        <f t="shared" si="9"/>
        <v>-5.5041280960720545E-3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306133.42857142858</v>
      </c>
      <c r="F67" s="46">
        <v>291525</v>
      </c>
      <c r="G67" s="21">
        <f t="shared" si="8"/>
        <v>-4.7719155139635684E-2</v>
      </c>
      <c r="H67" s="171">
        <v>285918.75</v>
      </c>
      <c r="I67" s="21">
        <f t="shared" si="9"/>
        <v>1.9607843137254902E-2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217731.35714285716</v>
      </c>
      <c r="F68" s="58">
        <v>218630.24767225326</v>
      </c>
      <c r="G68" s="31">
        <f t="shared" si="8"/>
        <v>4.1284385547017133E-3</v>
      </c>
      <c r="H68" s="180">
        <v>222231.75</v>
      </c>
      <c r="I68" s="31">
        <f t="shared" si="9"/>
        <v>-1.6206065639796027E-2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278686.17099769012</v>
      </c>
      <c r="F70" s="43">
        <v>297355.5</v>
      </c>
      <c r="G70" s="21">
        <f>(F70-E70)/E70</f>
        <v>6.6990510994765579E-2</v>
      </c>
      <c r="H70" s="169">
        <v>301952.625</v>
      </c>
      <c r="I70" s="21">
        <f t="shared" si="9"/>
        <v>-1.5224656516895656E-2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220356.82498223169</v>
      </c>
      <c r="F71" s="47">
        <v>199635.95251396651</v>
      </c>
      <c r="G71" s="21">
        <f>(F71-E71)/E71</f>
        <v>-9.4033268404262016E-2</v>
      </c>
      <c r="H71" s="172">
        <v>199581.16666666666</v>
      </c>
      <c r="I71" s="21">
        <f t="shared" si="9"/>
        <v>2.7450409382238981E-4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88703.888957987831</v>
      </c>
      <c r="F72" s="47">
        <v>80235.325618515562</v>
      </c>
      <c r="G72" s="21">
        <f>(F72-E72)/E72</f>
        <v>-9.5470034504159917E-2</v>
      </c>
      <c r="H72" s="172">
        <v>80211</v>
      </c>
      <c r="I72" s="21">
        <f t="shared" si="9"/>
        <v>3.0327035588089394E-4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149088.27487562189</v>
      </c>
      <c r="F73" s="47">
        <v>136718.16759776536</v>
      </c>
      <c r="G73" s="21">
        <f>(F73-E73)/E73</f>
        <v>-8.2971697728586577E-2</v>
      </c>
      <c r="H73" s="172">
        <v>130418.8</v>
      </c>
      <c r="I73" s="21">
        <f t="shared" si="9"/>
        <v>4.8301070073987505E-2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124313.45287451631</v>
      </c>
      <c r="F74" s="50">
        <v>125613.40782122903</v>
      </c>
      <c r="G74" s="21">
        <f>(F74-E74)/E74</f>
        <v>1.0457073765177401E-2</v>
      </c>
      <c r="H74" s="175">
        <v>122392.88888888889</v>
      </c>
      <c r="I74" s="21">
        <f t="shared" si="9"/>
        <v>2.6312957897936414E-2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75103.559523809527</v>
      </c>
      <c r="F76" s="43">
        <v>71631.857142857145</v>
      </c>
      <c r="G76" s="22">
        <f t="shared" ref="G76:G82" si="10">(F76-E76)/E76</f>
        <v>-4.6225537151162233E-2</v>
      </c>
      <c r="H76" s="169">
        <v>71631.857142857145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98920.191666666666</v>
      </c>
      <c r="F77" s="32">
        <v>107511.85714285714</v>
      </c>
      <c r="G77" s="21">
        <f t="shared" si="10"/>
        <v>8.6854517075158774E-2</v>
      </c>
      <c r="H77" s="163">
        <v>102514.28571428571</v>
      </c>
      <c r="I77" s="21">
        <f t="shared" si="11"/>
        <v>4.8750000000000064E-2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43559.1</v>
      </c>
      <c r="F78" s="47">
        <v>50082.5</v>
      </c>
      <c r="G78" s="21">
        <f t="shared" si="10"/>
        <v>0.14975975169367597</v>
      </c>
      <c r="H78" s="172">
        <v>50082.5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98174.642412935325</v>
      </c>
      <c r="F79" s="47">
        <v>92715.055865921793</v>
      </c>
      <c r="G79" s="21">
        <f t="shared" si="10"/>
        <v>-5.56109644285721E-2</v>
      </c>
      <c r="H79" s="172">
        <v>92687.222222222219</v>
      </c>
      <c r="I79" s="21">
        <f t="shared" si="11"/>
        <v>3.0029644898453881E-4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142434.16875000001</v>
      </c>
      <c r="F80" s="61">
        <v>135388.53631284914</v>
      </c>
      <c r="G80" s="21">
        <f t="shared" si="10"/>
        <v>-4.9465886584540951E-2</v>
      </c>
      <c r="H80" s="181">
        <v>132556.44444444444</v>
      </c>
      <c r="I80" s="21">
        <f t="shared" si="11"/>
        <v>2.1365176776385705E-2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762708.66666666663</v>
      </c>
      <c r="F81" s="61">
        <v>578565</v>
      </c>
      <c r="G81" s="21">
        <f t="shared" si="10"/>
        <v>-0.24143381964105121</v>
      </c>
      <c r="H81" s="181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171407.53897180763</v>
      </c>
      <c r="F82" s="50">
        <v>192257</v>
      </c>
      <c r="G82" s="23">
        <f t="shared" si="10"/>
        <v>0.12163677953290955</v>
      </c>
      <c r="H82" s="175">
        <v>179400</v>
      </c>
      <c r="I82" s="23">
        <f t="shared" si="11"/>
        <v>7.166666666666667E-2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6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224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8" t="s">
        <v>208</v>
      </c>
      <c r="E11" s="238"/>
      <c r="F11" s="197" t="s">
        <v>218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3" t="s">
        <v>3</v>
      </c>
      <c r="B13" s="219"/>
      <c r="C13" s="217" t="s">
        <v>0</v>
      </c>
      <c r="D13" s="215" t="s">
        <v>23</v>
      </c>
      <c r="E13" s="215" t="s">
        <v>219</v>
      </c>
      <c r="F13" s="232" t="s">
        <v>229</v>
      </c>
      <c r="G13" s="215" t="s">
        <v>197</v>
      </c>
      <c r="H13" s="232" t="s">
        <v>222</v>
      </c>
      <c r="I13" s="215" t="s">
        <v>187</v>
      </c>
    </row>
    <row r="14" spans="1:9" s="125" customFormat="1" ht="33.75" customHeight="1" thickBot="1">
      <c r="A14" s="214"/>
      <c r="B14" s="220"/>
      <c r="C14" s="218"/>
      <c r="D14" s="216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6</v>
      </c>
      <c r="C16" s="150" t="s">
        <v>86</v>
      </c>
      <c r="D16" s="147" t="s">
        <v>161</v>
      </c>
      <c r="E16" s="168">
        <v>67386.245833333334</v>
      </c>
      <c r="F16" s="168">
        <v>89224.9</v>
      </c>
      <c r="G16" s="156">
        <f>(F16-E16)/E16</f>
        <v>0.32408177509517727</v>
      </c>
      <c r="H16" s="168">
        <v>125474.9</v>
      </c>
      <c r="I16" s="156">
        <f>(F16-H16)/H16</f>
        <v>-0.28890240199434308</v>
      </c>
    </row>
    <row r="17" spans="1:9" ht="16.5">
      <c r="A17" s="129"/>
      <c r="B17" s="164" t="s">
        <v>16</v>
      </c>
      <c r="C17" s="151" t="s">
        <v>96</v>
      </c>
      <c r="D17" s="147" t="s">
        <v>81</v>
      </c>
      <c r="E17" s="171">
        <v>25969.979563492063</v>
      </c>
      <c r="F17" s="171">
        <v>31083.18888888889</v>
      </c>
      <c r="G17" s="156">
        <f>(F17-E17)/E17</f>
        <v>0.19688923177224393</v>
      </c>
      <c r="H17" s="171">
        <v>37777.599999999999</v>
      </c>
      <c r="I17" s="156">
        <f>(F17-H17)/H17</f>
        <v>-0.17720583390980657</v>
      </c>
    </row>
    <row r="18" spans="1:9" ht="16.5">
      <c r="A18" s="129"/>
      <c r="B18" s="164" t="s">
        <v>9</v>
      </c>
      <c r="C18" s="151" t="s">
        <v>88</v>
      </c>
      <c r="D18" s="147" t="s">
        <v>161</v>
      </c>
      <c r="E18" s="171">
        <v>66095.133333333331</v>
      </c>
      <c r="F18" s="171">
        <v>64258.2</v>
      </c>
      <c r="G18" s="156">
        <f>(F18-E18)/E18</f>
        <v>-2.7792263071310358E-2</v>
      </c>
      <c r="H18" s="171">
        <v>77341.5</v>
      </c>
      <c r="I18" s="156">
        <f>(F18-H18)/H18</f>
        <v>-0.16916273927968817</v>
      </c>
    </row>
    <row r="19" spans="1:9" ht="16.5">
      <c r="A19" s="129"/>
      <c r="B19" s="164" t="s">
        <v>13</v>
      </c>
      <c r="C19" s="151" t="s">
        <v>93</v>
      </c>
      <c r="D19" s="147" t="s">
        <v>81</v>
      </c>
      <c r="E19" s="171">
        <v>24443.84375</v>
      </c>
      <c r="F19" s="171">
        <v>31166.555555555555</v>
      </c>
      <c r="G19" s="156">
        <f>(F19-E19)/E19</f>
        <v>0.275026786879848</v>
      </c>
      <c r="H19" s="171">
        <v>36999.822222222225</v>
      </c>
      <c r="I19" s="156">
        <f>(F19-H19)/H19</f>
        <v>-0.15765661336510933</v>
      </c>
    </row>
    <row r="20" spans="1:9" ht="16.5">
      <c r="A20" s="129"/>
      <c r="B20" s="164" t="s">
        <v>12</v>
      </c>
      <c r="C20" s="151" t="s">
        <v>92</v>
      </c>
      <c r="D20" s="147" t="s">
        <v>81</v>
      </c>
      <c r="E20" s="171">
        <v>20588.668750000001</v>
      </c>
      <c r="F20" s="171">
        <v>31774.888888888891</v>
      </c>
      <c r="G20" s="156">
        <f>(F20-E20)/E20</f>
        <v>0.54331925364960221</v>
      </c>
      <c r="H20" s="171">
        <v>37055.37777777778</v>
      </c>
      <c r="I20" s="156">
        <f>(F20-H20)/H20</f>
        <v>-0.14250263269628879</v>
      </c>
    </row>
    <row r="21" spans="1:9" ht="16.5">
      <c r="A21" s="129"/>
      <c r="B21" s="164" t="s">
        <v>8</v>
      </c>
      <c r="C21" s="151" t="s">
        <v>89</v>
      </c>
      <c r="D21" s="147" t="s">
        <v>161</v>
      </c>
      <c r="E21" s="171">
        <v>255803.41666666666</v>
      </c>
      <c r="F21" s="171">
        <v>316768.625</v>
      </c>
      <c r="G21" s="156">
        <f>(F21-E21)/E21</f>
        <v>0.23832835826730231</v>
      </c>
      <c r="H21" s="171">
        <v>359281.125</v>
      </c>
      <c r="I21" s="156">
        <f>(F21-H21)/H21</f>
        <v>-0.11832656112953331</v>
      </c>
    </row>
    <row r="22" spans="1:9" ht="16.5">
      <c r="A22" s="129"/>
      <c r="B22" s="164" t="s">
        <v>17</v>
      </c>
      <c r="C22" s="151" t="s">
        <v>97</v>
      </c>
      <c r="D22" s="147" t="s">
        <v>161</v>
      </c>
      <c r="E22" s="171">
        <v>93775.122222222228</v>
      </c>
      <c r="F22" s="171">
        <v>93666.488888888882</v>
      </c>
      <c r="G22" s="156">
        <f>(F22-E22)/E22</f>
        <v>-1.1584451265860649E-3</v>
      </c>
      <c r="H22" s="171">
        <v>105305.37777777779</v>
      </c>
      <c r="I22" s="156">
        <f>(F22-H22)/H22</f>
        <v>-0.11052511404925626</v>
      </c>
    </row>
    <row r="23" spans="1:9" ht="16.5">
      <c r="A23" s="129"/>
      <c r="B23" s="164" t="s">
        <v>15</v>
      </c>
      <c r="C23" s="151" t="s">
        <v>95</v>
      </c>
      <c r="D23" s="149" t="s">
        <v>82</v>
      </c>
      <c r="E23" s="171">
        <v>48848.294444444444</v>
      </c>
      <c r="F23" s="171">
        <v>79638.777777777781</v>
      </c>
      <c r="G23" s="156">
        <f>(F23-E23)/E23</f>
        <v>0.63032872863865497</v>
      </c>
      <c r="H23" s="171">
        <v>87958.200000000012</v>
      </c>
      <c r="I23" s="156">
        <f>(F23-H23)/H23</f>
        <v>-9.4583816201584722E-2</v>
      </c>
    </row>
    <row r="24" spans="1:9" ht="16.5">
      <c r="A24" s="129"/>
      <c r="B24" s="164" t="s">
        <v>11</v>
      </c>
      <c r="C24" s="151" t="s">
        <v>91</v>
      </c>
      <c r="D24" s="149" t="s">
        <v>81</v>
      </c>
      <c r="E24" s="171">
        <v>16045.950694444444</v>
      </c>
      <c r="F24" s="171">
        <v>27527.666666666668</v>
      </c>
      <c r="G24" s="156">
        <f>(F24-E24)/E24</f>
        <v>0.71555224061591527</v>
      </c>
      <c r="H24" s="171">
        <v>30280.7</v>
      </c>
      <c r="I24" s="156">
        <f>(F24-H24)/H24</f>
        <v>-9.091709680863827E-2</v>
      </c>
    </row>
    <row r="25" spans="1:9" ht="16.5">
      <c r="A25" s="129"/>
      <c r="B25" s="164" t="s">
        <v>5</v>
      </c>
      <c r="C25" s="151" t="s">
        <v>85</v>
      </c>
      <c r="D25" s="149" t="s">
        <v>161</v>
      </c>
      <c r="E25" s="171">
        <v>79707.350000000006</v>
      </c>
      <c r="F25" s="171">
        <v>86333.188888888893</v>
      </c>
      <c r="G25" s="156">
        <f>(F25-E25)/E25</f>
        <v>8.3127075343602405E-2</v>
      </c>
      <c r="H25" s="171">
        <v>91944.333333333343</v>
      </c>
      <c r="I25" s="156">
        <f>(F25-H25)/H25</f>
        <v>-6.1027626619488413E-2</v>
      </c>
    </row>
    <row r="26" spans="1:9" ht="16.5">
      <c r="A26" s="129"/>
      <c r="B26" s="164" t="s">
        <v>18</v>
      </c>
      <c r="C26" s="151" t="s">
        <v>98</v>
      </c>
      <c r="D26" s="149" t="s">
        <v>83</v>
      </c>
      <c r="E26" s="171">
        <v>60609.175000000003</v>
      </c>
      <c r="F26" s="171">
        <v>115372.58571428573</v>
      </c>
      <c r="G26" s="156">
        <f>(F26-E26)/E26</f>
        <v>0.90354984561802276</v>
      </c>
      <c r="H26" s="171">
        <v>118110.71428571429</v>
      </c>
      <c r="I26" s="156">
        <f>(F26-H26)/H26</f>
        <v>-2.3182728069910116E-2</v>
      </c>
    </row>
    <row r="27" spans="1:9" ht="16.5">
      <c r="A27" s="129"/>
      <c r="B27" s="164" t="s">
        <v>4</v>
      </c>
      <c r="C27" s="151" t="s">
        <v>84</v>
      </c>
      <c r="D27" s="149" t="s">
        <v>161</v>
      </c>
      <c r="E27" s="171">
        <v>64685.680555555555</v>
      </c>
      <c r="F27" s="171">
        <v>73491.5</v>
      </c>
      <c r="G27" s="156">
        <f>(F27-E27)/E27</f>
        <v>0.1361324387223774</v>
      </c>
      <c r="H27" s="171">
        <v>74208.200000000012</v>
      </c>
      <c r="I27" s="156">
        <f>(F27-H27)/H27</f>
        <v>-9.6579623276135465E-3</v>
      </c>
    </row>
    <row r="28" spans="1:9" ht="16.5">
      <c r="A28" s="129"/>
      <c r="B28" s="164" t="s">
        <v>19</v>
      </c>
      <c r="C28" s="151" t="s">
        <v>99</v>
      </c>
      <c r="D28" s="149" t="s">
        <v>161</v>
      </c>
      <c r="E28" s="171">
        <v>42212.216666666667</v>
      </c>
      <c r="F28" s="171">
        <v>52974.9</v>
      </c>
      <c r="G28" s="156">
        <f>(F28-E28)/E28</f>
        <v>0.25496607814562372</v>
      </c>
      <c r="H28" s="171">
        <v>52716.555555555555</v>
      </c>
      <c r="I28" s="156">
        <f>(F28-H28)/H28</f>
        <v>4.90063210165902E-3</v>
      </c>
    </row>
    <row r="29" spans="1:9" ht="17.25" thickBot="1">
      <c r="A29" s="38"/>
      <c r="B29" s="164" t="s">
        <v>14</v>
      </c>
      <c r="C29" s="151" t="s">
        <v>94</v>
      </c>
      <c r="D29" s="149" t="s">
        <v>81</v>
      </c>
      <c r="E29" s="171">
        <v>19645.877083333333</v>
      </c>
      <c r="F29" s="171">
        <v>33610.966666666667</v>
      </c>
      <c r="G29" s="156">
        <f>(F29-E29)/E29</f>
        <v>0.71084072877462312</v>
      </c>
      <c r="H29" s="171">
        <v>33108.199999999997</v>
      </c>
      <c r="I29" s="156">
        <f>(F29-H29)/H29</f>
        <v>1.5185563294491096E-2</v>
      </c>
    </row>
    <row r="30" spans="1:9" ht="16.5">
      <c r="A30" s="129"/>
      <c r="B30" s="164" t="s">
        <v>7</v>
      </c>
      <c r="C30" s="151" t="s">
        <v>87</v>
      </c>
      <c r="D30" s="149" t="s">
        <v>161</v>
      </c>
      <c r="E30" s="171">
        <v>21032.633333333331</v>
      </c>
      <c r="F30" s="171">
        <v>41447.4</v>
      </c>
      <c r="G30" s="156">
        <f>(F30-E30)/E30</f>
        <v>0.97062342803801738</v>
      </c>
      <c r="H30" s="171">
        <v>39708.199999999997</v>
      </c>
      <c r="I30" s="156">
        <f>(F30-H30)/H30</f>
        <v>4.3799517480016835E-2</v>
      </c>
    </row>
    <row r="31" spans="1:9" ht="17.25" thickBot="1">
      <c r="A31" s="38"/>
      <c r="B31" s="165" t="s">
        <v>10</v>
      </c>
      <c r="C31" s="152" t="s">
        <v>90</v>
      </c>
      <c r="D31" s="148" t="s">
        <v>161</v>
      </c>
      <c r="E31" s="174">
        <v>72412.372222222228</v>
      </c>
      <c r="F31" s="174">
        <v>78758.2</v>
      </c>
      <c r="G31" s="158">
        <f>(F31-E31)/E31</f>
        <v>8.7634579327182077E-2</v>
      </c>
      <c r="H31" s="174">
        <v>66916</v>
      </c>
      <c r="I31" s="158">
        <f>(F31-H31)/H31</f>
        <v>0.1769711279813497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979261.96011904767</v>
      </c>
      <c r="F32" s="100">
        <f>SUM(F16:F31)</f>
        <v>1247098.0329365076</v>
      </c>
      <c r="G32" s="101">
        <f t="shared" ref="G32" si="0">(F32-E32)/E32</f>
        <v>0.27350809459084824</v>
      </c>
      <c r="H32" s="100">
        <f>SUM(H16:H31)</f>
        <v>1374186.8059523806</v>
      </c>
      <c r="I32" s="104">
        <f t="shared" ref="I32" si="1">(F32-H32)/H32</f>
        <v>-9.248289422178968E-2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26</v>
      </c>
      <c r="C34" s="153" t="s">
        <v>100</v>
      </c>
      <c r="D34" s="155" t="s">
        <v>161</v>
      </c>
      <c r="E34" s="177">
        <v>96148.58928571429</v>
      </c>
      <c r="F34" s="177">
        <v>146724.9</v>
      </c>
      <c r="G34" s="156">
        <f>(F34-E34)/E34</f>
        <v>0.52602238982408356</v>
      </c>
      <c r="H34" s="177">
        <v>147624.9</v>
      </c>
      <c r="I34" s="156">
        <f>(F34-H34)/H34</f>
        <v>-6.0965324955342898E-3</v>
      </c>
    </row>
    <row r="35" spans="1:9" ht="16.5">
      <c r="A35" s="37"/>
      <c r="B35" s="164" t="s">
        <v>28</v>
      </c>
      <c r="C35" s="151" t="s">
        <v>102</v>
      </c>
      <c r="D35" s="147" t="s">
        <v>161</v>
      </c>
      <c r="E35" s="171">
        <v>54372.653571428571</v>
      </c>
      <c r="F35" s="171">
        <v>45135.35</v>
      </c>
      <c r="G35" s="156">
        <f>(F35-E35)/E35</f>
        <v>-0.16988877615277062</v>
      </c>
      <c r="H35" s="171">
        <v>44537.85</v>
      </c>
      <c r="I35" s="156">
        <f>(F35-H35)/H35</f>
        <v>1.3415555533102743E-2</v>
      </c>
    </row>
    <row r="36" spans="1:9" ht="16.5">
      <c r="A36" s="37"/>
      <c r="B36" s="166" t="s">
        <v>29</v>
      </c>
      <c r="C36" s="151" t="s">
        <v>103</v>
      </c>
      <c r="D36" s="147" t="s">
        <v>161</v>
      </c>
      <c r="E36" s="171">
        <v>63282.891666666663</v>
      </c>
      <c r="F36" s="171">
        <v>94291.6</v>
      </c>
      <c r="G36" s="156">
        <f>(F36-E36)/E36</f>
        <v>0.49000144457157807</v>
      </c>
      <c r="H36" s="171">
        <v>89816.6</v>
      </c>
      <c r="I36" s="156">
        <f>(F36-H36)/H36</f>
        <v>4.9823751956765229E-2</v>
      </c>
    </row>
    <row r="37" spans="1:9" ht="16.5">
      <c r="A37" s="37"/>
      <c r="B37" s="164" t="s">
        <v>30</v>
      </c>
      <c r="C37" s="151" t="s">
        <v>104</v>
      </c>
      <c r="D37" s="147" t="s">
        <v>161</v>
      </c>
      <c r="E37" s="171">
        <v>30571.375</v>
      </c>
      <c r="F37" s="171">
        <v>48008.2</v>
      </c>
      <c r="G37" s="156">
        <f>(F37-E37)/E37</f>
        <v>0.57036443404982595</v>
      </c>
      <c r="H37" s="171">
        <v>44608.2</v>
      </c>
      <c r="I37" s="156">
        <f>(F37-H37)/H37</f>
        <v>7.6219170466416492E-2</v>
      </c>
    </row>
    <row r="38" spans="1:9" ht="17.25" thickBot="1">
      <c r="A38" s="38"/>
      <c r="B38" s="166" t="s">
        <v>27</v>
      </c>
      <c r="C38" s="151" t="s">
        <v>101</v>
      </c>
      <c r="D38" s="159" t="s">
        <v>161</v>
      </c>
      <c r="E38" s="174">
        <v>93137.258333333331</v>
      </c>
      <c r="F38" s="174">
        <v>147891.5</v>
      </c>
      <c r="G38" s="158">
        <f>(F38-E38)/E38</f>
        <v>0.58788762570940334</v>
      </c>
      <c r="H38" s="174">
        <v>133524.9</v>
      </c>
      <c r="I38" s="158">
        <f>(F38-H38)/H38</f>
        <v>0.10759491300873475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337512.76785714284</v>
      </c>
      <c r="F39" s="102">
        <f>SUM(F34:F38)</f>
        <v>482051.55</v>
      </c>
      <c r="G39" s="103">
        <f t="shared" ref="G39" si="2">(F39-E39)/E39</f>
        <v>0.4282468573278842</v>
      </c>
      <c r="H39" s="102">
        <f>SUM(H34:H38)</f>
        <v>460112.44999999995</v>
      </c>
      <c r="I39" s="104">
        <f t="shared" ref="I39" si="3">(F39-H39)/H39</f>
        <v>4.7682039466656549E-2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35</v>
      </c>
      <c r="C41" s="151" t="s">
        <v>152</v>
      </c>
      <c r="D41" s="155" t="s">
        <v>161</v>
      </c>
      <c r="E41" s="171">
        <v>304378.97916666669</v>
      </c>
      <c r="F41" s="171">
        <v>291525</v>
      </c>
      <c r="G41" s="156">
        <f>(F41-E41)/E41</f>
        <v>-4.2230180289908659E-2</v>
      </c>
      <c r="H41" s="171">
        <v>313950</v>
      </c>
      <c r="I41" s="156">
        <f>(F41-H41)/H41</f>
        <v>-7.1428571428571425E-2</v>
      </c>
    </row>
    <row r="42" spans="1:9" ht="16.5">
      <c r="A42" s="37"/>
      <c r="B42" s="164" t="s">
        <v>31</v>
      </c>
      <c r="C42" s="151" t="s">
        <v>105</v>
      </c>
      <c r="D42" s="147" t="s">
        <v>161</v>
      </c>
      <c r="E42" s="171">
        <v>1558697.75</v>
      </c>
      <c r="F42" s="171">
        <v>1757236.85</v>
      </c>
      <c r="G42" s="156">
        <f>(F42-E42)/E42</f>
        <v>0.12737498337955522</v>
      </c>
      <c r="H42" s="171">
        <v>1807891</v>
      </c>
      <c r="I42" s="156">
        <f>(F42-H42)/H42</f>
        <v>-2.8018365045237741E-2</v>
      </c>
    </row>
    <row r="43" spans="1:9" ht="16.5">
      <c r="A43" s="37"/>
      <c r="B43" s="166" t="s">
        <v>32</v>
      </c>
      <c r="C43" s="151" t="s">
        <v>106</v>
      </c>
      <c r="D43" s="147" t="s">
        <v>161</v>
      </c>
      <c r="E43" s="179">
        <v>956871.63571428566</v>
      </c>
      <c r="F43" s="179">
        <v>985704.18435754185</v>
      </c>
      <c r="G43" s="156">
        <f>(F43-E43)/E43</f>
        <v>3.0132096685814357E-2</v>
      </c>
      <c r="H43" s="179">
        <v>985954.83333333326</v>
      </c>
      <c r="I43" s="156">
        <f>(F43-H43)/H43</f>
        <v>-2.5421953148098192E-4</v>
      </c>
    </row>
    <row r="44" spans="1:9" ht="16.5">
      <c r="A44" s="37"/>
      <c r="B44" s="164" t="s">
        <v>33</v>
      </c>
      <c r="C44" s="151" t="s">
        <v>107</v>
      </c>
      <c r="D44" s="147" t="s">
        <v>161</v>
      </c>
      <c r="E44" s="172">
        <v>615951.45833333337</v>
      </c>
      <c r="F44" s="172">
        <v>616178.86592178768</v>
      </c>
      <c r="G44" s="156">
        <f>(F44-E44)/E44</f>
        <v>3.691972563384157E-4</v>
      </c>
      <c r="H44" s="172">
        <v>611747.5</v>
      </c>
      <c r="I44" s="156">
        <f>(F44-H44)/H44</f>
        <v>7.2437826420012914E-3</v>
      </c>
    </row>
    <row r="45" spans="1:9" ht="16.5">
      <c r="A45" s="37"/>
      <c r="B45" s="164" t="s">
        <v>36</v>
      </c>
      <c r="C45" s="151" t="s">
        <v>153</v>
      </c>
      <c r="D45" s="147" t="s">
        <v>161</v>
      </c>
      <c r="E45" s="172">
        <v>591856.26190476189</v>
      </c>
      <c r="F45" s="172">
        <v>859326</v>
      </c>
      <c r="G45" s="156">
        <f>(F45-E45)/E45</f>
        <v>0.45191671578238335</v>
      </c>
      <c r="H45" s="172">
        <v>838695</v>
      </c>
      <c r="I45" s="156">
        <f>(F45-H45)/H45</f>
        <v>2.4598930481283421E-2</v>
      </c>
    </row>
    <row r="46" spans="1:9" ht="16.5" customHeight="1" thickBot="1">
      <c r="A46" s="38"/>
      <c r="B46" s="164" t="s">
        <v>34</v>
      </c>
      <c r="C46" s="151" t="s">
        <v>154</v>
      </c>
      <c r="D46" s="147" t="s">
        <v>161</v>
      </c>
      <c r="E46" s="175">
        <v>300247.02777777775</v>
      </c>
      <c r="F46" s="175">
        <v>386457.5</v>
      </c>
      <c r="G46" s="162">
        <f>(F46-E46)/E46</f>
        <v>0.287131808965081</v>
      </c>
      <c r="H46" s="175">
        <v>343102.5</v>
      </c>
      <c r="I46" s="162">
        <f>(F46-H46)/H46</f>
        <v>0.12636165577342048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4328003.1128968261</v>
      </c>
      <c r="F47" s="83">
        <f>SUM(F41:F46)</f>
        <v>4896428.4002793301</v>
      </c>
      <c r="G47" s="103">
        <f t="shared" ref="G47" si="4">(F47-E47)/E47</f>
        <v>0.13133661703908633</v>
      </c>
      <c r="H47" s="102">
        <f>SUM(H41:H46)</f>
        <v>4901340.833333333</v>
      </c>
      <c r="I47" s="104">
        <f t="shared" ref="I47" si="5">(F47-H47)/H47</f>
        <v>-1.0022630992307581E-3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45</v>
      </c>
      <c r="C49" s="151" t="s">
        <v>109</v>
      </c>
      <c r="D49" s="155" t="s">
        <v>108</v>
      </c>
      <c r="E49" s="169">
        <v>354638.89727750141</v>
      </c>
      <c r="F49" s="169">
        <v>315020.16387337056</v>
      </c>
      <c r="G49" s="156">
        <f>(F49-E49)/E49</f>
        <v>-0.11171570210790946</v>
      </c>
      <c r="H49" s="169">
        <v>318330.33333333331</v>
      </c>
      <c r="I49" s="156">
        <f>(F49-H49)/H49</f>
        <v>-1.039853609079903E-2</v>
      </c>
    </row>
    <row r="50" spans="1:9" ht="16.5">
      <c r="A50" s="37"/>
      <c r="B50" s="164" t="s">
        <v>50</v>
      </c>
      <c r="C50" s="151" t="s">
        <v>159</v>
      </c>
      <c r="D50" s="149" t="s">
        <v>112</v>
      </c>
      <c r="E50" s="172">
        <v>1898465.625</v>
      </c>
      <c r="F50" s="172">
        <v>1818667.5</v>
      </c>
      <c r="G50" s="156">
        <f>(F50-E50)/E50</f>
        <v>-4.2032957536431562E-2</v>
      </c>
      <c r="H50" s="172">
        <v>1818667.5</v>
      </c>
      <c r="I50" s="156">
        <f>(F50-H50)/H50</f>
        <v>0</v>
      </c>
    </row>
    <row r="51" spans="1:9" ht="16.5">
      <c r="A51" s="37"/>
      <c r="B51" s="164" t="s">
        <v>46</v>
      </c>
      <c r="C51" s="151" t="s">
        <v>111</v>
      </c>
      <c r="D51" s="147" t="s">
        <v>110</v>
      </c>
      <c r="E51" s="172">
        <v>323478.65129215037</v>
      </c>
      <c r="F51" s="172">
        <v>315260.92290502792</v>
      </c>
      <c r="G51" s="156">
        <f>(F51-E51)/E51</f>
        <v>-2.540423720173296E-2</v>
      </c>
      <c r="H51" s="172">
        <v>315206.8</v>
      </c>
      <c r="I51" s="156">
        <f>(F51-H51)/H51</f>
        <v>1.7170601975571661E-4</v>
      </c>
    </row>
    <row r="52" spans="1:9" ht="16.5">
      <c r="A52" s="37"/>
      <c r="B52" s="164" t="s">
        <v>48</v>
      </c>
      <c r="C52" s="151" t="s">
        <v>157</v>
      </c>
      <c r="D52" s="147" t="s">
        <v>114</v>
      </c>
      <c r="E52" s="172">
        <v>1286304.0404166668</v>
      </c>
      <c r="F52" s="172">
        <v>1302216.6187499999</v>
      </c>
      <c r="G52" s="156">
        <f>(F52-E52)/E52</f>
        <v>1.2370775363636923E-2</v>
      </c>
      <c r="H52" s="172">
        <v>1301883.375</v>
      </c>
      <c r="I52" s="156">
        <f>(F52-H52)/H52</f>
        <v>2.5597050887903603E-4</v>
      </c>
    </row>
    <row r="53" spans="1:9" ht="16.5">
      <c r="A53" s="37"/>
      <c r="B53" s="164" t="s">
        <v>47</v>
      </c>
      <c r="C53" s="151" t="s">
        <v>113</v>
      </c>
      <c r="D53" s="149" t="s">
        <v>114</v>
      </c>
      <c r="E53" s="172">
        <v>1022216.7819829425</v>
      </c>
      <c r="F53" s="172">
        <v>990345.98643256188</v>
      </c>
      <c r="G53" s="156">
        <f>(F53-E53)/E53</f>
        <v>-3.1178118097959794E-2</v>
      </c>
      <c r="H53" s="172">
        <v>990025.57142857148</v>
      </c>
      <c r="I53" s="156">
        <f>(F53-H53)/H53</f>
        <v>3.236431595681492E-4</v>
      </c>
    </row>
    <row r="54" spans="1:9" ht="16.5" customHeight="1" thickBot="1">
      <c r="A54" s="38"/>
      <c r="B54" s="164" t="s">
        <v>49</v>
      </c>
      <c r="C54" s="151" t="s">
        <v>158</v>
      </c>
      <c r="D54" s="148" t="s">
        <v>199</v>
      </c>
      <c r="E54" s="175">
        <v>149582.20615671642</v>
      </c>
      <c r="F54" s="175">
        <v>140882.87011173184</v>
      </c>
      <c r="G54" s="162">
        <f>(F54-E54)/E54</f>
        <v>-5.8157559435046267E-2</v>
      </c>
      <c r="H54" s="175">
        <v>140821.25</v>
      </c>
      <c r="I54" s="162">
        <f>(F54-H54)/H54</f>
        <v>4.3757679847211597E-4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5034686.2021259777</v>
      </c>
      <c r="F55" s="83">
        <f>SUM(F49:F54)</f>
        <v>4882394.0620726924</v>
      </c>
      <c r="G55" s="103">
        <f t="shared" ref="G55" si="6">(F55-E55)/E55</f>
        <v>-3.0248586295006322E-2</v>
      </c>
      <c r="H55" s="83">
        <f>SUM(H49:H54)</f>
        <v>4884934.8297619047</v>
      </c>
      <c r="I55" s="104">
        <f t="shared" ref="I55" si="7">(F55-H55)/H55</f>
        <v>-5.2012314959298323E-4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40</v>
      </c>
      <c r="C57" s="154" t="s">
        <v>117</v>
      </c>
      <c r="D57" s="155" t="s">
        <v>114</v>
      </c>
      <c r="E57" s="169">
        <v>148437.79166666669</v>
      </c>
      <c r="F57" s="132">
        <v>128895.72625698324</v>
      </c>
      <c r="G57" s="157">
        <f>(F57-E57)/E57</f>
        <v>-0.13165155039201401</v>
      </c>
      <c r="H57" s="132">
        <v>137839</v>
      </c>
      <c r="I57" s="157">
        <f>(F57-H57)/H57</f>
        <v>-6.4882027169500367E-2</v>
      </c>
    </row>
    <row r="58" spans="1:9" ht="16.5">
      <c r="A58" s="109"/>
      <c r="B58" s="186" t="s">
        <v>41</v>
      </c>
      <c r="C58" s="151" t="s">
        <v>118</v>
      </c>
      <c r="D58" s="147" t="s">
        <v>114</v>
      </c>
      <c r="E58" s="172">
        <v>198136.54166666669</v>
      </c>
      <c r="F58" s="183">
        <v>192754.77653631283</v>
      </c>
      <c r="G58" s="156">
        <f>(F58-E58)/E58</f>
        <v>-2.7161901005660152E-2</v>
      </c>
      <c r="H58" s="183">
        <v>204067.5</v>
      </c>
      <c r="I58" s="156">
        <f>(F58-H58)/H58</f>
        <v>-5.5436183927804146E-2</v>
      </c>
    </row>
    <row r="59" spans="1:9" ht="16.5">
      <c r="A59" s="109"/>
      <c r="B59" s="186" t="s">
        <v>54</v>
      </c>
      <c r="C59" s="151" t="s">
        <v>121</v>
      </c>
      <c r="D59" s="147" t="s">
        <v>120</v>
      </c>
      <c r="E59" s="172">
        <v>229415.28571428574</v>
      </c>
      <c r="F59" s="183">
        <v>197539.33333333334</v>
      </c>
      <c r="G59" s="156">
        <f>(F59-E59)/E59</f>
        <v>-0.13894432658097058</v>
      </c>
      <c r="H59" s="183">
        <v>203394.75</v>
      </c>
      <c r="I59" s="156">
        <f>(F59-H59)/H59</f>
        <v>-2.8788435624157737E-2</v>
      </c>
    </row>
    <row r="60" spans="1:9" ht="16.5">
      <c r="A60" s="109"/>
      <c r="B60" s="186" t="s">
        <v>39</v>
      </c>
      <c r="C60" s="151" t="s">
        <v>116</v>
      </c>
      <c r="D60" s="147" t="s">
        <v>114</v>
      </c>
      <c r="E60" s="172">
        <v>169574.45</v>
      </c>
      <c r="F60" s="183">
        <v>194183.96312849162</v>
      </c>
      <c r="G60" s="156">
        <f>(F60-E60)/E60</f>
        <v>0.14512512426542803</v>
      </c>
      <c r="H60" s="183">
        <v>194200.5</v>
      </c>
      <c r="I60" s="156">
        <f>(F60-H60)/H60</f>
        <v>-8.5153599029740107E-5</v>
      </c>
    </row>
    <row r="61" spans="1:9" s="125" customFormat="1" ht="16.5">
      <c r="A61" s="137"/>
      <c r="B61" s="186" t="s">
        <v>56</v>
      </c>
      <c r="C61" s="151" t="s">
        <v>123</v>
      </c>
      <c r="D61" s="147" t="s">
        <v>120</v>
      </c>
      <c r="E61" s="172">
        <v>1100210.5</v>
      </c>
      <c r="F61" s="188">
        <v>978328</v>
      </c>
      <c r="G61" s="156">
        <f>(F61-E61)/E61</f>
        <v>-0.11078107325825376</v>
      </c>
      <c r="H61" s="188">
        <v>978328</v>
      </c>
      <c r="I61" s="156">
        <f>(F61-H61)/H61</f>
        <v>0</v>
      </c>
    </row>
    <row r="62" spans="1:9" s="125" customFormat="1" ht="17.25" thickBot="1">
      <c r="A62" s="137"/>
      <c r="B62" s="187" t="s">
        <v>55</v>
      </c>
      <c r="C62" s="152" t="s">
        <v>122</v>
      </c>
      <c r="D62" s="148" t="s">
        <v>120</v>
      </c>
      <c r="E62" s="175">
        <v>223444.28571428571</v>
      </c>
      <c r="F62" s="184">
        <v>193172.20726256983</v>
      </c>
      <c r="G62" s="161">
        <f>(F62-E62)/E62</f>
        <v>-0.13547931357897536</v>
      </c>
      <c r="H62" s="184">
        <v>192406.5</v>
      </c>
      <c r="I62" s="161">
        <f>(F62-H62)/H62</f>
        <v>3.9796330299123718E-3</v>
      </c>
    </row>
    <row r="63" spans="1:9" s="125" customFormat="1" ht="16.5">
      <c r="A63" s="137"/>
      <c r="B63" s="94" t="s">
        <v>42</v>
      </c>
      <c r="C63" s="150" t="s">
        <v>198</v>
      </c>
      <c r="D63" s="147" t="s">
        <v>114</v>
      </c>
      <c r="E63" s="169">
        <v>99151.195688225533</v>
      </c>
      <c r="F63" s="182">
        <v>105290.76201117318</v>
      </c>
      <c r="G63" s="156">
        <f>(F63-E63)/E63</f>
        <v>6.1921253499081487E-2</v>
      </c>
      <c r="H63" s="182">
        <v>102370.125</v>
      </c>
      <c r="I63" s="156">
        <f>(F63-H63)/H63</f>
        <v>2.8530169433447321E-2</v>
      </c>
    </row>
    <row r="64" spans="1:9" s="125" customFormat="1" ht="16.5">
      <c r="A64" s="137"/>
      <c r="B64" s="186" t="s">
        <v>38</v>
      </c>
      <c r="C64" s="151" t="s">
        <v>115</v>
      </c>
      <c r="D64" s="149" t="s">
        <v>114</v>
      </c>
      <c r="E64" s="172">
        <v>164997.75497512438</v>
      </c>
      <c r="F64" s="183">
        <v>149430.67877094971</v>
      </c>
      <c r="G64" s="156">
        <f>(F64-E64)/E64</f>
        <v>-9.4347200096883799E-2</v>
      </c>
      <c r="H64" s="183">
        <v>144716</v>
      </c>
      <c r="I64" s="156">
        <f>(F64-H64)/H64</f>
        <v>3.2578835587977244E-2</v>
      </c>
    </row>
    <row r="65" spans="1:9" ht="16.5" customHeight="1" thickBot="1">
      <c r="A65" s="110"/>
      <c r="B65" s="187" t="s">
        <v>43</v>
      </c>
      <c r="C65" s="152" t="s">
        <v>119</v>
      </c>
      <c r="D65" s="148" t="s">
        <v>114</v>
      </c>
      <c r="E65" s="175">
        <v>110614.46019900497</v>
      </c>
      <c r="F65" s="175">
        <v>105517.26703910614</v>
      </c>
      <c r="G65" s="161">
        <f>(F65-E65)/E65</f>
        <v>-4.6080712690985785E-2</v>
      </c>
      <c r="H65" s="175">
        <v>96128.5</v>
      </c>
      <c r="I65" s="161">
        <f>(F65-H65)/H65</f>
        <v>9.7668922734736735E-2</v>
      </c>
    </row>
    <row r="66" spans="1:9" ht="15.75" customHeight="1" thickBot="1">
      <c r="A66" s="225" t="s">
        <v>192</v>
      </c>
      <c r="B66" s="236"/>
      <c r="C66" s="236"/>
      <c r="D66" s="237"/>
      <c r="E66" s="99">
        <f>SUM(E57:E65)</f>
        <v>2443982.2656242596</v>
      </c>
      <c r="F66" s="99">
        <f>SUM(F57:F65)</f>
        <v>2245112.7143389201</v>
      </c>
      <c r="G66" s="101">
        <f t="shared" ref="G66" si="8">(F66-E66)/E66</f>
        <v>-8.1371110618326373E-2</v>
      </c>
      <c r="H66" s="99">
        <f>SUM(H57:H65)</f>
        <v>2253450.875</v>
      </c>
      <c r="I66" s="140">
        <f t="shared" ref="I66" si="9">(F66-H66)/H66</f>
        <v>-3.700174143392374E-3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64</v>
      </c>
      <c r="C68" s="151" t="s">
        <v>133</v>
      </c>
      <c r="D68" s="155" t="s">
        <v>127</v>
      </c>
      <c r="E68" s="169">
        <v>217731.35714285716</v>
      </c>
      <c r="F68" s="177">
        <v>218630.24767225326</v>
      </c>
      <c r="G68" s="156">
        <f>(F68-E68)/E68</f>
        <v>4.1284385547017133E-3</v>
      </c>
      <c r="H68" s="177">
        <v>222231.75</v>
      </c>
      <c r="I68" s="156">
        <f>(F68-H68)/H68</f>
        <v>-1.6206065639796027E-2</v>
      </c>
    </row>
    <row r="69" spans="1:9" ht="16.5">
      <c r="A69" s="37"/>
      <c r="B69" s="164" t="s">
        <v>62</v>
      </c>
      <c r="C69" s="151" t="s">
        <v>131</v>
      </c>
      <c r="D69" s="149" t="s">
        <v>125</v>
      </c>
      <c r="E69" s="172">
        <v>625638.82898009953</v>
      </c>
      <c r="F69" s="171">
        <v>594262.5</v>
      </c>
      <c r="G69" s="156">
        <f>(F69-E69)/E69</f>
        <v>-5.0150865845792238E-2</v>
      </c>
      <c r="H69" s="171">
        <v>597551.5</v>
      </c>
      <c r="I69" s="156">
        <f>(F69-H69)/H69</f>
        <v>-5.5041280960720545E-3</v>
      </c>
    </row>
    <row r="70" spans="1:9" ht="16.5">
      <c r="A70" s="37"/>
      <c r="B70" s="164" t="s">
        <v>61</v>
      </c>
      <c r="C70" s="151" t="s">
        <v>130</v>
      </c>
      <c r="D70" s="149" t="s">
        <v>207</v>
      </c>
      <c r="E70" s="172">
        <v>902217.28606965172</v>
      </c>
      <c r="F70" s="171">
        <v>903839.625</v>
      </c>
      <c r="G70" s="156">
        <f>(F70-E70)/E70</f>
        <v>1.7981687509177674E-3</v>
      </c>
      <c r="H70" s="171">
        <v>903839.625</v>
      </c>
      <c r="I70" s="156">
        <f>(F70-H70)/H70</f>
        <v>0</v>
      </c>
    </row>
    <row r="71" spans="1:9" ht="16.5">
      <c r="A71" s="37"/>
      <c r="B71" s="164" t="s">
        <v>60</v>
      </c>
      <c r="C71" s="151" t="s">
        <v>129</v>
      </c>
      <c r="D71" s="149" t="s">
        <v>206</v>
      </c>
      <c r="E71" s="172">
        <v>2402265.0625</v>
      </c>
      <c r="F71" s="171">
        <v>2933190</v>
      </c>
      <c r="G71" s="156">
        <f>(F71-E71)/E71</f>
        <v>0.22101013988334603</v>
      </c>
      <c r="H71" s="171">
        <v>2902991</v>
      </c>
      <c r="I71" s="156">
        <f>(F71-H71)/H71</f>
        <v>1.0402719126583582E-2</v>
      </c>
    </row>
    <row r="72" spans="1:9" ht="16.5">
      <c r="A72" s="37"/>
      <c r="B72" s="164" t="s">
        <v>59</v>
      </c>
      <c r="C72" s="151" t="s">
        <v>128</v>
      </c>
      <c r="D72" s="149" t="s">
        <v>124</v>
      </c>
      <c r="E72" s="172">
        <v>468664.55939054728</v>
      </c>
      <c r="F72" s="171">
        <v>399157.76163873373</v>
      </c>
      <c r="G72" s="156">
        <f>(F72-E72)/E72</f>
        <v>-0.14830820116246976</v>
      </c>
      <c r="H72" s="171">
        <v>392886</v>
      </c>
      <c r="I72" s="156">
        <f>(F72-H72)/H72</f>
        <v>1.5963311593525178E-2</v>
      </c>
    </row>
    <row r="73" spans="1:9" ht="16.5" customHeight="1" thickBot="1">
      <c r="A73" s="37"/>
      <c r="B73" s="164" t="s">
        <v>63</v>
      </c>
      <c r="C73" s="151" t="s">
        <v>132</v>
      </c>
      <c r="D73" s="148" t="s">
        <v>126</v>
      </c>
      <c r="E73" s="175">
        <v>306133.42857142858</v>
      </c>
      <c r="F73" s="180">
        <v>291525</v>
      </c>
      <c r="G73" s="162">
        <f>(F73-E73)/E73</f>
        <v>-4.7719155139635684E-2</v>
      </c>
      <c r="H73" s="180">
        <v>285918.75</v>
      </c>
      <c r="I73" s="162">
        <f>(F73-H73)/H73</f>
        <v>1.9607843137254902E-2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4922650.5226545837</v>
      </c>
      <c r="F74" s="83">
        <f>SUM(F68:F73)</f>
        <v>5340605.1343109868</v>
      </c>
      <c r="G74" s="103">
        <f t="shared" ref="G74" si="10">(F74-E74)/E74</f>
        <v>8.4904384280974174E-2</v>
      </c>
      <c r="H74" s="83">
        <f>SUM(H68:H73)</f>
        <v>5305418.625</v>
      </c>
      <c r="I74" s="104">
        <f t="shared" ref="I74" si="11">(F74-H74)/H74</f>
        <v>6.632183395516098E-3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68</v>
      </c>
      <c r="C76" s="153" t="s">
        <v>138</v>
      </c>
      <c r="D76" s="155" t="s">
        <v>134</v>
      </c>
      <c r="E76" s="169">
        <v>278686.17099769012</v>
      </c>
      <c r="F76" s="169">
        <v>297355.5</v>
      </c>
      <c r="G76" s="156">
        <f>(F76-E76)/E76</f>
        <v>6.6990510994765579E-2</v>
      </c>
      <c r="H76" s="169">
        <v>301952.625</v>
      </c>
      <c r="I76" s="156">
        <f>(F76-H76)/H76</f>
        <v>-1.5224656516895656E-2</v>
      </c>
    </row>
    <row r="77" spans="1:9" ht="16.5">
      <c r="A77" s="37"/>
      <c r="B77" s="164" t="s">
        <v>67</v>
      </c>
      <c r="C77" s="151" t="s">
        <v>139</v>
      </c>
      <c r="D77" s="149" t="s">
        <v>135</v>
      </c>
      <c r="E77" s="172">
        <v>220356.82498223169</v>
      </c>
      <c r="F77" s="172">
        <v>199635.95251396651</v>
      </c>
      <c r="G77" s="156">
        <f>(F77-E77)/E77</f>
        <v>-9.4033268404262016E-2</v>
      </c>
      <c r="H77" s="172">
        <v>199581.16666666666</v>
      </c>
      <c r="I77" s="156">
        <f>(F77-H77)/H77</f>
        <v>2.7450409382238981E-4</v>
      </c>
    </row>
    <row r="78" spans="1:9" ht="16.5">
      <c r="A78" s="37"/>
      <c r="B78" s="164" t="s">
        <v>69</v>
      </c>
      <c r="C78" s="151" t="s">
        <v>140</v>
      </c>
      <c r="D78" s="149" t="s">
        <v>136</v>
      </c>
      <c r="E78" s="172">
        <v>88703.888957987831</v>
      </c>
      <c r="F78" s="172">
        <v>80235.325618515562</v>
      </c>
      <c r="G78" s="156">
        <f>(F78-E78)/E78</f>
        <v>-9.5470034504159917E-2</v>
      </c>
      <c r="H78" s="172">
        <v>80211</v>
      </c>
      <c r="I78" s="156">
        <f>(F78-H78)/H78</f>
        <v>3.0327035588089394E-4</v>
      </c>
    </row>
    <row r="79" spans="1:9" ht="16.5">
      <c r="A79" s="37"/>
      <c r="B79" s="164" t="s">
        <v>71</v>
      </c>
      <c r="C79" s="151" t="s">
        <v>200</v>
      </c>
      <c r="D79" s="149" t="s">
        <v>134</v>
      </c>
      <c r="E79" s="172">
        <v>124313.45287451631</v>
      </c>
      <c r="F79" s="172">
        <v>125613.40782122903</v>
      </c>
      <c r="G79" s="156">
        <f>(F79-E79)/E79</f>
        <v>1.0457073765177401E-2</v>
      </c>
      <c r="H79" s="172">
        <v>122392.88888888889</v>
      </c>
      <c r="I79" s="156">
        <f>(F79-H79)/H79</f>
        <v>2.6312957897936414E-2</v>
      </c>
    </row>
    <row r="80" spans="1:9" ht="16.5" customHeight="1" thickBot="1">
      <c r="A80" s="38"/>
      <c r="B80" s="164" t="s">
        <v>70</v>
      </c>
      <c r="C80" s="151" t="s">
        <v>141</v>
      </c>
      <c r="D80" s="148" t="s">
        <v>137</v>
      </c>
      <c r="E80" s="175">
        <v>149088.27487562189</v>
      </c>
      <c r="F80" s="175">
        <v>136718.16759776536</v>
      </c>
      <c r="G80" s="156">
        <f>(F80-E80)/E80</f>
        <v>-8.2971697728586577E-2</v>
      </c>
      <c r="H80" s="175">
        <v>130418.8</v>
      </c>
      <c r="I80" s="156">
        <f>(F80-H80)/H80</f>
        <v>4.8301070073987505E-2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861148.61268804793</v>
      </c>
      <c r="F81" s="83">
        <f>SUM(F76:F80)</f>
        <v>839558.3535514765</v>
      </c>
      <c r="G81" s="103">
        <f t="shared" ref="G81" si="12">(F81-E81)/E81</f>
        <v>-2.5071467129440209E-2</v>
      </c>
      <c r="H81" s="83">
        <f>SUM(H76:H80)</f>
        <v>834556.48055555555</v>
      </c>
      <c r="I81" s="104">
        <f t="shared" ref="I81" si="13">(F81-H81)/H81</f>
        <v>5.9934505482376107E-3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74</v>
      </c>
      <c r="C83" s="151" t="s">
        <v>144</v>
      </c>
      <c r="D83" s="155" t="s">
        <v>142</v>
      </c>
      <c r="E83" s="169">
        <v>75103.559523809527</v>
      </c>
      <c r="F83" s="169">
        <v>71631.857142857145</v>
      </c>
      <c r="G83" s="157">
        <f>(F83-E83)/E83</f>
        <v>-4.6225537151162233E-2</v>
      </c>
      <c r="H83" s="169">
        <v>71631.857142857145</v>
      </c>
      <c r="I83" s="157">
        <f>(F83-H83)/H83</f>
        <v>0</v>
      </c>
    </row>
    <row r="84" spans="1:11" ht="16.5">
      <c r="A84" s="37"/>
      <c r="B84" s="164" t="s">
        <v>75</v>
      </c>
      <c r="C84" s="151" t="s">
        <v>148</v>
      </c>
      <c r="D84" s="147" t="s">
        <v>145</v>
      </c>
      <c r="E84" s="172">
        <v>43559.1</v>
      </c>
      <c r="F84" s="172">
        <v>50082.5</v>
      </c>
      <c r="G84" s="156">
        <f>(F84-E84)/E84</f>
        <v>0.14975975169367597</v>
      </c>
      <c r="H84" s="172">
        <v>50082.5</v>
      </c>
      <c r="I84" s="156">
        <f>(F84-H84)/H84</f>
        <v>0</v>
      </c>
    </row>
    <row r="85" spans="1:11" ht="16.5">
      <c r="A85" s="37"/>
      <c r="B85" s="164" t="s">
        <v>79</v>
      </c>
      <c r="C85" s="151" t="s">
        <v>155</v>
      </c>
      <c r="D85" s="149" t="s">
        <v>156</v>
      </c>
      <c r="E85" s="172">
        <v>762708.66666666663</v>
      </c>
      <c r="F85" s="172">
        <v>578565</v>
      </c>
      <c r="G85" s="156">
        <f>(F85-E85)/E85</f>
        <v>-0.24143381964105121</v>
      </c>
      <c r="H85" s="172">
        <v>578565</v>
      </c>
      <c r="I85" s="156">
        <f>(F85-H85)/H85</f>
        <v>0</v>
      </c>
    </row>
    <row r="86" spans="1:11" ht="16.5">
      <c r="A86" s="37"/>
      <c r="B86" s="164" t="s">
        <v>77</v>
      </c>
      <c r="C86" s="151" t="s">
        <v>146</v>
      </c>
      <c r="D86" s="149" t="s">
        <v>162</v>
      </c>
      <c r="E86" s="172">
        <v>98174.642412935325</v>
      </c>
      <c r="F86" s="172">
        <v>92715.055865921793</v>
      </c>
      <c r="G86" s="156">
        <f>(F86-E86)/E86</f>
        <v>-5.56109644285721E-2</v>
      </c>
      <c r="H86" s="172">
        <v>92687.222222222219</v>
      </c>
      <c r="I86" s="156">
        <f>(F86-H86)/H86</f>
        <v>3.0029644898453881E-4</v>
      </c>
    </row>
    <row r="87" spans="1:11" ht="16.5">
      <c r="A87" s="37"/>
      <c r="B87" s="164" t="s">
        <v>78</v>
      </c>
      <c r="C87" s="151" t="s">
        <v>149</v>
      </c>
      <c r="D87" s="160" t="s">
        <v>147</v>
      </c>
      <c r="E87" s="181">
        <v>142434.16875000001</v>
      </c>
      <c r="F87" s="181">
        <v>135388.53631284914</v>
      </c>
      <c r="G87" s="156">
        <f>(F87-E87)/E87</f>
        <v>-4.9465886584540951E-2</v>
      </c>
      <c r="H87" s="181">
        <v>132556.44444444444</v>
      </c>
      <c r="I87" s="156">
        <f>(F87-H87)/H87</f>
        <v>2.1365176776385705E-2</v>
      </c>
    </row>
    <row r="88" spans="1:11" ht="16.5">
      <c r="A88" s="37"/>
      <c r="B88" s="164" t="s">
        <v>76</v>
      </c>
      <c r="C88" s="151" t="s">
        <v>143</v>
      </c>
      <c r="D88" s="160" t="s">
        <v>161</v>
      </c>
      <c r="E88" s="181">
        <v>98920.191666666666</v>
      </c>
      <c r="F88" s="239">
        <v>107511.85714285714</v>
      </c>
      <c r="G88" s="156">
        <f>(F88-E88)/E88</f>
        <v>8.6854517075158774E-2</v>
      </c>
      <c r="H88" s="239">
        <v>102514.28571428571</v>
      </c>
      <c r="I88" s="156">
        <f>(F88-H88)/H88</f>
        <v>4.8750000000000064E-2</v>
      </c>
    </row>
    <row r="89" spans="1:11" ht="16.5" customHeight="1" thickBot="1">
      <c r="A89" s="35"/>
      <c r="B89" s="165" t="s">
        <v>80</v>
      </c>
      <c r="C89" s="152" t="s">
        <v>151</v>
      </c>
      <c r="D89" s="148" t="s">
        <v>150</v>
      </c>
      <c r="E89" s="175">
        <v>171407.53897180763</v>
      </c>
      <c r="F89" s="175">
        <v>192257</v>
      </c>
      <c r="G89" s="158">
        <f>(F89-E89)/E89</f>
        <v>0.12163677953290955</v>
      </c>
      <c r="H89" s="175">
        <v>179400</v>
      </c>
      <c r="I89" s="158">
        <f>(F89-H89)/H89</f>
        <v>7.166666666666667E-2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1392307.8679918856</v>
      </c>
      <c r="F90" s="83">
        <f>SUM(F83:F89)</f>
        <v>1228151.8064644854</v>
      </c>
      <c r="G90" s="111">
        <f t="shared" ref="G90:G91" si="14">(F90-E90)/E90</f>
        <v>-0.11790212876133584</v>
      </c>
      <c r="H90" s="83">
        <f>SUM(H83:H89)</f>
        <v>1207437.3095238095</v>
      </c>
      <c r="I90" s="104">
        <f t="shared" ref="I90:I91" si="15">(F90-H90)/H90</f>
        <v>1.7155753576014059E-2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20299553.311957769</v>
      </c>
      <c r="F91" s="99">
        <f>SUM(F32,F39,F47,F55,F66,F74,F81,F90)</f>
        <v>21161400.0539544</v>
      </c>
      <c r="G91" s="101">
        <f t="shared" si="14"/>
        <v>4.2456438757642351E-2</v>
      </c>
      <c r="H91" s="99">
        <f>SUM(H32,H39,H47,H55,H66,H74,H81,H90)</f>
        <v>21221438.209126983</v>
      </c>
      <c r="I91" s="112">
        <f t="shared" si="15"/>
        <v>-2.8291275351338494E-3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1" bestFit="1" customWidth="1"/>
    <col min="12" max="12" width="9.140625" style="21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10"/>
      <c r="F9" s="210"/>
    </row>
    <row r="10" spans="1:12" ht="18">
      <c r="A10" s="2" t="s">
        <v>210</v>
      </c>
      <c r="B10" s="2"/>
      <c r="C10" s="2"/>
    </row>
    <row r="11" spans="1:12" ht="18">
      <c r="A11" s="2" t="s">
        <v>223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211</v>
      </c>
      <c r="E13" s="215" t="s">
        <v>212</v>
      </c>
      <c r="F13" s="215" t="s">
        <v>213</v>
      </c>
      <c r="G13" s="215" t="s">
        <v>214</v>
      </c>
      <c r="H13" s="215" t="s">
        <v>215</v>
      </c>
      <c r="I13" s="215" t="s">
        <v>216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60000</v>
      </c>
      <c r="E16" s="200">
        <v>85000</v>
      </c>
      <c r="F16" s="200">
        <v>77500</v>
      </c>
      <c r="G16" s="143">
        <v>55000</v>
      </c>
      <c r="H16" s="143">
        <v>61666</v>
      </c>
      <c r="I16" s="143">
        <f>AVERAGE(D16:H16)</f>
        <v>67833.2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100000</v>
      </c>
      <c r="E17" s="189">
        <v>100000</v>
      </c>
      <c r="F17" s="189">
        <v>62500</v>
      </c>
      <c r="G17" s="202">
        <v>55000</v>
      </c>
      <c r="H17" s="202">
        <v>53333</v>
      </c>
      <c r="I17" s="143">
        <f t="shared" ref="I17:I40" si="0">AVERAGE(D17:H17)</f>
        <v>74166.600000000006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75000</v>
      </c>
      <c r="E18" s="189">
        <v>100000</v>
      </c>
      <c r="F18" s="189">
        <v>77500</v>
      </c>
      <c r="G18" s="202">
        <v>60000</v>
      </c>
      <c r="H18" s="202">
        <v>60000</v>
      </c>
      <c r="I18" s="143">
        <f t="shared" si="0"/>
        <v>74500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40000</v>
      </c>
      <c r="E19" s="189">
        <v>35000</v>
      </c>
      <c r="F19" s="189">
        <v>37500</v>
      </c>
      <c r="G19" s="202">
        <v>30000</v>
      </c>
      <c r="H19" s="202">
        <v>35000</v>
      </c>
      <c r="I19" s="143">
        <f t="shared" si="0"/>
        <v>35500</v>
      </c>
      <c r="K19" s="199"/>
      <c r="L19" s="201"/>
      <c r="P19" s="211"/>
    </row>
    <row r="20" spans="1:16" ht="18">
      <c r="A20" s="88"/>
      <c r="B20" s="194" t="s">
        <v>8</v>
      </c>
      <c r="C20" s="151" t="s">
        <v>167</v>
      </c>
      <c r="D20" s="189">
        <v>250000</v>
      </c>
      <c r="E20" s="189">
        <v>400000</v>
      </c>
      <c r="F20" s="189">
        <v>262500</v>
      </c>
      <c r="G20" s="202">
        <v>250000</v>
      </c>
      <c r="H20" s="202">
        <v>153000</v>
      </c>
      <c r="I20" s="143">
        <f t="shared" si="0"/>
        <v>263100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40000</v>
      </c>
      <c r="E21" s="189">
        <v>35000</v>
      </c>
      <c r="F21" s="189">
        <v>60000</v>
      </c>
      <c r="G21" s="202">
        <v>45000</v>
      </c>
      <c r="H21" s="202">
        <v>38333</v>
      </c>
      <c r="I21" s="143">
        <f t="shared" si="0"/>
        <v>43666.6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60000</v>
      </c>
      <c r="E22" s="189">
        <v>65000</v>
      </c>
      <c r="F22" s="189">
        <v>42500</v>
      </c>
      <c r="G22" s="202">
        <v>65000</v>
      </c>
      <c r="H22" s="202">
        <v>53333</v>
      </c>
      <c r="I22" s="143">
        <f t="shared" si="0"/>
        <v>57166.6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15000</v>
      </c>
      <c r="E23" s="189">
        <v>20000</v>
      </c>
      <c r="F23" s="189">
        <v>22500</v>
      </c>
      <c r="G23" s="202">
        <v>17500</v>
      </c>
      <c r="H23" s="202">
        <v>20000</v>
      </c>
      <c r="I23" s="143">
        <f t="shared" si="0"/>
        <v>19000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20000</v>
      </c>
      <c r="E24" s="189">
        <v>20000</v>
      </c>
      <c r="F24" s="189">
        <v>25000</v>
      </c>
      <c r="G24" s="202">
        <v>20000</v>
      </c>
      <c r="H24" s="202">
        <v>25000</v>
      </c>
      <c r="I24" s="143">
        <f t="shared" si="0"/>
        <v>22000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20000</v>
      </c>
      <c r="E25" s="189">
        <v>20000</v>
      </c>
      <c r="F25" s="189">
        <v>25000</v>
      </c>
      <c r="G25" s="202">
        <v>27500</v>
      </c>
      <c r="H25" s="202">
        <v>20000</v>
      </c>
      <c r="I25" s="143">
        <f t="shared" si="0"/>
        <v>22500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20000</v>
      </c>
      <c r="E26" s="189">
        <v>40000</v>
      </c>
      <c r="F26" s="189">
        <v>22500</v>
      </c>
      <c r="G26" s="202">
        <v>20000</v>
      </c>
      <c r="H26" s="202">
        <v>23333</v>
      </c>
      <c r="I26" s="143">
        <f t="shared" si="0"/>
        <v>25166.6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50000</v>
      </c>
      <c r="E27" s="189">
        <v>100000</v>
      </c>
      <c r="F27" s="189">
        <v>60000</v>
      </c>
      <c r="G27" s="202">
        <v>50000</v>
      </c>
      <c r="H27" s="202">
        <v>50000</v>
      </c>
      <c r="I27" s="143">
        <f t="shared" si="0"/>
        <v>62000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20000</v>
      </c>
      <c r="E28" s="189">
        <v>25000</v>
      </c>
      <c r="F28" s="189">
        <v>25000</v>
      </c>
      <c r="G28" s="202">
        <v>20000</v>
      </c>
      <c r="H28" s="202">
        <v>23333</v>
      </c>
      <c r="I28" s="143">
        <f t="shared" si="0"/>
        <v>22666.6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100000</v>
      </c>
      <c r="E29" s="189">
        <v>100000</v>
      </c>
      <c r="F29" s="189">
        <v>92500</v>
      </c>
      <c r="G29" s="202">
        <v>67500</v>
      </c>
      <c r="H29" s="202">
        <v>66666</v>
      </c>
      <c r="I29" s="143">
        <f t="shared" si="0"/>
        <v>85333.2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120000</v>
      </c>
      <c r="E30" s="189">
        <v>200000</v>
      </c>
      <c r="F30" s="189">
        <v>100000</v>
      </c>
      <c r="G30" s="202">
        <v>55000</v>
      </c>
      <c r="H30" s="202">
        <v>53333</v>
      </c>
      <c r="I30" s="143">
        <f t="shared" si="0"/>
        <v>105666.6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45000</v>
      </c>
      <c r="E31" s="190">
        <v>50000</v>
      </c>
      <c r="F31" s="190">
        <v>42500</v>
      </c>
      <c r="G31" s="145">
        <v>45000</v>
      </c>
      <c r="H31" s="145">
        <v>50000</v>
      </c>
      <c r="I31" s="143">
        <f t="shared" si="0"/>
        <v>46500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70000</v>
      </c>
      <c r="E33" s="200">
        <v>250000</v>
      </c>
      <c r="F33" s="200">
        <v>95000</v>
      </c>
      <c r="G33" s="143">
        <v>112500</v>
      </c>
      <c r="H33" s="143">
        <v>100000</v>
      </c>
      <c r="I33" s="143">
        <f t="shared" si="0"/>
        <v>125500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70000</v>
      </c>
      <c r="E34" s="189">
        <v>250000</v>
      </c>
      <c r="F34" s="189">
        <v>105000</v>
      </c>
      <c r="G34" s="202">
        <v>112500</v>
      </c>
      <c r="H34" s="202">
        <v>106666</v>
      </c>
      <c r="I34" s="143">
        <f t="shared" si="0"/>
        <v>128833.2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45000</v>
      </c>
      <c r="E35" s="189">
        <v>40000</v>
      </c>
      <c r="F35" s="189">
        <v>42500</v>
      </c>
      <c r="G35" s="202">
        <v>47500</v>
      </c>
      <c r="H35" s="202">
        <v>41666</v>
      </c>
      <c r="I35" s="143">
        <f t="shared" si="0"/>
        <v>43333.2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60000</v>
      </c>
      <c r="E36" s="189">
        <v>55000</v>
      </c>
      <c r="F36" s="189">
        <v>65000</v>
      </c>
      <c r="G36" s="202">
        <v>87500</v>
      </c>
      <c r="H36" s="202">
        <v>76666</v>
      </c>
      <c r="I36" s="143">
        <f t="shared" si="0"/>
        <v>68833.2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40000</v>
      </c>
      <c r="E37" s="189">
        <v>35000</v>
      </c>
      <c r="F37" s="189">
        <v>42500</v>
      </c>
      <c r="G37" s="202">
        <v>37500</v>
      </c>
      <c r="H37" s="202">
        <v>43333</v>
      </c>
      <c r="I37" s="143">
        <f t="shared" si="0"/>
        <v>39666.6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217</v>
      </c>
      <c r="D39" s="206">
        <v>1973400</v>
      </c>
      <c r="E39" s="168">
        <v>2000000</v>
      </c>
      <c r="F39" s="168">
        <v>2018250</v>
      </c>
      <c r="G39" s="207">
        <v>1435200</v>
      </c>
      <c r="H39" s="208">
        <v>1693536</v>
      </c>
      <c r="I39" s="143">
        <f t="shared" si="0"/>
        <v>1824077.2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209">
        <v>1076400</v>
      </c>
      <c r="E40" s="174">
        <v>1100000</v>
      </c>
      <c r="F40" s="207">
        <v>1031550</v>
      </c>
      <c r="G40" s="207">
        <v>941850</v>
      </c>
      <c r="H40" s="207">
        <v>996567</v>
      </c>
      <c r="I40" s="143">
        <f t="shared" si="0"/>
        <v>1029273.4</v>
      </c>
      <c r="K40" s="205"/>
      <c r="L40" s="201"/>
    </row>
    <row r="41" spans="1:12">
      <c r="D41" s="90">
        <f>SUM(D16:D40)</f>
        <v>4369800</v>
      </c>
      <c r="E41" s="90">
        <f t="shared" ref="E41:H41" si="1">SUM(E16:E40)</f>
        <v>5125000</v>
      </c>
      <c r="F41" s="90">
        <f t="shared" si="1"/>
        <v>4434800</v>
      </c>
      <c r="G41" s="90">
        <f t="shared" si="1"/>
        <v>3657050</v>
      </c>
      <c r="H41" s="90">
        <f t="shared" si="1"/>
        <v>3844764</v>
      </c>
      <c r="I41" s="90"/>
    </row>
    <row r="44" spans="1:12" ht="14.25" customHeight="1"/>
    <row r="48" spans="1:12" ht="15" customHeight="1"/>
    <row r="49" spans="11:12" s="125" customFormat="1" ht="15" customHeight="1">
      <c r="K49" s="211"/>
      <c r="L49" s="211"/>
    </row>
    <row r="50" spans="11:12" s="125" customFormat="1" ht="15" customHeight="1">
      <c r="K50" s="211"/>
      <c r="L50" s="211"/>
    </row>
    <row r="51" spans="11:12" s="125" customFormat="1" ht="15" customHeight="1">
      <c r="K51" s="211"/>
      <c r="L51" s="211"/>
    </row>
    <row r="52" spans="11:12" s="125" customFormat="1" ht="15" customHeight="1">
      <c r="K52" s="211"/>
      <c r="L52" s="211"/>
    </row>
    <row r="53" spans="11:12" s="125" customFormat="1" ht="15" customHeight="1">
      <c r="K53" s="211"/>
      <c r="L53" s="211"/>
    </row>
    <row r="54" spans="11:12" s="125" customFormat="1" ht="15" customHeight="1">
      <c r="K54" s="211"/>
      <c r="L54" s="211"/>
    </row>
    <row r="55" spans="11:12" s="125" customFormat="1" ht="15" customHeight="1">
      <c r="K55" s="211"/>
      <c r="L55" s="211"/>
    </row>
    <row r="56" spans="11:12" s="125" customFormat="1" ht="15" customHeight="1">
      <c r="K56" s="211"/>
      <c r="L56" s="211"/>
    </row>
    <row r="57" spans="11:12" s="125" customFormat="1" ht="15" customHeight="1">
      <c r="K57" s="211"/>
      <c r="L57" s="211"/>
    </row>
    <row r="58" spans="11:12" s="125" customFormat="1" ht="15" customHeight="1">
      <c r="K58" s="211"/>
      <c r="L58" s="211"/>
    </row>
    <row r="59" spans="11:12" s="125" customFormat="1" ht="15" customHeight="1">
      <c r="K59" s="211"/>
      <c r="L59" s="211"/>
    </row>
    <row r="60" spans="11:12" s="125" customFormat="1" ht="15" customHeight="1">
      <c r="K60" s="211"/>
      <c r="L60" s="211"/>
    </row>
    <row r="61" spans="11:12" s="125" customFormat="1" ht="15" customHeight="1">
      <c r="K61" s="211"/>
      <c r="L61" s="211"/>
    </row>
    <row r="62" spans="11:12" s="125" customFormat="1" ht="15" customHeight="1">
      <c r="K62" s="211"/>
      <c r="L62" s="211"/>
    </row>
    <row r="63" spans="11:12" s="125" customFormat="1" ht="15" customHeight="1">
      <c r="K63" s="211"/>
      <c r="L63" s="211"/>
    </row>
    <row r="64" spans="11:12" s="125" customFormat="1" ht="15" customHeight="1">
      <c r="K64" s="211"/>
      <c r="L64" s="211"/>
    </row>
    <row r="65" spans="11:12" s="125" customFormat="1" ht="15" customHeight="1">
      <c r="K65" s="211"/>
      <c r="L65" s="211"/>
    </row>
    <row r="66" spans="11:12" s="125" customFormat="1" ht="15" customHeight="1">
      <c r="K66" s="211"/>
      <c r="L66" s="211"/>
    </row>
    <row r="67" spans="11:12" s="125" customFormat="1" ht="15" customHeight="1">
      <c r="K67" s="211"/>
      <c r="L67" s="211"/>
    </row>
    <row r="68" spans="11:12" s="125" customFormat="1" ht="15" customHeight="1">
      <c r="K68" s="211"/>
      <c r="L68" s="211"/>
    </row>
    <row r="69" spans="11:12" s="125" customFormat="1" ht="15" customHeight="1">
      <c r="K69" s="211"/>
      <c r="L69" s="211"/>
    </row>
    <row r="70" spans="11:12" s="125" customFormat="1" ht="15" customHeight="1">
      <c r="K70" s="211"/>
      <c r="L70" s="211"/>
    </row>
    <row r="71" spans="11:12" s="125" customFormat="1" ht="15" customHeight="1">
      <c r="K71" s="211"/>
      <c r="L71" s="211"/>
    </row>
    <row r="72" spans="11:12" s="125" customFormat="1" ht="15" customHeight="1">
      <c r="K72" s="211"/>
      <c r="L72" s="211"/>
    </row>
    <row r="73" spans="11:12" s="125" customFormat="1" ht="15" customHeight="1">
      <c r="K73" s="211"/>
      <c r="L73" s="211"/>
    </row>
    <row r="74" spans="11:12" s="125" customFormat="1" ht="15" customHeight="1">
      <c r="K74" s="211"/>
      <c r="L74" s="211"/>
    </row>
    <row r="75" spans="11:12" s="125" customFormat="1" ht="15" customHeight="1">
      <c r="K75" s="211"/>
      <c r="L75" s="211"/>
    </row>
    <row r="76" spans="11:12" s="125" customFormat="1" ht="15" customHeight="1">
      <c r="K76" s="211"/>
      <c r="L76" s="211"/>
    </row>
    <row r="77" spans="11:12" s="125" customFormat="1" ht="15" customHeight="1">
      <c r="K77" s="211"/>
      <c r="L77" s="211"/>
    </row>
    <row r="78" spans="11:12" s="125" customFormat="1" ht="15" customHeight="1">
      <c r="K78" s="211"/>
      <c r="L78" s="211"/>
    </row>
    <row r="79" spans="11:12" s="125" customFormat="1" ht="15" customHeight="1">
      <c r="K79" s="211"/>
      <c r="L79" s="211"/>
    </row>
    <row r="80" spans="11:12" s="125" customFormat="1" ht="15" customHeight="1">
      <c r="K80" s="211"/>
      <c r="L80" s="211"/>
    </row>
    <row r="81" spans="11:12" s="125" customFormat="1" ht="15" customHeight="1">
      <c r="K81" s="211"/>
      <c r="L81" s="211"/>
    </row>
    <row r="82" spans="11:12" s="125" customFormat="1" ht="15" customHeight="1">
      <c r="K82" s="211"/>
      <c r="L82" s="211"/>
    </row>
    <row r="83" spans="11:12" s="125" customFormat="1" ht="15" customHeight="1">
      <c r="K83" s="211"/>
      <c r="L83" s="211"/>
    </row>
    <row r="84" spans="11:12" s="125" customFormat="1" ht="15" customHeight="1">
      <c r="K84" s="211"/>
      <c r="L84" s="211"/>
    </row>
    <row r="85" spans="11:12" s="125" customFormat="1" ht="15" customHeight="1">
      <c r="K85" s="211"/>
      <c r="L85" s="211"/>
    </row>
    <row r="86" spans="11:12" s="125" customFormat="1" ht="15" customHeight="1">
      <c r="K86" s="211"/>
      <c r="L86" s="211"/>
    </row>
    <row r="87" spans="11:12" s="125" customFormat="1" ht="15" customHeight="1">
      <c r="K87" s="211"/>
      <c r="L87" s="211"/>
    </row>
    <row r="88" spans="11:12" s="125" customFormat="1" ht="15" customHeight="1">
      <c r="K88" s="211"/>
      <c r="L88" s="211"/>
    </row>
    <row r="89" spans="11:12" s="125" customFormat="1" ht="15" customHeight="1">
      <c r="K89" s="211"/>
      <c r="L89" s="211"/>
    </row>
    <row r="90" spans="11:12" s="125" customFormat="1" ht="15" customHeight="1">
      <c r="K90" s="211"/>
      <c r="L90" s="211"/>
    </row>
    <row r="91" spans="11:12" s="125" customFormat="1" ht="15" customHeight="1">
      <c r="K91" s="211"/>
      <c r="L91" s="211"/>
    </row>
    <row r="92" spans="11:12" s="125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15-04-2024</vt:lpstr>
      <vt:lpstr>By Order</vt:lpstr>
      <vt:lpstr>All Stores</vt:lpstr>
      <vt:lpstr>'15-04-2024'!Print_Titles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2024-04-18T09:36:03Z</cp:lastPrinted>
  <dcterms:created xsi:type="dcterms:W3CDTF">2010-10-20T06:23:14Z</dcterms:created>
  <dcterms:modified xsi:type="dcterms:W3CDTF">2024-04-18T09:36:09Z</dcterms:modified>
</cp:coreProperties>
</file>