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 activeTab="4"/>
  </bookViews>
  <sheets>
    <sheet name="Supermarkets (ِall)" sheetId="7" r:id="rId1"/>
    <sheet name="Stores" sheetId="8" r:id="rId2"/>
    <sheet name="Comp" sheetId="9" r:id="rId3"/>
    <sheet name="Feb 2024" sheetId="10" r:id="rId4"/>
    <sheet name=" Feb 2024 by Order" sheetId="11" r:id="rId5"/>
    <sheet name="Feb Weeks 2024" sheetId="12" r:id="rId6"/>
    <sheet name="Feb 2024 Sumary " sheetId="13" r:id="rId7"/>
    <sheet name="Chart Feb 2024" sheetId="14" r:id="rId8"/>
    <sheet name="Chart End Jan2024-Feb2024" sheetId="15" r:id="rId9"/>
  </sheets>
  <definedNames>
    <definedName name="_xlnm._FilterDatabase" localSheetId="4" hidden="1">' Feb 2024 by Order'!$B$75:$G$79</definedName>
    <definedName name="_xlnm.Print_Titles" localSheetId="4">' Feb 2024 by Order'!$12:$13</definedName>
    <definedName name="_xlnm.Print_Titles" localSheetId="2">Comp!$12:$13</definedName>
    <definedName name="_xlnm.Print_Titles" localSheetId="3">'Feb 2024'!$12:$13</definedName>
    <definedName name="_xlnm.Print_Titles" localSheetId="5">'Feb Weeks 2024'!$12:$13</definedName>
    <definedName name="_xlnm.Print_Titles" localSheetId="1">Stores!$12:$13</definedName>
    <definedName name="_xlnm.Print_Titles" localSheetId="0">'Supermarkets (ِall)'!$12:$13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2"/>
  <c r="J80"/>
  <c r="J73"/>
  <c r="J65"/>
  <c r="J54"/>
  <c r="J46"/>
  <c r="J38"/>
  <c r="J31"/>
  <c r="J90" l="1"/>
  <c r="H89"/>
  <c r="H80"/>
  <c r="H73"/>
  <c r="H65"/>
  <c r="H54"/>
  <c r="H46"/>
  <c r="H38"/>
  <c r="H31"/>
  <c r="H90" l="1"/>
  <c r="F89"/>
  <c r="F80"/>
  <c r="F73"/>
  <c r="F65"/>
  <c r="F54"/>
  <c r="F46"/>
  <c r="F38"/>
  <c r="F31"/>
  <c r="F90" l="1"/>
  <c r="E65"/>
  <c r="E38"/>
  <c r="E89"/>
  <c r="E80"/>
  <c r="E73"/>
  <c r="E54"/>
  <c r="E46"/>
  <c r="E31"/>
  <c r="L86"/>
  <c r="E90" l="1"/>
  <c r="J42" i="13" l="1"/>
  <c r="H42"/>
  <c r="F42"/>
  <c r="H22"/>
  <c r="K90" i="12" l="1"/>
  <c r="J43" i="13" l="1"/>
  <c r="J44"/>
  <c r="J45"/>
  <c r="J46"/>
  <c r="J47"/>
  <c r="J48"/>
  <c r="J49"/>
  <c r="J50"/>
  <c r="H15"/>
  <c r="H16"/>
  <c r="H17"/>
  <c r="H18"/>
  <c r="H19"/>
  <c r="H20"/>
  <c r="H21"/>
  <c r="H14"/>
  <c r="F14"/>
  <c r="L16" i="12"/>
  <c r="L43"/>
  <c r="K89"/>
  <c r="K88"/>
  <c r="K87"/>
  <c r="K86"/>
  <c r="K85"/>
  <c r="K84"/>
  <c r="K83"/>
  <c r="K82"/>
  <c r="K80"/>
  <c r="K79"/>
  <c r="K78"/>
  <c r="K77"/>
  <c r="K76"/>
  <c r="K75"/>
  <c r="K73"/>
  <c r="K72"/>
  <c r="K71"/>
  <c r="K70"/>
  <c r="K69"/>
  <c r="K68"/>
  <c r="K67"/>
  <c r="K65"/>
  <c r="K64"/>
  <c r="K63"/>
  <c r="K62"/>
  <c r="K61"/>
  <c r="K60"/>
  <c r="K59"/>
  <c r="K58"/>
  <c r="K57"/>
  <c r="K56"/>
  <c r="K54"/>
  <c r="K53"/>
  <c r="K52"/>
  <c r="K51"/>
  <c r="K50"/>
  <c r="K49"/>
  <c r="K48"/>
  <c r="K46"/>
  <c r="K45"/>
  <c r="K44"/>
  <c r="K43"/>
  <c r="K42"/>
  <c r="K41"/>
  <c r="K40"/>
  <c r="K37"/>
  <c r="K36"/>
  <c r="K35"/>
  <c r="K34"/>
  <c r="K33"/>
  <c r="K17"/>
  <c r="K18"/>
  <c r="K19"/>
  <c r="K20"/>
  <c r="K21"/>
  <c r="K22"/>
  <c r="K23"/>
  <c r="K24"/>
  <c r="K25"/>
  <c r="K26"/>
  <c r="K27"/>
  <c r="K28"/>
  <c r="K29"/>
  <c r="K30"/>
  <c r="K16"/>
  <c r="K15"/>
  <c r="I83"/>
  <c r="I84"/>
  <c r="I85"/>
  <c r="I86"/>
  <c r="I87"/>
  <c r="I88"/>
  <c r="I89"/>
  <c r="I82"/>
  <c r="I80"/>
  <c r="I79"/>
  <c r="I78"/>
  <c r="I77"/>
  <c r="I76"/>
  <c r="I75"/>
  <c r="I68"/>
  <c r="I69"/>
  <c r="I70"/>
  <c r="I71"/>
  <c r="I72"/>
  <c r="I73"/>
  <c r="I67"/>
  <c r="I57"/>
  <c r="I58"/>
  <c r="I59"/>
  <c r="I60"/>
  <c r="I61"/>
  <c r="I62"/>
  <c r="I63"/>
  <c r="I64"/>
  <c r="I65"/>
  <c r="I56"/>
  <c r="I49"/>
  <c r="I50"/>
  <c r="I51"/>
  <c r="I52"/>
  <c r="I53"/>
  <c r="I54"/>
  <c r="I48"/>
  <c r="I46"/>
  <c r="I45"/>
  <c r="I44"/>
  <c r="I43"/>
  <c r="I42"/>
  <c r="I41"/>
  <c r="I40"/>
  <c r="I34"/>
  <c r="I35"/>
  <c r="I36"/>
  <c r="I37"/>
  <c r="I33"/>
  <c r="I24"/>
  <c r="I25"/>
  <c r="I26"/>
  <c r="I27"/>
  <c r="I28"/>
  <c r="I29"/>
  <c r="I30"/>
  <c r="I16"/>
  <c r="I17"/>
  <c r="I18"/>
  <c r="I19"/>
  <c r="I20"/>
  <c r="I21"/>
  <c r="I22"/>
  <c r="I23"/>
  <c r="I15"/>
  <c r="G15"/>
  <c r="K31" l="1"/>
  <c r="L85" l="1"/>
  <c r="L17" l="1"/>
  <c r="L18"/>
  <c r="L19"/>
  <c r="L20"/>
  <c r="L21"/>
  <c r="L22"/>
  <c r="L23"/>
  <c r="L24"/>
  <c r="L25"/>
  <c r="L26"/>
  <c r="L27"/>
  <c r="L28"/>
  <c r="L29"/>
  <c r="L30"/>
  <c r="L33"/>
  <c r="L34"/>
  <c r="L35"/>
  <c r="L36"/>
  <c r="L37"/>
  <c r="L40"/>
  <c r="L41"/>
  <c r="L42"/>
  <c r="L44"/>
  <c r="L45"/>
  <c r="L48"/>
  <c r="L49"/>
  <c r="L50"/>
  <c r="L51"/>
  <c r="L52"/>
  <c r="L53"/>
  <c r="L56"/>
  <c r="L57"/>
  <c r="L58"/>
  <c r="L59"/>
  <c r="L60"/>
  <c r="L61"/>
  <c r="L62"/>
  <c r="L63"/>
  <c r="L64"/>
  <c r="L67"/>
  <c r="L68"/>
  <c r="L69"/>
  <c r="L70"/>
  <c r="L71"/>
  <c r="L72"/>
  <c r="L75"/>
  <c r="L76"/>
  <c r="L77"/>
  <c r="L78"/>
  <c r="L79"/>
  <c r="L82"/>
  <c r="L83"/>
  <c r="L84"/>
  <c r="L87"/>
  <c r="L88"/>
  <c r="L15"/>
  <c r="K38"/>
  <c r="L65" l="1"/>
  <c r="I38"/>
  <c r="I31"/>
  <c r="L89"/>
  <c r="L80"/>
  <c r="L73"/>
  <c r="L54"/>
  <c r="L46"/>
  <c r="L38"/>
  <c r="L31"/>
  <c r="D43" i="13"/>
  <c r="L90" i="12" l="1"/>
  <c r="I90"/>
  <c r="H50" i="13"/>
  <c r="H49"/>
  <c r="H48"/>
  <c r="H47"/>
  <c r="H46"/>
  <c r="H45"/>
  <c r="H44"/>
  <c r="H43"/>
  <c r="D42"/>
  <c r="D14"/>
  <c r="F21"/>
  <c r="F17" l="1"/>
  <c r="F22" l="1"/>
  <c r="F15" l="1"/>
  <c r="F16"/>
  <c r="F18"/>
  <c r="F19"/>
  <c r="F20"/>
  <c r="G31" i="12" l="1"/>
  <c r="G16"/>
  <c r="G17"/>
  <c r="G18"/>
  <c r="G19"/>
  <c r="G20"/>
  <c r="G21"/>
  <c r="G22"/>
  <c r="G23"/>
  <c r="G24"/>
  <c r="G25"/>
  <c r="G26"/>
  <c r="G27"/>
  <c r="G28"/>
  <c r="G29"/>
  <c r="G30"/>
  <c r="G33"/>
  <c r="G34"/>
  <c r="G35"/>
  <c r="G36"/>
  <c r="G37"/>
  <c r="G40"/>
  <c r="G41"/>
  <c r="G42"/>
  <c r="G43"/>
  <c r="G44"/>
  <c r="G45"/>
  <c r="G48"/>
  <c r="G49"/>
  <c r="G50"/>
  <c r="G51"/>
  <c r="G52"/>
  <c r="G53"/>
  <c r="G56"/>
  <c r="G57"/>
  <c r="G58"/>
  <c r="G59"/>
  <c r="G60"/>
  <c r="G61"/>
  <c r="G62"/>
  <c r="G63"/>
  <c r="G64"/>
  <c r="G67"/>
  <c r="G68"/>
  <c r="G69"/>
  <c r="G70"/>
  <c r="G71"/>
  <c r="G72"/>
  <c r="G75"/>
  <c r="G76"/>
  <c r="G77"/>
  <c r="G78"/>
  <c r="G79"/>
  <c r="G82"/>
  <c r="G83"/>
  <c r="G84"/>
  <c r="G85"/>
  <c r="G86"/>
  <c r="G87"/>
  <c r="G88"/>
  <c r="G89"/>
  <c r="G73"/>
  <c r="G65"/>
  <c r="G38"/>
  <c r="G80" l="1"/>
  <c r="G54"/>
  <c r="G46"/>
  <c r="G90" l="1"/>
  <c r="E46" i="11"/>
  <c r="F46"/>
  <c r="G46" l="1"/>
  <c r="F50" i="13" l="1"/>
  <c r="D50"/>
  <c r="F49"/>
  <c r="D49"/>
  <c r="F48"/>
  <c r="D48"/>
  <c r="F47"/>
  <c r="D47"/>
  <c r="F46"/>
  <c r="D46"/>
  <c r="F45"/>
  <c r="D45"/>
  <c r="F44"/>
  <c r="D44"/>
  <c r="F43"/>
  <c r="D22"/>
  <c r="D21"/>
  <c r="D20"/>
  <c r="D19"/>
  <c r="D18"/>
  <c r="D17"/>
  <c r="D16"/>
  <c r="D15"/>
  <c r="D40" i="9" l="1"/>
  <c r="F39" l="1"/>
  <c r="G26" i="11"/>
  <c r="G15"/>
  <c r="G30"/>
  <c r="G27"/>
  <c r="G29"/>
  <c r="G20"/>
  <c r="G17"/>
  <c r="G24"/>
  <c r="G18"/>
  <c r="G23"/>
  <c r="G21"/>
  <c r="G25"/>
  <c r="G16"/>
  <c r="G19"/>
  <c r="G22"/>
  <c r="G28"/>
  <c r="F38"/>
  <c r="E38"/>
  <c r="G38" l="1"/>
  <c r="G15" i="9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8"/>
  <c r="G39"/>
  <c r="G87" i="11" l="1"/>
  <c r="G85"/>
  <c r="G82"/>
  <c r="G83"/>
  <c r="G88"/>
  <c r="G86"/>
  <c r="G84"/>
  <c r="G78"/>
  <c r="G79"/>
  <c r="G76"/>
  <c r="G77"/>
  <c r="G75"/>
  <c r="G67"/>
  <c r="G69"/>
  <c r="G71"/>
  <c r="G72"/>
  <c r="G68"/>
  <c r="G70"/>
  <c r="G61"/>
  <c r="G60"/>
  <c r="G58"/>
  <c r="G57"/>
  <c r="G59"/>
  <c r="G62"/>
  <c r="G56"/>
  <c r="G63"/>
  <c r="G64"/>
  <c r="G51"/>
  <c r="G52"/>
  <c r="G49"/>
  <c r="G48"/>
  <c r="G53"/>
  <c r="G50"/>
  <c r="G41"/>
  <c r="G45"/>
  <c r="G43"/>
  <c r="G44"/>
  <c r="G42"/>
  <c r="G40"/>
  <c r="G33"/>
  <c r="G36"/>
  <c r="G37"/>
  <c r="G34"/>
  <c r="G35"/>
  <c r="E89" l="1"/>
  <c r="F89"/>
  <c r="E80"/>
  <c r="F80"/>
  <c r="E73"/>
  <c r="F73"/>
  <c r="E65"/>
  <c r="F65"/>
  <c r="E54"/>
  <c r="F54"/>
  <c r="E31"/>
  <c r="F31"/>
  <c r="G89" l="1"/>
  <c r="G65"/>
  <c r="F90"/>
  <c r="G73"/>
  <c r="G80"/>
  <c r="E90"/>
  <c r="G31"/>
  <c r="G54"/>
  <c r="G90" l="1"/>
  <c r="E40" i="9" l="1"/>
  <c r="G18" i="10" l="1"/>
  <c r="G81" l="1"/>
  <c r="G80"/>
  <c r="G79"/>
  <c r="G78"/>
  <c r="G77"/>
  <c r="G76"/>
  <c r="G75"/>
  <c r="G73"/>
  <c r="G72"/>
  <c r="G71"/>
  <c r="G70"/>
  <c r="G69"/>
  <c r="G67"/>
  <c r="G66"/>
  <c r="G65"/>
  <c r="G64"/>
  <c r="G63"/>
  <c r="G62"/>
  <c r="G60"/>
  <c r="G59"/>
  <c r="G58"/>
  <c r="G57"/>
  <c r="G56"/>
  <c r="G55"/>
  <c r="G54"/>
  <c r="G53"/>
  <c r="G52"/>
  <c r="G50"/>
  <c r="G49"/>
  <c r="G48"/>
  <c r="G47"/>
  <c r="G46"/>
  <c r="G45"/>
  <c r="G43"/>
  <c r="G42"/>
  <c r="G41"/>
  <c r="G40"/>
  <c r="G39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7"/>
  <c r="G16"/>
  <c r="G15"/>
  <c r="F38" i="9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G39" i="8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G17"/>
  <c r="G16"/>
  <c r="G15"/>
  <c r="F40" i="9" l="1"/>
  <c r="G40"/>
  <c r="G81" i="7" l="1"/>
  <c r="G80"/>
  <c r="G79"/>
  <c r="G78"/>
  <c r="G77"/>
  <c r="G76"/>
  <c r="G75"/>
  <c r="G73"/>
  <c r="G72"/>
  <c r="G71"/>
  <c r="G70"/>
  <c r="G69"/>
  <c r="G67"/>
  <c r="G66"/>
  <c r="G65"/>
  <c r="G64"/>
  <c r="G63"/>
  <c r="G62"/>
  <c r="G60"/>
  <c r="G59"/>
  <c r="G58"/>
  <c r="G57"/>
  <c r="G56"/>
  <c r="G55"/>
  <c r="G54"/>
  <c r="G53"/>
  <c r="G52"/>
  <c r="G50"/>
  <c r="G49"/>
  <c r="G48"/>
  <c r="G47"/>
  <c r="G46"/>
  <c r="G45"/>
  <c r="G43"/>
  <c r="G42"/>
  <c r="G41"/>
  <c r="G40"/>
  <c r="G39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G17"/>
  <c r="G16"/>
  <c r="G15"/>
</calcChain>
</file>

<file path=xl/sharedStrings.xml><?xml version="1.0" encoding="utf-8"?>
<sst xmlns="http://schemas.openxmlformats.org/spreadsheetml/2006/main" count="1067" uniqueCount="247">
  <si>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</si>
  <si>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</si>
  <si>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</si>
  <si>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</si>
  <si>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الوزن</t>
  </si>
  <si>
    <t>اللحوم ومشتقاتها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</si>
  <si>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</si>
  <si>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</si>
  <si>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</si>
  <si>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</si>
  <si>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</si>
  <si>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</si>
  <si>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</si>
  <si>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</si>
  <si>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</si>
  <si>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</si>
  <si>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</si>
  <si>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</si>
  <si>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</si>
  <si>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</si>
  <si>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</si>
  <si>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</si>
  <si>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</si>
  <si>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</si>
  <si>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</si>
  <si>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</si>
  <si>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</si>
  <si>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</si>
  <si>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</si>
  <si>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</si>
  <si>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</si>
  <si>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</si>
  <si>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</si>
  <si>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</si>
  <si>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</si>
  <si>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</si>
  <si>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</si>
  <si>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</si>
  <si>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</si>
  <si>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</si>
  <si>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</si>
  <si>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</si>
  <si>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</si>
  <si>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</si>
  <si>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</si>
  <si>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</si>
  <si>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</si>
  <si>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</si>
  <si>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</si>
  <si>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</si>
  <si>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</si>
  <si>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</si>
  <si>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</si>
  <si>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</si>
  <si>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</si>
  <si>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</si>
  <si>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</si>
  <si>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</si>
  <si>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</si>
  <si>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</si>
  <si>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</si>
  <si>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</si>
  <si>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</si>
  <si>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</si>
  <si>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</si>
  <si>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</si>
  <si>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</si>
  <si>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</si>
  <si>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</si>
  <si>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</si>
  <si>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</si>
  <si>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</si>
  <si>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</si>
  <si>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</si>
  <si>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</si>
  <si>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</si>
  <si>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</si>
  <si>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</si>
  <si>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</si>
  <si>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</si>
  <si>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</si>
  <si>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</si>
  <si>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</si>
  <si>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</si>
  <si>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</si>
  <si>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</si>
  <si>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</si>
  <si>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</si>
  <si>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</si>
  <si>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</si>
  <si>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</si>
  <si>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</si>
  <si>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</si>
  <si>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</si>
  <si>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</si>
  <si>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</si>
  <si>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</si>
  <si>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</si>
  <si>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</si>
  <si>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</si>
  <si>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</si>
  <si>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</si>
  <si>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</si>
  <si>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</si>
  <si>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</si>
  <si>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</si>
  <si>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</si>
  <si>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</si>
  <si>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</si>
  <si>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</si>
  <si>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</si>
  <si>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</si>
  <si>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</si>
  <si>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</si>
  <si>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</si>
  <si>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أرز عادي</t>
  </si>
  <si>
    <t>قطع 160 غرام</t>
  </si>
  <si>
    <t>غالون 3.5 ليتر</t>
  </si>
  <si>
    <t>الخضار الطازجة</t>
  </si>
  <si>
    <t>خ</t>
  </si>
  <si>
    <t>خ 1</t>
  </si>
  <si>
    <t xml:space="preserve">بندورة </t>
  </si>
  <si>
    <t>خ 2</t>
  </si>
  <si>
    <t>كوسى</t>
  </si>
  <si>
    <t>خ 3</t>
  </si>
  <si>
    <t>باذنجان</t>
  </si>
  <si>
    <t>خ 4</t>
  </si>
  <si>
    <t xml:space="preserve">ملفوف </t>
  </si>
  <si>
    <t>خ 5</t>
  </si>
  <si>
    <t xml:space="preserve">لوبيا بادرية </t>
  </si>
  <si>
    <t>خ 6</t>
  </si>
  <si>
    <t>خيار</t>
  </si>
  <si>
    <t>خ 7</t>
  </si>
  <si>
    <t>جزر</t>
  </si>
  <si>
    <t>خ 8</t>
  </si>
  <si>
    <t>بقدونس</t>
  </si>
  <si>
    <t>ربطة واحدة</t>
  </si>
  <si>
    <t>خ 9</t>
  </si>
  <si>
    <t>نعنع</t>
  </si>
  <si>
    <t>خ 10</t>
  </si>
  <si>
    <t>بقلة</t>
  </si>
  <si>
    <t>خ 11</t>
  </si>
  <si>
    <t>كزبرة</t>
  </si>
  <si>
    <t>خ 12</t>
  </si>
  <si>
    <t>خس</t>
  </si>
  <si>
    <t>قطعة واحدة</t>
  </si>
  <si>
    <t>خ 13</t>
  </si>
  <si>
    <t>فجل</t>
  </si>
  <si>
    <t>خ 14</t>
  </si>
  <si>
    <t>بصل احمر</t>
  </si>
  <si>
    <t>خ 15</t>
  </si>
  <si>
    <t>ثوم يابس</t>
  </si>
  <si>
    <t>كيس 300 غرام</t>
  </si>
  <si>
    <t>خ 16</t>
  </si>
  <si>
    <t>بطاطا</t>
  </si>
  <si>
    <t>الفواكه</t>
  </si>
  <si>
    <t>ف</t>
  </si>
  <si>
    <t>ف 1</t>
  </si>
  <si>
    <t>تفاح بلدي أحمر</t>
  </si>
  <si>
    <t>ف 2</t>
  </si>
  <si>
    <t>تفاح بلدي أصفر</t>
  </si>
  <si>
    <t>ف 3</t>
  </si>
  <si>
    <t>موز بلدي</t>
  </si>
  <si>
    <t>ف 4</t>
  </si>
  <si>
    <t>برتقال أبو صرّة</t>
  </si>
  <si>
    <t>ف 5</t>
  </si>
  <si>
    <t xml:space="preserve">ليمون حامض </t>
  </si>
  <si>
    <t xml:space="preserve">الفرق بـ ل.ل. 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</si>
  <si>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</si>
  <si>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</si>
  <si>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</si>
  <si>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</si>
  <si>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</si>
  <si>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</si>
  <si>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</si>
  <si>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</si>
  <si>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</si>
  <si>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</si>
  <si>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</si>
  <si>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</si>
  <si>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</si>
  <si>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</si>
  <si>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</si>
  <si>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</si>
  <si>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</si>
  <si>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</si>
  <si>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</si>
  <si>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</si>
  <si>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</si>
  <si>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</si>
  <si>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</si>
  <si>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>المجمــوع العام</t>
  </si>
  <si>
    <t>التغيير الشهري بالنسبة المئوية %</t>
  </si>
  <si>
    <t>التقرير الشهري لسلة أسعار وزارة الاقتصاد والتجارة (المكتب الفني لسياسة الأسعار) في نقاط البيع في مختلف المناطق اللبنانية</t>
  </si>
  <si>
    <t>مجمــوع الخضار الطازجة</t>
  </si>
  <si>
    <t>مجمــوع الفواكه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</si>
  <si>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</si>
  <si>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</si>
  <si>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</si>
  <si>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</si>
  <si>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التقرير الشهري لأسعار السلة الغذائية في وزارة الاقتصاد والتجارة (المكتب الفني لسياسة الأسعار) في نقاط البيع في مختلف المناطق اللبنانية</t>
  </si>
  <si>
    <t>التقرير الشهري لأسعار السلة الغذائية وزارة الاقتصاد والتجارة (المكتب الفني لسياسة الأسعار) في مختلف المناطق اللبنانية</t>
  </si>
  <si>
    <t>التقرير الشهري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</si>
  <si>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الشهري لأسعار السلة الغذائية في  وزارة الاقتصاد والتجارة (المكتب الفني لسياسة الأسعار) في السوبرماركت في مختلف المناطق اللبنانية</t>
  </si>
  <si>
    <t>مجموع المنتجات الدهنية والزيتية</t>
  </si>
  <si>
    <t>التغيير الأسبوعي بالنسبة المئوية%</t>
  </si>
  <si>
    <t>مجمــوع اللحوم ومشتقاتها</t>
  </si>
  <si>
    <t>مجمــوع المنتجات الدهنية والزيتية</t>
  </si>
  <si>
    <t xml:space="preserve"> التقارير الأسبوعية لسلة أسعار وزارة الاقتصاد والتجارة (المكتب الفني لسياسة الأسعار) في نقاط البيع في مختلف المناطق اللبنانية </t>
  </si>
  <si>
    <t xml:space="preserve"> نسبة التغير لسلة الأسعار الأسبوعية وزارة الاقتصاد والتجارة (المكتب الفني لسياسة الأسعار) في نقاط البيع في مختلف المناطق اللبنانية</t>
  </si>
  <si>
    <t xml:space="preserve"> الخضار الطازجة</t>
  </si>
  <si>
    <t xml:space="preserve"> الفواكه</t>
  </si>
  <si>
    <t xml:space="preserve"> اللحوم ومشتقاتها</t>
  </si>
  <si>
    <t xml:space="preserve"> البيض ومنتجات الحليب</t>
  </si>
  <si>
    <t xml:space="preserve"> الحبوب والبذور والثمار الجوزية</t>
  </si>
  <si>
    <t xml:space="preserve"> المنتجات الدهنية والزيتية</t>
  </si>
  <si>
    <t xml:space="preserve"> المعلبات</t>
  </si>
  <si>
    <t xml:space="preserve"> مواد غذائية متفرقة</t>
  </si>
  <si>
    <t>الأسبوع الأول/ الأسبوع الثاني</t>
  </si>
  <si>
    <t>الأسبوع الأول/ الأسبوع الثالث</t>
  </si>
  <si>
    <t>الأسبوع الأول/ الأسبوع الرابع</t>
  </si>
  <si>
    <t>1$=89700LBP</t>
  </si>
  <si>
    <t>معدل أسعار المحلات والملاحم في كانون الثاني 2024 (ل.ل.)</t>
  </si>
  <si>
    <t>معدل أسعار  السوبرماركات في كانون الثاني 2024 (ل.ل.)</t>
  </si>
  <si>
    <t>معدل الأسعار كانون الثاني 2024(ل.ل.)</t>
  </si>
  <si>
    <t>الأسبوع الرابع ك2 22/01/2024</t>
  </si>
  <si>
    <t>شباط 2024</t>
  </si>
  <si>
    <t>معدل أسعار  السوبرماركات في شباط 2024 (ل.ل.)</t>
  </si>
  <si>
    <t>معدل أسعار المحلات والملاحم في شباط 2024 (ل.ل.)</t>
  </si>
  <si>
    <t>معدل الأسعار شباط 2024(ل.ل.)</t>
  </si>
  <si>
    <r>
      <t xml:space="preserve">الأسبوع الأول </t>
    </r>
    <r>
      <rPr>
        <b/>
        <sz val="9"/>
        <color theme="1"/>
        <rFont val="Arabic Transparent"/>
        <charset val="178"/>
      </rPr>
      <t>05/02/2024</t>
    </r>
  </si>
  <si>
    <t>الأسبوع الثاني 12/02/2024</t>
  </si>
  <si>
    <t>الأسبوع الثالث 19/02/2024</t>
  </si>
  <si>
    <t>الأسبوع الثالث 26/02/2024</t>
  </si>
  <si>
    <t>التغيير % خلال شباط 2024</t>
  </si>
  <si>
    <t xml:space="preserve">خلال شباط 2024 (مع اعتماد الأسبوع الأول كأساس للمقارنة) </t>
  </si>
  <si>
    <t>الأسبوع الرابع 26/02/2024</t>
  </si>
  <si>
    <t>الأسبوع الأول شباط 05/02/2024</t>
  </si>
  <si>
    <t>الأسبوع الرابع ك2/ الأسبوع الأول شباط</t>
  </si>
  <si>
    <t>الأسبوع الثاني شباط 12/02/2024</t>
  </si>
  <si>
    <t>الأسبوع الثالث شباط 19/02/2024</t>
  </si>
  <si>
    <t>الأسبوع الرابع ك2/ الأسبوع الثالث شباط</t>
  </si>
  <si>
    <t>الأسبوع الرابع ك2 26/02/2024</t>
  </si>
  <si>
    <t>الأسبوع الرابع ك2/ الأسبوع الآخير شباط</t>
  </si>
  <si>
    <t>الأسبوع الرابع ك2/ الأسبوع الثاني شباط</t>
  </si>
  <si>
    <t>1$=89600LBP</t>
  </si>
  <si>
    <t xml:space="preserve">خلال شباط 2024 (مع اعتماد الأسبوع الرابع من الشهر السابق كأساس للمقارنة) 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</si>
</sst>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abic Transparent"/>
      <charset val="178"/>
    </font>
    <font>
      <sz val="11"/>
      <color theme="1"/>
      <name val="Arabic Transparent"/>
      <charset val="178"/>
    </font>
    <font>
      <sz val="11"/>
      <color theme="1"/>
      <name val="Arial"/>
      <family val="2"/>
    </font>
    <font>
      <b/>
      <sz val="10"/>
      <color theme="1"/>
      <name val="Arabic Transparent"/>
      <charset val="178"/>
    </font>
    <font>
      <sz val="10"/>
      <color theme="1"/>
      <name val="Calibri"/>
      <family val="2"/>
      <charset val="178"/>
      <scheme val="minor"/>
    </font>
    <font>
      <sz val="10"/>
      <name val="Arabic Transparent"/>
      <charset val="178"/>
    </font>
    <font>
      <b/>
      <sz val="9"/>
      <color theme="1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2" borderId="2" xfId="0" applyFont="1" applyFill="1" applyBorder="1" applyAlignment="1">
      <alignment horizontal="right" indent="1"/>
    </xf>
    <xf numFmtId="0" fontId="10" fillId="2" borderId="4" xfId="0" applyFont="1" applyFill="1" applyBorder="1" applyAlignment="1">
      <alignment horizontal="right" indent="1"/>
    </xf>
    <xf numFmtId="0" fontId="10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0" fillId="2" borderId="17" xfId="0" applyFont="1" applyFill="1" applyBorder="1" applyAlignment="1">
      <alignment horizontal="right" indent="1"/>
    </xf>
    <xf numFmtId="0" fontId="10" fillId="2" borderId="9" xfId="0" applyFont="1" applyFill="1" applyBorder="1" applyAlignment="1">
      <alignment horizontal="right" indent="1"/>
    </xf>
    <xf numFmtId="0" fontId="10" fillId="2" borderId="10" xfId="0" applyFont="1" applyFill="1" applyBorder="1" applyAlignment="1">
      <alignment horizontal="right" indent="1"/>
    </xf>
    <xf numFmtId="0" fontId="8" fillId="0" borderId="0" xfId="0" applyFont="1" applyAlignment="1"/>
    <xf numFmtId="1" fontId="1" fillId="2" borderId="2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3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4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2" xfId="0" applyFont="1" applyBorder="1"/>
    <xf numFmtId="1" fontId="12" fillId="2" borderId="17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9" fontId="12" fillId="2" borderId="2" xfId="1" applyFont="1" applyFill="1" applyBorder="1" applyAlignment="1">
      <alignment horizontal="center"/>
    </xf>
    <xf numFmtId="9" fontId="12" fillId="2" borderId="17" xfId="1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1" fontId="12" fillId="2" borderId="21" xfId="0" applyNumberFormat="1" applyFont="1" applyFill="1" applyBorder="1" applyAlignment="1">
      <alignment horizontal="center"/>
    </xf>
    <xf numFmtId="9" fontId="12" fillId="2" borderId="3" xfId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9" fontId="12" fillId="2" borderId="4" xfId="1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/>
    </xf>
    <xf numFmtId="9" fontId="12" fillId="2" borderId="9" xfId="1" applyFont="1" applyFill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1" fontId="12" fillId="2" borderId="10" xfId="0" applyNumberFormat="1" applyFont="1" applyFill="1" applyBorder="1" applyAlignment="1">
      <alignment horizontal="center"/>
    </xf>
    <xf numFmtId="9" fontId="12" fillId="2" borderId="14" xfId="1" applyFont="1" applyFill="1" applyBorder="1" applyAlignment="1">
      <alignment horizontal="center"/>
    </xf>
    <xf numFmtId="1" fontId="12" fillId="2" borderId="25" xfId="0" applyNumberFormat="1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" fontId="12" fillId="0" borderId="21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9" fontId="12" fillId="2" borderId="2" xfId="1" applyNumberFormat="1" applyFont="1" applyFill="1" applyBorder="1" applyAlignment="1">
      <alignment horizontal="center"/>
    </xf>
    <xf numFmtId="9" fontId="12" fillId="2" borderId="4" xfId="1" applyNumberFormat="1" applyFont="1" applyFill="1" applyBorder="1" applyAlignment="1">
      <alignment horizontal="center"/>
    </xf>
    <xf numFmtId="9" fontId="12" fillId="2" borderId="14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26" xfId="0" applyFont="1" applyBorder="1"/>
    <xf numFmtId="0" fontId="5" fillId="2" borderId="27" xfId="0" applyFont="1" applyFill="1" applyBorder="1" applyAlignment="1">
      <alignment horizontal="right" indent="1"/>
    </xf>
    <xf numFmtId="1" fontId="13" fillId="0" borderId="16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inden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12" xfId="0" applyFont="1" applyBorder="1"/>
    <xf numFmtId="9" fontId="1" fillId="2" borderId="17" xfId="1" applyFont="1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9" fontId="1" fillId="2" borderId="4" xfId="1" applyFont="1" applyFill="1" applyBorder="1" applyAlignment="1">
      <alignment horizontal="center"/>
    </xf>
    <xf numFmtId="17" fontId="3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/>
    </xf>
    <xf numFmtId="1" fontId="12" fillId="0" borderId="30" xfId="0" applyNumberFormat="1" applyFont="1" applyFill="1" applyBorder="1" applyAlignment="1">
      <alignment horizontal="center"/>
    </xf>
    <xf numFmtId="9" fontId="12" fillId="0" borderId="9" xfId="1" applyFont="1" applyFill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0" fontId="9" fillId="0" borderId="28" xfId="0" applyFont="1" applyBorder="1"/>
    <xf numFmtId="0" fontId="4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 indent="1"/>
    </xf>
    <xf numFmtId="0" fontId="9" fillId="0" borderId="17" xfId="0" applyFont="1" applyBorder="1"/>
    <xf numFmtId="0" fontId="4" fillId="0" borderId="29" xfId="0" applyFont="1" applyBorder="1" applyAlignment="1">
      <alignment horizontal="right" vertical="center" indent="1"/>
    </xf>
    <xf numFmtId="0" fontId="9" fillId="0" borderId="3" xfId="0" applyFont="1" applyBorder="1"/>
    <xf numFmtId="0" fontId="9" fillId="0" borderId="4" xfId="0" applyFont="1" applyBorder="1"/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2" xfId="1" applyNumberFormat="1" applyFont="1" applyFill="1" applyBorder="1" applyAlignment="1">
      <alignment horizontal="center"/>
    </xf>
    <xf numFmtId="164" fontId="0" fillId="0" borderId="0" xfId="0" applyNumberFormat="1"/>
    <xf numFmtId="9" fontId="1" fillId="2" borderId="2" xfId="1" applyNumberFormat="1" applyFont="1" applyFill="1" applyBorder="1" applyAlignment="1">
      <alignment horizontal="center"/>
    </xf>
    <xf numFmtId="9" fontId="1" fillId="2" borderId="14" xfId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7" fillId="0" borderId="16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2" borderId="1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9" fillId="0" borderId="0" xfId="0" applyFont="1" applyFill="1"/>
    <xf numFmtId="0" fontId="0" fillId="0" borderId="0" xfId="0" applyFont="1" applyFill="1"/>
    <xf numFmtId="0" fontId="9" fillId="0" borderId="12" xfId="0" applyFont="1" applyBorder="1" applyAlignment="1">
      <alignment vertic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4" fontId="12" fillId="0" borderId="11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18" fillId="0" borderId="0" xfId="0" applyFont="1" applyFill="1"/>
    <xf numFmtId="9" fontId="12" fillId="0" borderId="9" xfId="1" applyNumberFormat="1" applyFont="1" applyFill="1" applyBorder="1" applyAlignment="1">
      <alignment horizontal="center"/>
    </xf>
    <xf numFmtId="1" fontId="12" fillId="0" borderId="25" xfId="0" applyNumberFormat="1" applyFont="1" applyFill="1" applyBorder="1" applyAlignment="1">
      <alignment horizontal="center"/>
    </xf>
    <xf numFmtId="9" fontId="1" fillId="2" borderId="19" xfId="1" applyFont="1" applyFill="1" applyBorder="1" applyAlignment="1">
      <alignment horizontal="center"/>
    </xf>
    <xf numFmtId="9" fontId="1" fillId="2" borderId="29" xfId="1" applyFont="1" applyFill="1" applyBorder="1" applyAlignment="1">
      <alignment horizontal="center"/>
    </xf>
    <xf numFmtId="9" fontId="1" fillId="2" borderId="18" xfId="1" applyFont="1" applyFill="1" applyBorder="1" applyAlignment="1">
      <alignment horizontal="center"/>
    </xf>
    <xf numFmtId="0" fontId="9" fillId="0" borderId="2" xfId="0" applyFont="1" applyBorder="1"/>
    <xf numFmtId="0" fontId="5" fillId="2" borderId="5" xfId="0" applyFont="1" applyFill="1" applyBorder="1" applyAlignment="1">
      <alignment horizontal="right"/>
    </xf>
    <xf numFmtId="164" fontId="1" fillId="2" borderId="12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/>
    <xf numFmtId="1" fontId="1" fillId="2" borderId="25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/>
    </xf>
    <xf numFmtId="1" fontId="12" fillId="0" borderId="23" xfId="0" applyNumberFormat="1" applyFont="1" applyFill="1" applyBorder="1" applyAlignment="1">
      <alignment horizontal="center"/>
    </xf>
    <xf numFmtId="1" fontId="12" fillId="0" borderId="33" xfId="0" applyNumberFormat="1" applyFont="1" applyFill="1" applyBorder="1" applyAlignment="1">
      <alignment horizontal="center"/>
    </xf>
    <xf numFmtId="1" fontId="12" fillId="0" borderId="2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974908807879727E-2"/>
          <c:y val="0.10575909942413959"/>
          <c:w val="0.67248760708579058"/>
          <c:h val="0.79038683928034159"/>
        </c:manualLayout>
      </c:layout>
      <c:lineChart>
        <c:grouping val="standard"/>
        <c:ser>
          <c:idx val="0"/>
          <c:order val="0"/>
          <c:tx>
            <c:strRef>
              <c:f>'Feb 2024 Sumary '!$A$25</c:f>
              <c:strCache>
                <c:ptCount val="1"/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'!$B$25:$D$25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'Feb 2024 Sumary '!$A$26</c:f>
              <c:strCache>
                <c:ptCount val="1"/>
                <c:pt idx="0">
                  <c:v> الخضار الطازجة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'!$B$26:$D$26</c:f>
              <c:numCache>
                <c:formatCode>0%</c:formatCode>
                <c:ptCount val="3"/>
                <c:pt idx="0">
                  <c:v>5.2636002901736242E-2</c:v>
                </c:pt>
                <c:pt idx="1">
                  <c:v>1.8592370774754768E-2</c:v>
                </c:pt>
                <c:pt idx="2">
                  <c:v>-1.4209174536604511E-2</c:v>
                </c:pt>
              </c:numCache>
            </c:numRef>
          </c:val>
        </c:ser>
        <c:ser>
          <c:idx val="2"/>
          <c:order val="2"/>
          <c:tx>
            <c:strRef>
              <c:f>'Feb 2024 Sumary '!$A$27</c:f>
              <c:strCache>
                <c:ptCount val="1"/>
                <c:pt idx="0">
                  <c:v> الفواكه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'!$B$27:$D$27</c:f>
              <c:numCache>
                <c:formatCode>0%</c:formatCode>
                <c:ptCount val="3"/>
                <c:pt idx="0">
                  <c:v>6.0462606074846541E-2</c:v>
                </c:pt>
                <c:pt idx="1">
                  <c:v>-1.9461555170539577E-2</c:v>
                </c:pt>
                <c:pt idx="2">
                  <c:v>-4.0061772903968756E-2</c:v>
                </c:pt>
              </c:numCache>
            </c:numRef>
          </c:val>
        </c:ser>
        <c:ser>
          <c:idx val="3"/>
          <c:order val="3"/>
          <c:tx>
            <c:strRef>
              <c:f>'Feb 2024 Sumary '!$A$28</c:f>
              <c:strCache>
                <c:ptCount val="1"/>
                <c:pt idx="0">
                  <c:v> اللحوم ومشتقاتها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'!$B$28:$D$28</c:f>
              <c:numCache>
                <c:formatCode>0%</c:formatCode>
                <c:ptCount val="3"/>
                <c:pt idx="0">
                  <c:v>6.5260688690437435E-3</c:v>
                </c:pt>
                <c:pt idx="1">
                  <c:v>-4.6067562466848922E-3</c:v>
                </c:pt>
                <c:pt idx="2">
                  <c:v>9.8297434424565195E-3</c:v>
                </c:pt>
              </c:numCache>
            </c:numRef>
          </c:val>
        </c:ser>
        <c:ser>
          <c:idx val="4"/>
          <c:order val="4"/>
          <c:tx>
            <c:strRef>
              <c:f>'Feb 2024 Sumary '!$A$29</c:f>
              <c:strCache>
                <c:ptCount val="1"/>
                <c:pt idx="0">
                  <c:v> البيض ومنتجات الحليب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'!$B$29:$D$29</c:f>
              <c:numCache>
                <c:formatCode>0%</c:formatCode>
                <c:ptCount val="3"/>
                <c:pt idx="0">
                  <c:v>1.6241316046417265E-2</c:v>
                </c:pt>
                <c:pt idx="1">
                  <c:v>1.3429669074374328E-2</c:v>
                </c:pt>
                <c:pt idx="2">
                  <c:v>1.0406741454766073E-2</c:v>
                </c:pt>
              </c:numCache>
            </c:numRef>
          </c:val>
        </c:ser>
        <c:ser>
          <c:idx val="5"/>
          <c:order val="5"/>
          <c:tx>
            <c:strRef>
              <c:f>'Feb 2024 Sumary '!$A$30</c:f>
              <c:strCache>
                <c:ptCount val="1"/>
                <c:pt idx="0">
                  <c:v> الحبوب والبذور والثمار الجوزية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'!$B$30:$D$30</c:f>
              <c:numCache>
                <c:formatCode>0%</c:formatCode>
                <c:ptCount val="3"/>
                <c:pt idx="0">
                  <c:v>8.0031197037082873E-3</c:v>
                </c:pt>
                <c:pt idx="1">
                  <c:v>-7.2318060945751328E-2</c:v>
                </c:pt>
                <c:pt idx="2">
                  <c:v>-6.5164897603797844E-2</c:v>
                </c:pt>
              </c:numCache>
            </c:numRef>
          </c:val>
        </c:ser>
        <c:ser>
          <c:idx val="6"/>
          <c:order val="6"/>
          <c:tx>
            <c:strRef>
              <c:f>'Feb 2024 Sumary '!$A$31</c:f>
              <c:strCache>
                <c:ptCount val="1"/>
                <c:pt idx="0">
                  <c:v> المنتجات الدهنية والزيتية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'!$B$31:$D$31</c:f>
              <c:numCache>
                <c:formatCode>0%</c:formatCode>
                <c:ptCount val="3"/>
                <c:pt idx="0">
                  <c:v>-2.809974150621234E-4</c:v>
                </c:pt>
                <c:pt idx="1">
                  <c:v>-4.8467876027544271E-3</c:v>
                </c:pt>
                <c:pt idx="2">
                  <c:v>-1.5130738375665621E-2</c:v>
                </c:pt>
              </c:numCache>
            </c:numRef>
          </c:val>
        </c:ser>
        <c:ser>
          <c:idx val="7"/>
          <c:order val="7"/>
          <c:tx>
            <c:strRef>
              <c:f>'Feb 2024 Sumary '!$A$32</c:f>
              <c:strCache>
                <c:ptCount val="1"/>
                <c:pt idx="0">
                  <c:v> المعلبات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'!$B$32:$D$32</c:f>
              <c:numCache>
                <c:formatCode>0%</c:formatCode>
                <c:ptCount val="3"/>
                <c:pt idx="0">
                  <c:v>6.5021597799239461E-3</c:v>
                </c:pt>
                <c:pt idx="1">
                  <c:v>5.3800837935472781E-3</c:v>
                </c:pt>
                <c:pt idx="2">
                  <c:v>6.5021597799239461E-3</c:v>
                </c:pt>
              </c:numCache>
            </c:numRef>
          </c:val>
        </c:ser>
        <c:ser>
          <c:idx val="8"/>
          <c:order val="8"/>
          <c:tx>
            <c:strRef>
              <c:f>'Feb 2024 Sumary '!$A$33</c:f>
              <c:strCache>
                <c:ptCount val="1"/>
                <c:pt idx="0">
                  <c:v> مواد غذائية متفرقة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'!$B$33:$D$33</c:f>
              <c:numCache>
                <c:formatCode>0%</c:formatCode>
                <c:ptCount val="3"/>
                <c:pt idx="0">
                  <c:v>8.6217727567634373E-4</c:v>
                </c:pt>
                <c:pt idx="1">
                  <c:v>-1.8001020340893061E-3</c:v>
                </c:pt>
                <c:pt idx="2">
                  <c:v>-1.6361941966712219E-3</c:v>
                </c:pt>
              </c:numCache>
            </c:numRef>
          </c:val>
        </c:ser>
        <c:ser>
          <c:idx val="9"/>
          <c:order val="9"/>
          <c:tx>
            <c:strRef>
              <c:f>'Feb 2024 Sumary '!$A$34</c:f>
              <c:strCache>
                <c:ptCount val="1"/>
                <c:pt idx="0">
                  <c:v>المجمــوع العام</c:v>
                </c:pt>
              </c:strCache>
            </c:strRef>
          </c:tx>
          <c:cat>
            <c:strRef>
              <c:f>'Feb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'Feb 2024 Sumary '!$B$34:$D$34</c:f>
              <c:numCache>
                <c:formatCode>0.0%</c:formatCode>
                <c:ptCount val="3"/>
                <c:pt idx="0">
                  <c:v>1.1029391147505101E-2</c:v>
                </c:pt>
                <c:pt idx="1">
                  <c:v>-6.1781126485897196E-3</c:v>
                </c:pt>
                <c:pt idx="2">
                  <c:v>-8.1737363848330153E-3</c:v>
                </c:pt>
              </c:numCache>
            </c:numRef>
          </c:val>
        </c:ser>
        <c:marker val="1"/>
        <c:axId val="104535168"/>
        <c:axId val="104536704"/>
      </c:lineChart>
      <c:catAx>
        <c:axId val="104535168"/>
        <c:scaling>
          <c:orientation val="minMax"/>
        </c:scaling>
        <c:axPos val="b"/>
        <c:majorTickMark val="none"/>
        <c:minorTickMark val="cross"/>
        <c:tickLblPos val="nextTo"/>
        <c:spPr>
          <a:ln w="19050"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 sz="1100" b="1"/>
            </a:pPr>
            <a:endParaRPr lang="en-US"/>
          </a:p>
        </c:txPr>
        <c:crossAx val="104536704"/>
        <c:crosses val="autoZero"/>
        <c:auto val="1"/>
        <c:lblAlgn val="ctr"/>
        <c:lblOffset val="1000"/>
      </c:catAx>
      <c:valAx>
        <c:axId val="104536704"/>
        <c:scaling>
          <c:orientation val="minMax"/>
          <c:max val="6.5000000000000002E-2"/>
          <c:min val="-7.5000000000000011E-2"/>
        </c:scaling>
        <c:axPos val="l"/>
        <c:majorGridlines/>
        <c:numFmt formatCode="0.0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535168"/>
        <c:crosses val="autoZero"/>
        <c:crossBetween val="between"/>
        <c:majorUnit val="5.0000000000000114E-3"/>
      </c:valAx>
    </c:plotArea>
    <c:legend>
      <c:legendPos val="r"/>
      <c:layout>
        <c:manualLayout>
          <c:xMode val="edge"/>
          <c:yMode val="edge"/>
          <c:x val="0.79809326777859868"/>
          <c:y val="0.28032284906357624"/>
          <c:w val="0.18560256056801852"/>
          <c:h val="0.37683609821141789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841487719289254E-2"/>
          <c:y val="0.13355149558411222"/>
          <c:w val="0.73377181284738546"/>
          <c:h val="0.75281778321533399"/>
        </c:manualLayout>
      </c:layout>
      <c:lineChart>
        <c:grouping val="standard"/>
        <c:ser>
          <c:idx val="0"/>
          <c:order val="0"/>
          <c:tx>
            <c:strRef>
              <c:f>'Feb 2024 Sumary '!$A$53</c:f>
              <c:strCache>
                <c:ptCount val="1"/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'!$B$53:$E$53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'Feb 2024 Sumary '!$A$54</c:f>
              <c:strCache>
                <c:ptCount val="1"/>
                <c:pt idx="0">
                  <c:v> الخضار الطازجة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'!$B$54:$E$54</c:f>
              <c:numCache>
                <c:formatCode>0%</c:formatCode>
                <c:ptCount val="4"/>
                <c:pt idx="0">
                  <c:v>4.5930442806697135E-2</c:v>
                </c:pt>
                <c:pt idx="1">
                  <c:v>0.10098404062928472</c:v>
                </c:pt>
                <c:pt idx="2">
                  <c:v>6.5376769403962684E-2</c:v>
                </c:pt>
                <c:pt idx="3">
                  <c:v>3.1068634591708732E-2</c:v>
                </c:pt>
              </c:numCache>
            </c:numRef>
          </c:val>
        </c:ser>
        <c:ser>
          <c:idx val="2"/>
          <c:order val="2"/>
          <c:tx>
            <c:strRef>
              <c:f>'Feb 2024 Sumary '!$A$55</c:f>
              <c:strCache>
                <c:ptCount val="1"/>
                <c:pt idx="0">
                  <c:v> الفواكه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'!$B$55:$E$55</c:f>
              <c:numCache>
                <c:formatCode>0%</c:formatCode>
                <c:ptCount val="4"/>
                <c:pt idx="0">
                  <c:v>4.2337424298431861E-2</c:v>
                </c:pt>
                <c:pt idx="1">
                  <c:v>0.10535986138085812</c:v>
                </c:pt>
                <c:pt idx="2">
                  <c:v>2.2051917009129809E-2</c:v>
                </c:pt>
                <c:pt idx="3">
                  <c:v>5.7953911688035512E-4</c:v>
                </c:pt>
              </c:numCache>
            </c:numRef>
          </c:val>
        </c:ser>
        <c:ser>
          <c:idx val="3"/>
          <c:order val="3"/>
          <c:tx>
            <c:strRef>
              <c:f>'Feb 2024 Sumary '!$A$56</c:f>
              <c:strCache>
                <c:ptCount val="1"/>
                <c:pt idx="0">
                  <c:v> اللحوم ومشتقاتها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'!$B$56:$E$56</c:f>
              <c:numCache>
                <c:formatCode>0%</c:formatCode>
                <c:ptCount val="4"/>
                <c:pt idx="0">
                  <c:v>1.7592388647740865E-2</c:v>
                </c:pt>
                <c:pt idx="1">
                  <c:v>2.4233266656670308E-2</c:v>
                </c:pt>
                <c:pt idx="2">
                  <c:v>1.2904588554758449E-2</c:v>
                </c:pt>
                <c:pt idx="3">
                  <c:v>2.759506075714422E-2</c:v>
                </c:pt>
              </c:numCache>
            </c:numRef>
          </c:val>
        </c:ser>
        <c:ser>
          <c:idx val="4"/>
          <c:order val="4"/>
          <c:tx>
            <c:strRef>
              <c:f>'Feb 2024 Sumary '!$A$57</c:f>
              <c:strCache>
                <c:ptCount val="1"/>
                <c:pt idx="0">
                  <c:v> البيض ومنتجات الحليب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'!$B$57:$E$57</c:f>
              <c:numCache>
                <c:formatCode>0%</c:formatCode>
                <c:ptCount val="4"/>
                <c:pt idx="0">
                  <c:v>-2.640348064816412E-2</c:v>
                </c:pt>
                <c:pt idx="1">
                  <c:v>-1.059099187567915E-2</c:v>
                </c:pt>
                <c:pt idx="2">
                  <c:v>-1.3328401581306283E-2</c:v>
                </c:pt>
                <c:pt idx="3">
                  <c:v>-1.6271513390009412E-2</c:v>
                </c:pt>
              </c:numCache>
            </c:numRef>
          </c:val>
        </c:ser>
        <c:ser>
          <c:idx val="5"/>
          <c:order val="5"/>
          <c:tx>
            <c:strRef>
              <c:f>'Feb 2024 Sumary '!$A$58</c:f>
              <c:strCache>
                <c:ptCount val="1"/>
                <c:pt idx="0">
                  <c:v> الحبوب والبذور والثمار الجوزية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'!$B$58:$E$58</c:f>
              <c:numCache>
                <c:formatCode>0%</c:formatCode>
                <c:ptCount val="4"/>
                <c:pt idx="0">
                  <c:v>1.8785071448257772E-3</c:v>
                </c:pt>
                <c:pt idx="1">
                  <c:v>9.8966607660783759E-3</c:v>
                </c:pt>
                <c:pt idx="2">
                  <c:v>-7.0575403795112082E-2</c:v>
                </c:pt>
                <c:pt idx="3">
                  <c:v>-6.3408803184712634E-2</c:v>
                </c:pt>
              </c:numCache>
            </c:numRef>
          </c:val>
        </c:ser>
        <c:ser>
          <c:idx val="6"/>
          <c:order val="6"/>
          <c:tx>
            <c:strRef>
              <c:f>'Feb 2024 Sumary '!$A$59</c:f>
              <c:strCache>
                <c:ptCount val="1"/>
                <c:pt idx="0">
                  <c:v> المنتجات الدهنية والزيتية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'!$B$59:$E$59</c:f>
              <c:numCache>
                <c:formatCode>0%</c:formatCode>
                <c:ptCount val="4"/>
                <c:pt idx="0">
                  <c:v>-5.3830489971823512E-8</c:v>
                </c:pt>
                <c:pt idx="1">
                  <c:v>-2.8105123042586669E-4</c:v>
                </c:pt>
                <c:pt idx="2">
                  <c:v>-4.8468411723394476E-3</c:v>
                </c:pt>
                <c:pt idx="3">
                  <c:v>-1.5130791391660533E-2</c:v>
                </c:pt>
              </c:numCache>
            </c:numRef>
          </c:val>
        </c:ser>
        <c:ser>
          <c:idx val="7"/>
          <c:order val="7"/>
          <c:tx>
            <c:strRef>
              <c:f>'Feb 2024 Sumary '!$A$60</c:f>
              <c:strCache>
                <c:ptCount val="1"/>
                <c:pt idx="0">
                  <c:v> المعلبات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'!$B$60:$E$60</c:f>
              <c:numCache>
                <c:formatCode>0%</c:formatCode>
                <c:ptCount val="4"/>
                <c:pt idx="0">
                  <c:v>-7.3345622010818456E-4</c:v>
                </c:pt>
                <c:pt idx="1">
                  <c:v>5.7639345102810397E-3</c:v>
                </c:pt>
                <c:pt idx="2">
                  <c:v>4.6426815175160127E-3</c:v>
                </c:pt>
                <c:pt idx="3">
                  <c:v>5.7639345102810397E-3</c:v>
                </c:pt>
              </c:numCache>
            </c:numRef>
          </c:val>
        </c:ser>
        <c:ser>
          <c:idx val="8"/>
          <c:order val="8"/>
          <c:tx>
            <c:strRef>
              <c:f>'Feb 2024 Sumary '!$A$61</c:f>
              <c:strCache>
                <c:ptCount val="1"/>
                <c:pt idx="0">
                  <c:v> مواد غذائية متفرقة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'!$B$61:$E$61</c:f>
              <c:numCache>
                <c:formatCode>0%</c:formatCode>
                <c:ptCount val="4"/>
                <c:pt idx="0">
                  <c:v>-2.2529659066519952E-4</c:v>
                </c:pt>
                <c:pt idx="1">
                  <c:v>6.3668643941038527E-4</c:v>
                </c:pt>
                <c:pt idx="2">
                  <c:v>-2.0249930679033757E-3</c:v>
                </c:pt>
                <c:pt idx="3">
                  <c:v>-1.8611221583622454E-3</c:v>
                </c:pt>
              </c:numCache>
            </c:numRef>
          </c:val>
        </c:ser>
        <c:ser>
          <c:idx val="9"/>
          <c:order val="9"/>
          <c:tx>
            <c:strRef>
              <c:f>'Feb 2024 Sumary '!$A$62</c:f>
              <c:strCache>
                <c:ptCount val="1"/>
                <c:pt idx="0">
                  <c:v>المجمــوع العام</c:v>
                </c:pt>
              </c:strCache>
            </c:strRef>
          </c:tx>
          <c:cat>
            <c:strRef>
              <c:f>'Feb 2024 Sumary '!$B$52:$E$52</c:f>
              <c:strCache>
                <c:ptCount val="4"/>
                <c:pt idx="0">
                  <c:v>الأسبوع الرابع ك2/ الأسبوع الأول شباط</c:v>
                </c:pt>
                <c:pt idx="1">
                  <c:v>الأسبوع الرابع ك2/ الأسبوع الأول شباط</c:v>
                </c:pt>
                <c:pt idx="2">
                  <c:v>الأسبوع الرابع ك2/ الأسبوع الثالث شباط</c:v>
                </c:pt>
                <c:pt idx="3">
                  <c:v>الأسبوع الرابع ك2/ الأسبوع الآخير شباط</c:v>
                </c:pt>
              </c:strCache>
            </c:strRef>
          </c:cat>
          <c:val>
            <c:numRef>
              <c:f>'Feb 2024 Sumary '!$B$62:$E$62</c:f>
              <c:numCache>
                <c:formatCode>0.0%</c:formatCode>
                <c:ptCount val="4"/>
                <c:pt idx="0">
                  <c:v>1.2063913772118126E-3</c:v>
                </c:pt>
                <c:pt idx="1">
                  <c:v>1.224908828709316E-2</c:v>
                </c:pt>
                <c:pt idx="2">
                  <c:v>-4.9791744932046094E-3</c:v>
                </c:pt>
                <c:pt idx="3">
                  <c:v>-6.9772057327154675E-3</c:v>
                </c:pt>
              </c:numCache>
            </c:numRef>
          </c:val>
        </c:ser>
        <c:marker val="1"/>
        <c:axId val="104634624"/>
        <c:axId val="104640512"/>
      </c:lineChart>
      <c:catAx>
        <c:axId val="104634624"/>
        <c:scaling>
          <c:orientation val="minMax"/>
        </c:scaling>
        <c:axPos val="b"/>
        <c:majorTickMark val="none"/>
        <c:minorTickMark val="cross"/>
        <c:tickLblPos val="low"/>
        <c:spPr>
          <a:ln w="19050">
            <a:solidFill>
              <a:schemeClr val="tx1"/>
            </a:solidFill>
          </a:ln>
        </c:spPr>
        <c:txPr>
          <a:bodyPr rot="480000" vert="horz" anchor="b" anchorCtr="1"/>
          <a:lstStyle/>
          <a:p>
            <a:pPr>
              <a:defRPr sz="1100" b="1"/>
            </a:pPr>
            <a:endParaRPr lang="en-US"/>
          </a:p>
        </c:txPr>
        <c:crossAx val="104640512"/>
        <c:crosses val="autoZero"/>
        <c:auto val="1"/>
        <c:lblAlgn val="ctr"/>
        <c:lblOffset val="0"/>
      </c:catAx>
      <c:valAx>
        <c:axId val="104640512"/>
        <c:scaling>
          <c:orientation val="minMax"/>
          <c:max val="0.11"/>
          <c:min val="-7.5000000000000011E-2"/>
        </c:scaling>
        <c:axPos val="l"/>
        <c:majorGridlines/>
        <c:numFmt formatCode="0.0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634624"/>
        <c:crosses val="autoZero"/>
        <c:crossBetween val="between"/>
        <c:majorUnit val="5.0000000000000018E-3"/>
      </c:valAx>
    </c:plotArea>
    <c:legend>
      <c:legendPos val="r"/>
      <c:layout>
        <c:manualLayout>
          <c:xMode val="edge"/>
          <c:yMode val="edge"/>
          <c:x val="0.79809326777859879"/>
          <c:y val="0.28032284906357635"/>
          <c:w val="0.18560256056801852"/>
          <c:h val="0.37683609821141795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25" right="0.25" top="0.56999999999999995" bottom="0.53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25" right="0.25" top="0.57999999999999996" bottom="0.55000000000000004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86008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19639" y="-29459"/>
    <xdr:ext cx="10133815" cy="64612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0.85514</cdr:x>
      <cdr:y>0.01073</cdr:y>
    </cdr:from>
    <cdr:to>
      <cdr:x>0.9868</cdr:x>
      <cdr:y>0.19978</cdr:y>
    </cdr:to>
    <cdr:pic>
      <cdr:nvPicPr>
        <cdr:cNvPr id="2" name="Picture 1" descr="Moet Logo_Ar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C50245C6-EA90-44A9-A37C-A3C29E02A28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93253" y="65371"/>
          <a:ext cx="1230700" cy="1152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0.83685</cdr:x>
      <cdr:y>0.19767</cdr:y>
    </cdr:from>
    <cdr:to>
      <cdr:x>0.99091</cdr:x>
      <cdr:y>0.2513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841E8695-2C60-4394-A629-BF6ABF8FA3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822289" y="1204632"/>
          <a:ext cx="1440000" cy="3268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0.11286</cdr:x>
      <cdr:y>0.02239</cdr:y>
    </cdr:from>
    <cdr:to>
      <cdr:x>0.76823</cdr:x>
      <cdr:y>0.11339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54949" y="136448"/>
          <a:ext cx="6125882" cy="55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1" algn="ctr" rtl="1"/>
          <a:r>
            <a:rPr lang="ar-LB" sz="1400" b="1">
              <a:latin typeface="+mn-lt"/>
              <a:ea typeface="+mn-ea"/>
              <a:cs typeface="+mn-cs"/>
            </a:rPr>
            <a:t>نسبة</a:t>
          </a:r>
          <a:r>
            <a:rPr lang="ar-LB" sz="1400" b="1" baseline="0">
              <a:latin typeface="+mn-lt"/>
              <a:ea typeface="+mn-ea"/>
              <a:cs typeface="+mn-cs"/>
            </a:rPr>
            <a:t> التغيير لمعدل الفئات في السلة الغذائية المصغرة</a:t>
          </a:r>
          <a:r>
            <a:rPr lang="en-US" sz="1400" b="1" baseline="0">
              <a:latin typeface="+mn-lt"/>
              <a:ea typeface="+mn-ea"/>
              <a:cs typeface="+mn-cs"/>
            </a:rPr>
            <a:t> </a:t>
          </a:r>
          <a:r>
            <a:rPr lang="ar-LB" sz="1400" b="1" baseline="0">
              <a:latin typeface="+mn-lt"/>
              <a:ea typeface="+mn-ea"/>
              <a:cs typeface="+mn-cs"/>
            </a:rPr>
            <a:t>خلال شهر شباط 2024 </a:t>
          </a:r>
        </a:p>
        <a:p xmlns:a="http://schemas.openxmlformats.org/drawingml/2006/main">
          <a:pPr lvl="1" algn="ctr" rtl="1"/>
          <a:r>
            <a:rPr lang="ar-LB" sz="1200" b="1" baseline="0">
              <a:latin typeface="+mn-lt"/>
              <a:ea typeface="+mn-ea"/>
              <a:cs typeface="+mn-cs"/>
            </a:rPr>
            <a:t>(مع اعتماد الأسبوع الأول</a:t>
          </a:r>
          <a:r>
            <a:rPr lang="en-US" sz="1200" b="1" baseline="0">
              <a:latin typeface="+mn-lt"/>
              <a:ea typeface="+mn-ea"/>
              <a:cs typeface="+mn-cs"/>
            </a:rPr>
            <a:t> </a:t>
          </a:r>
          <a:r>
            <a:rPr lang="ar-LB" sz="1200" b="1" baseline="0">
              <a:latin typeface="+mn-lt"/>
              <a:ea typeface="+mn-ea"/>
              <a:cs typeface="+mn-cs"/>
            </a:rPr>
            <a:t>من شباط 2024 كأساس للمقارنة) </a:t>
          </a:r>
          <a:endParaRPr 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27742" y="12964"/>
    <xdr:ext cx="10132098" cy="64188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0.85514</cdr:x>
      <cdr:y>0.01073</cdr:y>
    </cdr:from>
    <cdr:to>
      <cdr:x>0.9868</cdr:x>
      <cdr:y>0.19978</cdr:y>
    </cdr:to>
    <cdr:pic>
      <cdr:nvPicPr>
        <cdr:cNvPr id="2" name="Picture 1" descr="Moet Logo_Ar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C50245C6-EA90-44A9-A37C-A3C29E02A28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93253" y="65371"/>
          <a:ext cx="1230700" cy="1152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0.83685</cdr:x>
      <cdr:y>0.19767</cdr:y>
    </cdr:from>
    <cdr:to>
      <cdr:x>0.99091</cdr:x>
      <cdr:y>0.2513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841E8695-2C60-4394-A629-BF6ABF8FA3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822289" y="1204632"/>
          <a:ext cx="1440000" cy="3268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0.11286</cdr:x>
      <cdr:y>0.02239</cdr:y>
    </cdr:from>
    <cdr:to>
      <cdr:x>0.76823</cdr:x>
      <cdr:y>0.11339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54949" y="136448"/>
          <a:ext cx="6125882" cy="55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1" algn="ctr" rtl="1"/>
          <a:r>
            <a:rPr lang="ar-LB" sz="1400" b="1">
              <a:latin typeface="+mn-lt"/>
              <a:ea typeface="+mn-ea"/>
              <a:cs typeface="+mn-cs"/>
            </a:rPr>
            <a:t>نسبة</a:t>
          </a:r>
          <a:r>
            <a:rPr lang="ar-LB" sz="1400" b="1" baseline="0">
              <a:latin typeface="+mn-lt"/>
              <a:ea typeface="+mn-ea"/>
              <a:cs typeface="+mn-cs"/>
            </a:rPr>
            <a:t> التغيير لمعدل الفئات في السلة الغذائية المصغرة</a:t>
          </a:r>
          <a:r>
            <a:rPr lang="en-US" sz="1400" b="1" baseline="0">
              <a:latin typeface="+mn-lt"/>
              <a:ea typeface="+mn-ea"/>
              <a:cs typeface="+mn-cs"/>
            </a:rPr>
            <a:t> </a:t>
          </a:r>
          <a:r>
            <a:rPr lang="ar-LB" sz="1400" b="1" baseline="0">
              <a:latin typeface="+mn-lt"/>
              <a:ea typeface="+mn-ea"/>
              <a:cs typeface="+mn-cs"/>
            </a:rPr>
            <a:t>خلال شهر شباط 2024 </a:t>
          </a:r>
        </a:p>
        <a:p xmlns:a="http://schemas.openxmlformats.org/drawingml/2006/main">
          <a:pPr lvl="1" algn="ctr" rtl="1"/>
          <a:r>
            <a:rPr lang="ar-LB" sz="1200" b="1" baseline="0">
              <a:latin typeface="+mn-lt"/>
              <a:ea typeface="+mn-ea"/>
              <a:cs typeface="+mn-cs"/>
            </a:rPr>
            <a:t>(مع اعتماد الأسبوع الرابع من </a:t>
          </a:r>
          <a:r>
            <a:rPr lang="ar-LB" sz="1100" b="1" baseline="0">
              <a:latin typeface="+mn-lt"/>
              <a:ea typeface="+mn-ea"/>
              <a:cs typeface="+mn-cs"/>
            </a:rPr>
            <a:t>كانون الثاني </a:t>
          </a:r>
          <a:r>
            <a:rPr lang="ar-LB" sz="1200" b="1" baseline="0">
              <a:latin typeface="+mn-lt"/>
              <a:ea typeface="+mn-ea"/>
              <a:cs typeface="+mn-cs"/>
            </a:rPr>
            <a:t>2024 كأساس للمقارنة) </a:t>
          </a:r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82"/>
  <sheetViews>
    <sheetView rightToLeft="1" zoomScaleNormal="100" workbookViewId="0">
      <selection activeCell="E1" sqref="E1:E1048576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4" width="15.5703125" customWidth="1"/>
    <col min="5" max="5" width="14.42578125" customWidth="1"/>
    <col min="6" max="6" width="14.5703125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9" t="s">
        <v>203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24.75" customHeight="1">
      <c r="A12" s="133" t="s">
        <v>3</v>
      </c>
      <c r="B12" s="135"/>
      <c r="C12" s="137" t="s">
        <v>0</v>
      </c>
      <c r="D12" s="129" t="s">
        <v>4</v>
      </c>
      <c r="E12" s="129" t="s">
        <v>223</v>
      </c>
      <c r="F12" s="129" t="s">
        <v>227</v>
      </c>
      <c r="G12" s="129" t="s">
        <v>192</v>
      </c>
    </row>
    <row r="13" spans="1:7" ht="34.5" customHeight="1" thickBot="1">
      <c r="A13" s="134"/>
      <c r="B13" s="136"/>
      <c r="C13" s="138"/>
      <c r="D13" s="131"/>
      <c r="E13" s="131"/>
      <c r="F13" s="131"/>
      <c r="G13" s="132"/>
    </row>
    <row r="14" spans="1:7" ht="17.25" customHeight="1" thickBot="1">
      <c r="A14" s="21" t="s">
        <v>118</v>
      </c>
      <c r="B14" s="8" t="s">
        <v>119</v>
      </c>
      <c r="C14" s="5"/>
      <c r="D14" s="6"/>
      <c r="E14" s="53"/>
      <c r="F14" s="53"/>
      <c r="G14" s="54"/>
    </row>
    <row r="15" spans="1:7" ht="16.5" customHeight="1">
      <c r="A15" s="21"/>
      <c r="B15" s="55" t="s">
        <v>120</v>
      </c>
      <c r="C15" s="56" t="s">
        <v>121</v>
      </c>
      <c r="D15" s="16" t="s">
        <v>113</v>
      </c>
      <c r="E15" s="29">
        <v>79598.8</v>
      </c>
      <c r="F15" s="29">
        <v>85698.8</v>
      </c>
      <c r="G15" s="31">
        <f>(F15-E15)/E15</f>
        <v>7.6634321120418902E-2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3">
        <v>153416.44444444444</v>
      </c>
      <c r="F16" s="33">
        <v>122832.27777777777</v>
      </c>
      <c r="G16" s="30">
        <f>(F16-E16)/E16</f>
        <v>-0.19935390092906169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3">
        <v>92011.3</v>
      </c>
      <c r="F17" s="33">
        <v>118083.48888888888</v>
      </c>
      <c r="G17" s="30">
        <f>(F17-E17)/E17</f>
        <v>0.28335855366557017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3">
        <v>52173.8</v>
      </c>
      <c r="F18" s="33">
        <v>44760.800000000003</v>
      </c>
      <c r="G18" s="30">
        <f>(F18-E18)/E18</f>
        <v>-0.14208280784608365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3">
        <v>292409.77678571432</v>
      </c>
      <c r="F19" s="33">
        <v>384781</v>
      </c>
      <c r="G19" s="30">
        <f>(F19-E19)/E19</f>
        <v>0.31589649371394918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3">
        <v>113298.8</v>
      </c>
      <c r="F20" s="33">
        <v>109998.8</v>
      </c>
      <c r="G20" s="30">
        <f>(F20-E20)/E20</f>
        <v>-2.9126522081434226E-2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3">
        <v>70774.55</v>
      </c>
      <c r="F21" s="33">
        <v>80187.05</v>
      </c>
      <c r="G21" s="30">
        <f>(F21-E21)/E21</f>
        <v>0.13299272125361447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3">
        <v>30901.166666666664</v>
      </c>
      <c r="F22" s="33">
        <v>42194.222222222219</v>
      </c>
      <c r="G22" s="30">
        <f>(F22-E22)/E22</f>
        <v>0.36545725529960216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3">
        <v>43110.888888888883</v>
      </c>
      <c r="F23" s="33">
        <v>50207.277777777774</v>
      </c>
      <c r="G23" s="30">
        <f>(F23-E23)/E23</f>
        <v>0.16460780725673849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3">
        <v>43305.333333333328</v>
      </c>
      <c r="F24" s="33">
        <v>55430.055555555555</v>
      </c>
      <c r="G24" s="30">
        <f>(F24-E24)/E24</f>
        <v>0.27998219362254595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3">
        <v>41176.183333333334</v>
      </c>
      <c r="F25" s="33">
        <v>49862.283333333333</v>
      </c>
      <c r="G25" s="30">
        <f>(F25-E25)/E25</f>
        <v>0.21094961448183433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3">
        <v>103081.36805555555</v>
      </c>
      <c r="F26" s="33">
        <v>103556.72777777779</v>
      </c>
      <c r="G26" s="30">
        <f>(F26-E26)/E26</f>
        <v>4.6114999363032396E-3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3">
        <v>42956.722222222226</v>
      </c>
      <c r="F27" s="33">
        <v>50067.833333333328</v>
      </c>
      <c r="G27" s="30">
        <f>(F27-E27)/E27</f>
        <v>0.16554128767842549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3">
        <v>79899.8</v>
      </c>
      <c r="F28" s="33">
        <v>89814.572222222225</v>
      </c>
      <c r="G28" s="30">
        <f>(F28-E28)/E28</f>
        <v>0.12409007559746359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3">
        <v>118192.85714285714</v>
      </c>
      <c r="F29" s="33">
        <v>122692.85714285713</v>
      </c>
      <c r="G29" s="30">
        <f>(F29-E29)/E29</f>
        <v>3.8073366773433127E-2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6">
        <v>59524.05</v>
      </c>
      <c r="F30" s="36">
        <v>58674.55</v>
      </c>
      <c r="G30" s="41">
        <f>(F30-E30)/E30</f>
        <v>-1.4271542342968934E-2</v>
      </c>
    </row>
    <row r="31" spans="1:7" ht="17.25" customHeight="1" thickBot="1">
      <c r="A31" s="25" t="s">
        <v>155</v>
      </c>
      <c r="B31" s="8" t="s">
        <v>156</v>
      </c>
      <c r="C31" s="5"/>
      <c r="D31" s="6"/>
      <c r="E31" s="38"/>
      <c r="F31" s="38"/>
      <c r="G31" s="39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29">
        <v>167449.79999999999</v>
      </c>
      <c r="F32" s="29">
        <v>178258.91249999998</v>
      </c>
      <c r="G32" s="30">
        <f>(F32-E32)/E32</f>
        <v>6.4551361064629456E-2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3">
        <v>166949.79999999999</v>
      </c>
      <c r="F33" s="33">
        <v>172535.8</v>
      </c>
      <c r="G33" s="30">
        <f>(F33-E33)/E33</f>
        <v>3.3459159579706001E-2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3">
        <v>48555.625</v>
      </c>
      <c r="F34" s="33">
        <v>46593.4375</v>
      </c>
      <c r="G34" s="30">
        <f>(F34-E34)/E34</f>
        <v>-4.0411126414292883E-2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3">
        <v>82894.107142857145</v>
      </c>
      <c r="F35" s="33">
        <v>84811.517857142855</v>
      </c>
      <c r="G35" s="30">
        <f>(F35-E35)/E35</f>
        <v>2.3130844644738181E-2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6">
        <v>53705.561111111107</v>
      </c>
      <c r="F36" s="36">
        <v>49474.05</v>
      </c>
      <c r="G36" s="41">
        <f>(F36-E36)/E36</f>
        <v>-7.8790930093003891E-2</v>
      </c>
    </row>
    <row r="37" spans="1:7" ht="17.25" customHeight="1" thickBot="1">
      <c r="A37" s="25" t="s">
        <v>5</v>
      </c>
      <c r="B37" s="8" t="s">
        <v>26</v>
      </c>
      <c r="C37" s="5"/>
      <c r="D37" s="6"/>
      <c r="E37" s="38"/>
      <c r="F37" s="38"/>
      <c r="G37" s="39"/>
    </row>
    <row r="38" spans="1:7" ht="16.5">
      <c r="A38" s="21"/>
      <c r="B38" s="22" t="s">
        <v>6</v>
      </c>
      <c r="C38" s="13" t="s">
        <v>56</v>
      </c>
      <c r="D38" s="16" t="s">
        <v>113</v>
      </c>
      <c r="E38" s="29">
        <v>1502699.4107142857</v>
      </c>
      <c r="F38" s="29">
        <v>1619488.0833333333</v>
      </c>
      <c r="G38" s="30">
        <f>(F38-E38)/E38</f>
        <v>7.7719250960199576E-2</v>
      </c>
    </row>
    <row r="39" spans="1:7" ht="16.5">
      <c r="A39" s="25"/>
      <c r="B39" s="22" t="s">
        <v>7</v>
      </c>
      <c r="C39" s="13" t="s">
        <v>57</v>
      </c>
      <c r="D39" s="9" t="s">
        <v>113</v>
      </c>
      <c r="E39" s="42">
        <v>942087.20833333337</v>
      </c>
      <c r="F39" s="42">
        <v>930146.2118055555</v>
      </c>
      <c r="G39" s="30">
        <f>(F39-E39)/E39</f>
        <v>-1.267504369250798E-2</v>
      </c>
    </row>
    <row r="40" spans="1:7" ht="16.5">
      <c r="A40" s="25"/>
      <c r="B40" s="22" t="s">
        <v>8</v>
      </c>
      <c r="C40" s="13" t="s">
        <v>58</v>
      </c>
      <c r="D40" s="9" t="s">
        <v>113</v>
      </c>
      <c r="E40" s="42">
        <v>652405.07499999995</v>
      </c>
      <c r="F40" s="42">
        <v>598187.3125</v>
      </c>
      <c r="G40" s="30">
        <f>(F40-E40)/E40</f>
        <v>-8.3104446267527818E-2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3">
        <v>295152.71428571432</v>
      </c>
      <c r="F41" s="33">
        <v>275048.53571428568</v>
      </c>
      <c r="G41" s="30">
        <f>(F41-E41)/E41</f>
        <v>-6.8114496660082721E-2</v>
      </c>
    </row>
    <row r="42" spans="1:7" ht="16.5">
      <c r="A42" s="25"/>
      <c r="B42" s="22" t="s">
        <v>10</v>
      </c>
      <c r="C42" s="13" t="s">
        <v>104</v>
      </c>
      <c r="D42" s="9" t="s">
        <v>113</v>
      </c>
      <c r="E42" s="32">
        <v>208796.75</v>
      </c>
      <c r="F42" s="32">
        <v>202745.16666666666</v>
      </c>
      <c r="G42" s="30">
        <f>(F42-E42)/E42</f>
        <v>-2.8983129925793112E-2</v>
      </c>
    </row>
    <row r="43" spans="1:7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782578.5</v>
      </c>
      <c r="F43" s="36">
        <v>759551.5</v>
      </c>
      <c r="G43" s="44">
        <f>(F43-E43)/E43</f>
        <v>-2.9424524185113699E-2</v>
      </c>
    </row>
    <row r="44" spans="1:7" ht="17.25" customHeight="1" thickBot="1">
      <c r="A44" s="25" t="s">
        <v>12</v>
      </c>
      <c r="B44" s="8" t="s">
        <v>27</v>
      </c>
      <c r="C44" s="5"/>
      <c r="D44" s="6"/>
      <c r="E44" s="6"/>
      <c r="F44" s="6"/>
      <c r="G44" s="39"/>
    </row>
    <row r="45" spans="1:7" ht="16.5">
      <c r="A45" s="21"/>
      <c r="B45" s="22" t="s">
        <v>20</v>
      </c>
      <c r="C45" s="13" t="s">
        <v>60</v>
      </c>
      <c r="D45" s="16" t="s">
        <v>59</v>
      </c>
      <c r="E45" s="29">
        <v>431601.80208333331</v>
      </c>
      <c r="F45" s="29">
        <v>384458.52777777775</v>
      </c>
      <c r="G45" s="30">
        <f>(F45-E45)/E45</f>
        <v>-0.1092286317573187</v>
      </c>
    </row>
    <row r="46" spans="1:7" ht="16.5">
      <c r="A46" s="25"/>
      <c r="B46" s="22" t="s">
        <v>21</v>
      </c>
      <c r="C46" s="13" t="s">
        <v>62</v>
      </c>
      <c r="D46" s="11" t="s">
        <v>61</v>
      </c>
      <c r="E46" s="33">
        <v>319202.13750000007</v>
      </c>
      <c r="F46" s="33">
        <v>314400.10013935337</v>
      </c>
      <c r="G46" s="50">
        <f>(F46-E46)/E46</f>
        <v>-1.5043875953514575E-2</v>
      </c>
    </row>
    <row r="47" spans="1:7" ht="16.5">
      <c r="A47" s="25"/>
      <c r="B47" s="22" t="s">
        <v>22</v>
      </c>
      <c r="C47" s="13" t="s">
        <v>64</v>
      </c>
      <c r="D47" s="9" t="s">
        <v>65</v>
      </c>
      <c r="E47" s="33">
        <v>980295.19642857136</v>
      </c>
      <c r="F47" s="33">
        <v>993726.21428571432</v>
      </c>
      <c r="G47" s="50">
        <f>(F47-E47)/E47</f>
        <v>1.3700993237623806E-2</v>
      </c>
    </row>
    <row r="48" spans="1:7" ht="16.5">
      <c r="A48" s="25"/>
      <c r="B48" s="22" t="s">
        <v>23</v>
      </c>
      <c r="C48" s="13" t="s">
        <v>109</v>
      </c>
      <c r="D48" s="9" t="s">
        <v>65</v>
      </c>
      <c r="E48" s="33">
        <v>1287541.1009375001</v>
      </c>
      <c r="F48" s="33">
        <v>1293506.5728124999</v>
      </c>
      <c r="G48" s="50">
        <f>(F48-E48)/E48</f>
        <v>4.6332283067749541E-3</v>
      </c>
    </row>
    <row r="49" spans="1:7" ht="16.5">
      <c r="A49" s="25"/>
      <c r="B49" s="22" t="s">
        <v>24</v>
      </c>
      <c r="C49" s="13" t="s">
        <v>110</v>
      </c>
      <c r="D49" s="11" t="s">
        <v>116</v>
      </c>
      <c r="E49" s="33">
        <v>140789.75</v>
      </c>
      <c r="F49" s="33">
        <v>140782.00215997771</v>
      </c>
      <c r="G49" s="30">
        <f>(F49-E49)/E49</f>
        <v>-5.5031279068894521E-5</v>
      </c>
    </row>
    <row r="50" spans="1:7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1788567.875</v>
      </c>
      <c r="F50" s="36">
        <v>1767720.375</v>
      </c>
      <c r="G50" s="44">
        <f>(F50-E50)/E50</f>
        <v>-1.1655973637567431E-2</v>
      </c>
    </row>
    <row r="51" spans="1:7" ht="17.25" customHeight="1" thickBot="1">
      <c r="A51" s="25" t="s">
        <v>19</v>
      </c>
      <c r="B51" s="8" t="s">
        <v>32</v>
      </c>
      <c r="C51" s="5"/>
      <c r="D51" s="6"/>
      <c r="E51" s="38"/>
      <c r="F51" s="38"/>
      <c r="G51" s="39"/>
    </row>
    <row r="52" spans="1:7" ht="16.5">
      <c r="A52" s="21"/>
      <c r="B52" s="22" t="s">
        <v>13</v>
      </c>
      <c r="C52" s="13" t="s">
        <v>66</v>
      </c>
      <c r="D52" s="16" t="s">
        <v>65</v>
      </c>
      <c r="E52" s="46">
        <v>143480</v>
      </c>
      <c r="F52" s="46">
        <v>143438.66773504272</v>
      </c>
      <c r="G52" s="50">
        <f>(F52-E52)/E52</f>
        <v>-2.8806987006746676E-4</v>
      </c>
    </row>
    <row r="53" spans="1:7" ht="16.5">
      <c r="A53" s="25"/>
      <c r="B53" s="22" t="s">
        <v>14</v>
      </c>
      <c r="C53" s="13" t="s">
        <v>67</v>
      </c>
      <c r="D53" s="9" t="s">
        <v>65</v>
      </c>
      <c r="E53" s="48">
        <v>192247.75</v>
      </c>
      <c r="F53" s="48">
        <v>192812.74679487181</v>
      </c>
      <c r="G53" s="50">
        <f>(F53-E53)/E53</f>
        <v>2.9388993882727434E-3</v>
      </c>
    </row>
    <row r="54" spans="1:7" ht="16.5">
      <c r="A54" s="25"/>
      <c r="B54" s="22" t="s">
        <v>15</v>
      </c>
      <c r="C54" s="13" t="s">
        <v>68</v>
      </c>
      <c r="D54" s="9" t="s">
        <v>65</v>
      </c>
      <c r="E54" s="48">
        <v>138999.79999999999</v>
      </c>
      <c r="F54" s="48">
        <v>139026.48333333334</v>
      </c>
      <c r="G54" s="50">
        <f>(F54-E54)/E54</f>
        <v>1.9196670306970842E-4</v>
      </c>
    </row>
    <row r="55" spans="1:7" ht="16.5">
      <c r="A55" s="25"/>
      <c r="B55" s="22" t="s">
        <v>16</v>
      </c>
      <c r="C55" s="13" t="s">
        <v>69</v>
      </c>
      <c r="D55" s="9" t="s">
        <v>65</v>
      </c>
      <c r="E55" s="48">
        <v>189039.5</v>
      </c>
      <c r="F55" s="48">
        <v>191815.55</v>
      </c>
      <c r="G55" s="50">
        <f>(F55-E55)/E55</f>
        <v>1.4685026145329353E-2</v>
      </c>
    </row>
    <row r="56" spans="1:7" ht="16.5">
      <c r="A56" s="25"/>
      <c r="B56" s="22" t="s">
        <v>17</v>
      </c>
      <c r="C56" s="13" t="s">
        <v>115</v>
      </c>
      <c r="D56" s="9" t="s">
        <v>65</v>
      </c>
      <c r="E56" s="48">
        <v>98644.546875</v>
      </c>
      <c r="F56" s="48">
        <v>101305.19293975951</v>
      </c>
      <c r="G56" s="50">
        <f>(F56-E56)/E56</f>
        <v>2.6972054199113665E-2</v>
      </c>
    </row>
    <row r="57" spans="1:7" ht="17.25" thickBot="1">
      <c r="A57" s="26"/>
      <c r="B57" s="24" t="s">
        <v>18</v>
      </c>
      <c r="C57" s="14" t="s">
        <v>70</v>
      </c>
      <c r="D57" s="10" t="s">
        <v>65</v>
      </c>
      <c r="E57" s="36">
        <v>100307.89285714286</v>
      </c>
      <c r="F57" s="36">
        <v>102747.51484312788</v>
      </c>
      <c r="G57" s="51">
        <f>(F57-E57)/E57</f>
        <v>2.4321336202919753E-2</v>
      </c>
    </row>
    <row r="58" spans="1:7" ht="16.5">
      <c r="A58" s="25"/>
      <c r="B58" s="27" t="s">
        <v>29</v>
      </c>
      <c r="C58" s="12" t="s">
        <v>72</v>
      </c>
      <c r="D58" s="9" t="s">
        <v>71</v>
      </c>
      <c r="E58" s="47">
        <v>194866.70416666666</v>
      </c>
      <c r="F58" s="47">
        <v>199546.24305555556</v>
      </c>
      <c r="G58" s="30">
        <f>(F58-E58)/E58</f>
        <v>2.401405057318852E-2</v>
      </c>
    </row>
    <row r="59" spans="1:7" ht="16.5">
      <c r="A59" s="25"/>
      <c r="B59" s="22" t="s">
        <v>30</v>
      </c>
      <c r="C59" s="13" t="s">
        <v>73</v>
      </c>
      <c r="D59" s="11" t="s">
        <v>71</v>
      </c>
      <c r="E59" s="48">
        <v>183849.72361111111</v>
      </c>
      <c r="F59" s="48">
        <v>192666.72499999998</v>
      </c>
      <c r="G59" s="30">
        <f>(F59-E59)/E59</f>
        <v>4.7957653760410668E-2</v>
      </c>
    </row>
    <row r="60" spans="1:7" ht="16.5" customHeight="1" thickBot="1">
      <c r="A60" s="26"/>
      <c r="B60" s="22" t="s">
        <v>31</v>
      </c>
      <c r="C60" s="13" t="s">
        <v>74</v>
      </c>
      <c r="D60" s="10" t="s">
        <v>71</v>
      </c>
      <c r="E60" s="49">
        <v>1029469</v>
      </c>
      <c r="F60" s="49">
        <v>948485.16666666663</v>
      </c>
      <c r="G60" s="37">
        <f>(F60-E60)/E60</f>
        <v>-7.8665635714463833E-2</v>
      </c>
    </row>
    <row r="61" spans="1:7" ht="17.25" customHeight="1" thickBot="1">
      <c r="A61" s="25" t="s">
        <v>28</v>
      </c>
      <c r="B61" s="8" t="s">
        <v>33</v>
      </c>
      <c r="C61" s="5"/>
      <c r="D61" s="6"/>
      <c r="E61" s="38"/>
      <c r="F61" s="38"/>
      <c r="G61" s="39"/>
    </row>
    <row r="62" spans="1:7" ht="16.5">
      <c r="A62" s="21"/>
      <c r="B62" s="22" t="s">
        <v>34</v>
      </c>
      <c r="C62" s="13" t="s">
        <v>80</v>
      </c>
      <c r="D62" s="16" t="s">
        <v>75</v>
      </c>
      <c r="E62" s="40">
        <v>392981.93055555556</v>
      </c>
      <c r="F62" s="40">
        <v>394645.22222222225</v>
      </c>
      <c r="G62" s="30">
        <f>(F62-E62)/E62</f>
        <v>4.2324889195676334E-3</v>
      </c>
    </row>
    <row r="63" spans="1:7" ht="16.5">
      <c r="A63" s="25"/>
      <c r="B63" s="22" t="s">
        <v>35</v>
      </c>
      <c r="C63" s="13" t="s">
        <v>81</v>
      </c>
      <c r="D63" s="11" t="s">
        <v>76</v>
      </c>
      <c r="E63" s="32">
        <v>2829901.208333333</v>
      </c>
      <c r="F63" s="32">
        <v>2829844.0833333335</v>
      </c>
      <c r="G63" s="30">
        <f>(F63-E63)/E63</f>
        <v>-2.0186217042247225E-5</v>
      </c>
    </row>
    <row r="64" spans="1:7" ht="16.5">
      <c r="A64" s="25"/>
      <c r="B64" s="22" t="s">
        <v>36</v>
      </c>
      <c r="C64" s="13" t="s">
        <v>82</v>
      </c>
      <c r="D64" s="11" t="s">
        <v>117</v>
      </c>
      <c r="E64" s="32">
        <v>950907.921875</v>
      </c>
      <c r="F64" s="32">
        <v>932686.96527777775</v>
      </c>
      <c r="G64" s="50">
        <f>(F64-E64)/E64</f>
        <v>-1.9161641393515966E-2</v>
      </c>
    </row>
    <row r="65" spans="1:7" ht="16.5">
      <c r="A65" s="25"/>
      <c r="B65" s="22" t="s">
        <v>37</v>
      </c>
      <c r="C65" s="13" t="s">
        <v>83</v>
      </c>
      <c r="D65" s="11" t="s">
        <v>77</v>
      </c>
      <c r="E65" s="32">
        <v>599455.62916666665</v>
      </c>
      <c r="F65" s="32">
        <v>599454.28333333344</v>
      </c>
      <c r="G65" s="50">
        <f>(F65-E65)/E65</f>
        <v>-2.2450924934678943E-6</v>
      </c>
    </row>
    <row r="66" spans="1:7" ht="16.5">
      <c r="A66" s="25"/>
      <c r="B66" s="22" t="s">
        <v>38</v>
      </c>
      <c r="C66" s="13" t="s">
        <v>84</v>
      </c>
      <c r="D66" s="11" t="s">
        <v>78</v>
      </c>
      <c r="E66" s="32">
        <v>303779.609375</v>
      </c>
      <c r="F66" s="32">
        <v>298429.75446428568</v>
      </c>
      <c r="G66" s="50">
        <f>(F66-E66)/E66</f>
        <v>-1.7610974356446037E-2</v>
      </c>
    </row>
    <row r="67" spans="1:7" ht="16.5" customHeight="1" thickBot="1">
      <c r="A67" s="26"/>
      <c r="B67" s="22" t="s">
        <v>39</v>
      </c>
      <c r="C67" s="13" t="s">
        <v>85</v>
      </c>
      <c r="D67" s="10" t="s">
        <v>79</v>
      </c>
      <c r="E67" s="43">
        <v>225153.10714285716</v>
      </c>
      <c r="F67" s="43">
        <v>225724.50007963052</v>
      </c>
      <c r="G67" s="52">
        <f>(F67-E67)/E67</f>
        <v>2.5377972528303721E-3</v>
      </c>
    </row>
    <row r="68" spans="1:7" ht="17.25" customHeight="1" thickBot="1">
      <c r="A68" s="25" t="s">
        <v>40</v>
      </c>
      <c r="B68" s="8" t="s">
        <v>41</v>
      </c>
      <c r="C68" s="5"/>
      <c r="D68" s="6"/>
      <c r="E68" s="38"/>
      <c r="F68" s="38"/>
      <c r="G68" s="39"/>
    </row>
    <row r="69" spans="1:7" ht="16.5">
      <c r="A69" s="21"/>
      <c r="B69" s="22" t="s">
        <v>43</v>
      </c>
      <c r="C69" s="15" t="s">
        <v>90</v>
      </c>
      <c r="D69" s="16" t="s">
        <v>86</v>
      </c>
      <c r="E69" s="29">
        <v>300687.03125</v>
      </c>
      <c r="F69" s="29">
        <v>301868.46875</v>
      </c>
      <c r="G69" s="30">
        <f>(F69-E69)/E69</f>
        <v>3.9291268901375338E-3</v>
      </c>
    </row>
    <row r="70" spans="1:7" ht="16.5">
      <c r="A70" s="25"/>
      <c r="B70" s="22" t="s">
        <v>42</v>
      </c>
      <c r="C70" s="13" t="s">
        <v>91</v>
      </c>
      <c r="D70" s="11" t="s">
        <v>87</v>
      </c>
      <c r="E70" s="33">
        <v>197448.49107142858</v>
      </c>
      <c r="F70" s="33">
        <v>197924.39317566488</v>
      </c>
      <c r="G70" s="30">
        <f>(F70-E70)/E70</f>
        <v>2.4102595145391137E-3</v>
      </c>
    </row>
    <row r="71" spans="1:7" ht="16.5">
      <c r="A71" s="25"/>
      <c r="B71" s="22" t="s">
        <v>44</v>
      </c>
      <c r="C71" s="13" t="s">
        <v>92</v>
      </c>
      <c r="D71" s="11" t="s">
        <v>88</v>
      </c>
      <c r="E71" s="33">
        <v>80148.421875</v>
      </c>
      <c r="F71" s="33">
        <v>80141.407817725762</v>
      </c>
      <c r="G71" s="30">
        <f>(F71-E71)/E71</f>
        <v>-8.7513354725531691E-5</v>
      </c>
    </row>
    <row r="72" spans="1:7" ht="16.5">
      <c r="A72" s="25"/>
      <c r="B72" s="22" t="s">
        <v>45</v>
      </c>
      <c r="C72" s="13" t="s">
        <v>93</v>
      </c>
      <c r="D72" s="11" t="s">
        <v>89</v>
      </c>
      <c r="E72" s="33">
        <v>132404.95000000001</v>
      </c>
      <c r="F72" s="33">
        <v>130382.45139353401</v>
      </c>
      <c r="G72" s="30">
        <f>(F72-E72)/E72</f>
        <v>-1.5275098147508867E-2</v>
      </c>
    </row>
    <row r="73" spans="1:7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118921.12152777778</v>
      </c>
      <c r="F73" s="36">
        <v>121212.5549362071</v>
      </c>
      <c r="G73" s="44">
        <f>(F73-E73)/E73</f>
        <v>1.926851495336836E-2</v>
      </c>
    </row>
    <row r="74" spans="1:7" ht="17.25" customHeight="1" thickBot="1">
      <c r="A74" s="25" t="s">
        <v>47</v>
      </c>
      <c r="B74" s="8" t="s">
        <v>48</v>
      </c>
      <c r="C74" s="5"/>
      <c r="D74" s="6"/>
      <c r="E74" s="38"/>
      <c r="F74" s="38"/>
      <c r="G74" s="39"/>
    </row>
    <row r="75" spans="1:7" ht="16.5">
      <c r="A75" s="21"/>
      <c r="B75" s="22" t="s">
        <v>49</v>
      </c>
      <c r="C75" s="13" t="s">
        <v>96</v>
      </c>
      <c r="D75" s="16" t="s">
        <v>94</v>
      </c>
      <c r="E75" s="29">
        <v>71613.357142857145</v>
      </c>
      <c r="F75" s="29">
        <v>71611.892857142855</v>
      </c>
      <c r="G75" s="31">
        <f>(F75-E75)/E75</f>
        <v>-2.0447103343708034E-5</v>
      </c>
    </row>
    <row r="76" spans="1:7" ht="16.5">
      <c r="A76" s="25"/>
      <c r="B76" s="22" t="s">
        <v>51</v>
      </c>
      <c r="C76" s="13" t="s">
        <v>95</v>
      </c>
      <c r="D76" s="9" t="s">
        <v>113</v>
      </c>
      <c r="E76" s="20">
        <v>114417.8125</v>
      </c>
      <c r="F76" s="20">
        <v>114495.71428571428</v>
      </c>
      <c r="G76" s="30">
        <f>(F76-E76)/E76</f>
        <v>6.8085365392102143E-4</v>
      </c>
    </row>
    <row r="77" spans="1:7" ht="16.5">
      <c r="A77" s="25"/>
      <c r="B77" s="22" t="s">
        <v>50</v>
      </c>
      <c r="C77" s="13" t="s">
        <v>100</v>
      </c>
      <c r="D77" s="11" t="s">
        <v>97</v>
      </c>
      <c r="E77" s="33">
        <v>48612.3125</v>
      </c>
      <c r="F77" s="33">
        <v>48760.791666666664</v>
      </c>
      <c r="G77" s="30">
        <f>(F77-E77)/E77</f>
        <v>3.0543530852736997E-3</v>
      </c>
    </row>
    <row r="78" spans="1:7" ht="16.5">
      <c r="A78" s="25"/>
      <c r="B78" s="22" t="s">
        <v>52</v>
      </c>
      <c r="C78" s="13" t="s">
        <v>98</v>
      </c>
      <c r="D78" s="11" t="s">
        <v>114</v>
      </c>
      <c r="E78" s="33">
        <v>95779.180555555547</v>
      </c>
      <c r="F78" s="33">
        <v>94106.139663074457</v>
      </c>
      <c r="G78" s="30">
        <f>(F78-E78)/E78</f>
        <v>-1.7467688518285701E-2</v>
      </c>
    </row>
    <row r="79" spans="1:7" ht="16.5">
      <c r="A79" s="25"/>
      <c r="B79" s="22" t="s">
        <v>53</v>
      </c>
      <c r="C79" s="13" t="s">
        <v>101</v>
      </c>
      <c r="D79" s="18" t="s">
        <v>99</v>
      </c>
      <c r="E79" s="45">
        <v>132920.26388888891</v>
      </c>
      <c r="F79" s="45">
        <v>131658.68650793651</v>
      </c>
      <c r="G79" s="30">
        <f>(F79-E79)/E79</f>
        <v>-9.4912343990452633E-3</v>
      </c>
    </row>
    <row r="80" spans="1:7" ht="16.5">
      <c r="A80" s="25"/>
      <c r="B80" s="22" t="s">
        <v>54</v>
      </c>
      <c r="C80" s="13" t="s">
        <v>107</v>
      </c>
      <c r="D80" s="18" t="s">
        <v>108</v>
      </c>
      <c r="E80" s="45">
        <v>578403.75</v>
      </c>
      <c r="F80" s="45">
        <v>578403.75</v>
      </c>
      <c r="G80" s="30">
        <f>(F80-E80)/E80</f>
        <v>0</v>
      </c>
    </row>
    <row r="81" spans="1:7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172987.80277777778</v>
      </c>
      <c r="F81" s="36">
        <v>173969.41666666666</v>
      </c>
      <c r="G81" s="41">
        <f>(F81-E81)/E81</f>
        <v>5.6744687956403195E-3</v>
      </c>
    </row>
    <row r="82" spans="1:7">
      <c r="G82" s="1"/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G39"/>
  <sheetViews>
    <sheetView rightToLeft="1" zoomScaleNormal="100" workbookViewId="0">
      <selection activeCell="E1" sqref="E1:E1048576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4" width="15.5703125" customWidth="1"/>
    <col min="5" max="6" width="12.85546875" customWidth="1"/>
    <col min="7" max="7" width="13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9" t="s">
        <v>202</v>
      </c>
      <c r="B9" s="19"/>
      <c r="C9" s="19"/>
      <c r="D9" s="19"/>
      <c r="E9" s="19"/>
      <c r="F9" s="19"/>
      <c r="G9" s="19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30.75" customHeight="1">
      <c r="A12" s="133" t="s">
        <v>3</v>
      </c>
      <c r="B12" s="135"/>
      <c r="C12" s="137" t="s">
        <v>0</v>
      </c>
      <c r="D12" s="129" t="s">
        <v>4</v>
      </c>
      <c r="E12" s="139" t="s">
        <v>222</v>
      </c>
      <c r="F12" s="139" t="s">
        <v>228</v>
      </c>
      <c r="G12" s="129" t="s">
        <v>192</v>
      </c>
    </row>
    <row r="13" spans="1:7" ht="27.75" customHeight="1" thickBot="1">
      <c r="A13" s="134"/>
      <c r="B13" s="136"/>
      <c r="C13" s="138"/>
      <c r="D13" s="131"/>
      <c r="E13" s="140"/>
      <c r="F13" s="140"/>
      <c r="G13" s="131"/>
    </row>
    <row r="14" spans="1:7" ht="17.25" customHeight="1" thickBot="1">
      <c r="A14" s="21" t="s">
        <v>118</v>
      </c>
      <c r="B14" s="8" t="s">
        <v>119</v>
      </c>
      <c r="C14" s="5"/>
      <c r="D14" s="6"/>
      <c r="E14" s="53"/>
      <c r="F14" s="53"/>
      <c r="G14" s="54"/>
    </row>
    <row r="15" spans="1:7" ht="16.5">
      <c r="A15" s="21"/>
      <c r="B15" s="55" t="s">
        <v>120</v>
      </c>
      <c r="C15" s="56" t="s">
        <v>121</v>
      </c>
      <c r="D15" s="9" t="s">
        <v>113</v>
      </c>
      <c r="E15" s="28">
        <v>63908.3</v>
      </c>
      <c r="F15" s="28">
        <v>70208.25</v>
      </c>
      <c r="G15" s="31">
        <f>(F15-E15)/E15</f>
        <v>9.857796248687567E-2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2">
        <v>107591.65</v>
      </c>
      <c r="F16" s="32">
        <v>95783.25</v>
      </c>
      <c r="G16" s="34">
        <f>(F16-E16)/E16</f>
        <v>-0.10975201142467836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2">
        <v>75875</v>
      </c>
      <c r="F17" s="32">
        <v>96125</v>
      </c>
      <c r="G17" s="34">
        <f>(F17-E17)/E17</f>
        <v>0.26688632619439867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2">
        <v>37691.599999999999</v>
      </c>
      <c r="F18" s="32">
        <v>36108.300000000003</v>
      </c>
      <c r="G18" s="34">
        <f>(F18-E18)/E18</f>
        <v>-4.2006707064703955E-2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2">
        <v>198875</v>
      </c>
      <c r="F19" s="32">
        <v>274916.59999999998</v>
      </c>
      <c r="G19" s="34">
        <f>(F19-E19)/E19</f>
        <v>0.38235876807039587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2">
        <v>82699.95</v>
      </c>
      <c r="F20" s="32">
        <v>85416.6</v>
      </c>
      <c r="G20" s="34">
        <f>(F20-E20)/E20</f>
        <v>3.2849475725197037E-2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2">
        <v>59791.65</v>
      </c>
      <c r="F21" s="32">
        <v>57708.25</v>
      </c>
      <c r="G21" s="34">
        <f>(F21-E21)/E21</f>
        <v>-3.4844330270196615E-2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2">
        <v>21291.65</v>
      </c>
      <c r="F22" s="32">
        <v>26541.65</v>
      </c>
      <c r="G22" s="34">
        <f>(F22-E22)/E22</f>
        <v>0.24657553547987121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2">
        <v>24641.65</v>
      </c>
      <c r="F23" s="32">
        <v>27583.3</v>
      </c>
      <c r="G23" s="34">
        <f>(F23-E23)/E23</f>
        <v>0.11937715209817515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2">
        <v>22666.65</v>
      </c>
      <c r="F24" s="32">
        <v>29483.3</v>
      </c>
      <c r="G24" s="34">
        <f>(F24-E24)/E24</f>
        <v>0.30073477995204395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2">
        <v>24924.949999999997</v>
      </c>
      <c r="F25" s="32">
        <v>30333.3</v>
      </c>
      <c r="G25" s="34">
        <f>(F25-E25)/E25</f>
        <v>0.21698539014120399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2">
        <v>57583.3</v>
      </c>
      <c r="F26" s="32">
        <v>66749.899999999994</v>
      </c>
      <c r="G26" s="34">
        <f>(F26-E26)/E26</f>
        <v>0.15918851472562343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2">
        <v>27124.949999999997</v>
      </c>
      <c r="F27" s="32">
        <v>29416.6</v>
      </c>
      <c r="G27" s="34">
        <f>(F27-E27)/E27</f>
        <v>8.4484948359351872E-2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2">
        <v>67583.3</v>
      </c>
      <c r="F28" s="32">
        <v>76083.25</v>
      </c>
      <c r="G28" s="34">
        <f>(F28-E28)/E28</f>
        <v>0.12576997571885357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2">
        <v>96750</v>
      </c>
      <c r="F29" s="32">
        <v>95666.65</v>
      </c>
      <c r="G29" s="34">
        <f>(F29-E29)/E29</f>
        <v>-1.1197416020671895E-2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5">
        <v>49600</v>
      </c>
      <c r="F30" s="35">
        <v>50083.3</v>
      </c>
      <c r="G30" s="37">
        <f>(F30-E30)/E30</f>
        <v>9.7439516129032844E-3</v>
      </c>
    </row>
    <row r="31" spans="1:7" ht="17.25" customHeight="1" thickBot="1">
      <c r="A31" s="25" t="s">
        <v>155</v>
      </c>
      <c r="B31" s="8" t="s">
        <v>156</v>
      </c>
      <c r="C31" s="5"/>
      <c r="D31" s="6"/>
      <c r="E31" s="38"/>
      <c r="F31" s="38"/>
      <c r="G31" s="39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40">
        <v>105850</v>
      </c>
      <c r="F32" s="40">
        <v>108325</v>
      </c>
      <c r="G32" s="31">
        <f>(F32-E32)/E32</f>
        <v>2.3382144544166272E-2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2">
        <v>102700</v>
      </c>
      <c r="F33" s="32">
        <v>108825</v>
      </c>
      <c r="G33" s="34">
        <f>(F33-E33)/E33</f>
        <v>5.9639727361246349E-2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2">
        <v>45724.95</v>
      </c>
      <c r="F34" s="32">
        <v>45974.950000000004</v>
      </c>
      <c r="G34" s="34">
        <f>(F34-E34)/E34</f>
        <v>5.4674745407049608E-3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2">
        <v>48541.65</v>
      </c>
      <c r="F35" s="32">
        <v>54824.95</v>
      </c>
      <c r="G35" s="34">
        <f>(F35-E35)/E35</f>
        <v>0.12944141783396312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2">
        <v>41258.300000000003</v>
      </c>
      <c r="F36" s="32">
        <v>35808.25</v>
      </c>
      <c r="G36" s="34">
        <f>(F36-E36)/E36</f>
        <v>-0.13209584495725715</v>
      </c>
    </row>
    <row r="37" spans="1:7" ht="17.25" customHeight="1" thickBot="1">
      <c r="A37" s="25" t="s">
        <v>5</v>
      </c>
      <c r="B37" s="8" t="s">
        <v>26</v>
      </c>
      <c r="C37" s="5"/>
      <c r="D37" s="6"/>
      <c r="E37" s="38"/>
      <c r="F37" s="38"/>
      <c r="G37" s="39"/>
    </row>
    <row r="38" spans="1:7" ht="16.5">
      <c r="A38" s="21"/>
      <c r="B38" s="55" t="s">
        <v>6</v>
      </c>
      <c r="C38" s="56" t="s">
        <v>56</v>
      </c>
      <c r="D38" s="16" t="s">
        <v>113</v>
      </c>
      <c r="E38" s="28">
        <v>1377872.5</v>
      </c>
      <c r="F38" s="28">
        <v>1565086.3</v>
      </c>
      <c r="G38" s="31">
        <f>(F38-E38)/E38</f>
        <v>0.13587164269553245</v>
      </c>
    </row>
    <row r="39" spans="1:7" ht="17.25" thickBot="1">
      <c r="A39" s="26"/>
      <c r="B39" s="24" t="s">
        <v>7</v>
      </c>
      <c r="C39" s="14" t="s">
        <v>57</v>
      </c>
      <c r="D39" s="17" t="s">
        <v>113</v>
      </c>
      <c r="E39" s="36">
        <v>1029127.5</v>
      </c>
      <c r="F39" s="36">
        <v>1046322.8</v>
      </c>
      <c r="G39" s="37">
        <f>(F39-E39)/E39</f>
        <v>1.670861968026318E-2</v>
      </c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G40"/>
  <sheetViews>
    <sheetView rightToLeft="1" zoomScaleNormal="100" workbookViewId="0">
      <selection activeCell="I13" sqref="I13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41.7109375" customWidth="1"/>
    <col min="4" max="4" width="13.5703125" customWidth="1"/>
    <col min="5" max="5" width="13.28515625" customWidth="1"/>
    <col min="6" max="6" width="9.5703125" customWidth="1"/>
    <col min="7" max="7" width="12.42578125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41" t="s">
        <v>201</v>
      </c>
      <c r="B9" s="141"/>
      <c r="C9" s="141"/>
      <c r="D9" s="141"/>
      <c r="E9" s="141"/>
      <c r="F9" s="141"/>
      <c r="G9" s="141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30.75" customHeight="1">
      <c r="A12" s="133" t="s">
        <v>3</v>
      </c>
      <c r="B12" s="135"/>
      <c r="C12" s="137" t="s">
        <v>0</v>
      </c>
      <c r="D12" s="129" t="s">
        <v>227</v>
      </c>
      <c r="E12" s="139" t="s">
        <v>228</v>
      </c>
      <c r="F12" s="145" t="s">
        <v>167</v>
      </c>
      <c r="G12" s="129" t="s">
        <v>229</v>
      </c>
    </row>
    <row r="13" spans="1:7" ht="27.75" customHeight="1" thickBot="1">
      <c r="A13" s="134"/>
      <c r="B13" s="136"/>
      <c r="C13" s="138"/>
      <c r="D13" s="131"/>
      <c r="E13" s="140"/>
      <c r="F13" s="146"/>
      <c r="G13" s="132"/>
    </row>
    <row r="14" spans="1:7" ht="17.25" customHeight="1" thickBot="1">
      <c r="A14" s="21" t="s">
        <v>118</v>
      </c>
      <c r="B14" s="8" t="s">
        <v>119</v>
      </c>
      <c r="C14" s="5"/>
      <c r="D14" s="60"/>
      <c r="E14" s="53"/>
      <c r="F14" s="61"/>
      <c r="G14" s="62"/>
    </row>
    <row r="15" spans="1:7" ht="16.5">
      <c r="A15" s="21"/>
      <c r="B15" s="55" t="s">
        <v>120</v>
      </c>
      <c r="C15" s="56" t="s">
        <v>168</v>
      </c>
      <c r="D15" s="29">
        <v>85698.8</v>
      </c>
      <c r="E15" s="29">
        <v>70208.25</v>
      </c>
      <c r="F15" s="63">
        <f>D15-E15</f>
        <v>15490.550000000003</v>
      </c>
      <c r="G15" s="64">
        <f>AVERAGE(D15:E15)</f>
        <v>77953.524999999994</v>
      </c>
    </row>
    <row r="16" spans="1:7" ht="16.5">
      <c r="A16" s="25"/>
      <c r="B16" s="22" t="s">
        <v>122</v>
      </c>
      <c r="C16" s="13" t="s">
        <v>169</v>
      </c>
      <c r="D16" s="33">
        <v>122832.27777777777</v>
      </c>
      <c r="E16" s="33">
        <v>95783.25</v>
      </c>
      <c r="F16" s="64">
        <f>D16-E16</f>
        <v>27049.027777777766</v>
      </c>
      <c r="G16" s="64">
        <f>AVERAGE(D16:E16)</f>
        <v>109307.76388888888</v>
      </c>
    </row>
    <row r="17" spans="1:7" ht="16.5">
      <c r="A17" s="25"/>
      <c r="B17" s="22" t="s">
        <v>124</v>
      </c>
      <c r="C17" s="13" t="s">
        <v>170</v>
      </c>
      <c r="D17" s="33">
        <v>118083.48888888888</v>
      </c>
      <c r="E17" s="33">
        <v>96125</v>
      </c>
      <c r="F17" s="64">
        <f t="shared" ref="F17:F30" si="0">D17-E17</f>
        <v>21958.488888888882</v>
      </c>
      <c r="G17" s="64">
        <f t="shared" ref="G17:G39" si="1">AVERAGE(D17:E17)</f>
        <v>107104.24444444444</v>
      </c>
    </row>
    <row r="18" spans="1:7" ht="16.5">
      <c r="A18" s="25"/>
      <c r="B18" s="22" t="s">
        <v>126</v>
      </c>
      <c r="C18" s="13" t="s">
        <v>171</v>
      </c>
      <c r="D18" s="33">
        <v>44760.800000000003</v>
      </c>
      <c r="E18" s="33">
        <v>36108.300000000003</v>
      </c>
      <c r="F18" s="64">
        <f t="shared" si="0"/>
        <v>8652.5</v>
      </c>
      <c r="G18" s="64">
        <f t="shared" si="1"/>
        <v>40434.550000000003</v>
      </c>
    </row>
    <row r="19" spans="1:7" ht="16.5">
      <c r="A19" s="25"/>
      <c r="B19" s="22" t="s">
        <v>128</v>
      </c>
      <c r="C19" s="13" t="s">
        <v>172</v>
      </c>
      <c r="D19" s="33">
        <v>384781</v>
      </c>
      <c r="E19" s="33">
        <v>274916.59999999998</v>
      </c>
      <c r="F19" s="64">
        <f t="shared" si="0"/>
        <v>109864.40000000002</v>
      </c>
      <c r="G19" s="64">
        <f t="shared" si="1"/>
        <v>329848.8</v>
      </c>
    </row>
    <row r="20" spans="1:7" ht="16.5">
      <c r="A20" s="25"/>
      <c r="B20" s="22" t="s">
        <v>130</v>
      </c>
      <c r="C20" s="13" t="s">
        <v>173</v>
      </c>
      <c r="D20" s="33">
        <v>109998.8</v>
      </c>
      <c r="E20" s="33">
        <v>85416.6</v>
      </c>
      <c r="F20" s="64">
        <f t="shared" si="0"/>
        <v>24582.199999999997</v>
      </c>
      <c r="G20" s="64">
        <f t="shared" si="1"/>
        <v>97707.700000000012</v>
      </c>
    </row>
    <row r="21" spans="1:7" ht="16.5">
      <c r="A21" s="25"/>
      <c r="B21" s="22" t="s">
        <v>132</v>
      </c>
      <c r="C21" s="13" t="s">
        <v>174</v>
      </c>
      <c r="D21" s="33">
        <v>80187.05</v>
      </c>
      <c r="E21" s="33">
        <v>57708.25</v>
      </c>
      <c r="F21" s="64">
        <f t="shared" si="0"/>
        <v>22478.800000000003</v>
      </c>
      <c r="G21" s="64">
        <f t="shared" si="1"/>
        <v>68947.649999999994</v>
      </c>
    </row>
    <row r="22" spans="1:7" ht="16.5">
      <c r="A22" s="25"/>
      <c r="B22" s="22" t="s">
        <v>134</v>
      </c>
      <c r="C22" s="13" t="s">
        <v>175</v>
      </c>
      <c r="D22" s="33">
        <v>42194.222222222219</v>
      </c>
      <c r="E22" s="33">
        <v>26541.65</v>
      </c>
      <c r="F22" s="64">
        <f t="shared" si="0"/>
        <v>15652.572222222218</v>
      </c>
      <c r="G22" s="64">
        <f t="shared" si="1"/>
        <v>34367.936111111107</v>
      </c>
    </row>
    <row r="23" spans="1:7" ht="16.5">
      <c r="A23" s="25"/>
      <c r="B23" s="22" t="s">
        <v>137</v>
      </c>
      <c r="C23" s="13" t="s">
        <v>176</v>
      </c>
      <c r="D23" s="33">
        <v>50207.277777777774</v>
      </c>
      <c r="E23" s="33">
        <v>27583.3</v>
      </c>
      <c r="F23" s="64">
        <f t="shared" si="0"/>
        <v>22623.977777777774</v>
      </c>
      <c r="G23" s="64">
        <f t="shared" si="1"/>
        <v>38895.288888888885</v>
      </c>
    </row>
    <row r="24" spans="1:7" ht="16.5">
      <c r="A24" s="25"/>
      <c r="B24" s="22" t="s">
        <v>139</v>
      </c>
      <c r="C24" s="13" t="s">
        <v>177</v>
      </c>
      <c r="D24" s="33">
        <v>55430.055555555555</v>
      </c>
      <c r="E24" s="33">
        <v>29483.3</v>
      </c>
      <c r="F24" s="64">
        <f t="shared" si="0"/>
        <v>25946.755555555555</v>
      </c>
      <c r="G24" s="64">
        <f t="shared" si="1"/>
        <v>42456.677777777775</v>
      </c>
    </row>
    <row r="25" spans="1:7" ht="16.5">
      <c r="A25" s="25"/>
      <c r="B25" s="22" t="s">
        <v>141</v>
      </c>
      <c r="C25" s="13" t="s">
        <v>178</v>
      </c>
      <c r="D25" s="33">
        <v>49862.283333333333</v>
      </c>
      <c r="E25" s="33">
        <v>30333.3</v>
      </c>
      <c r="F25" s="64">
        <f t="shared" si="0"/>
        <v>19528.983333333334</v>
      </c>
      <c r="G25" s="64">
        <f t="shared" si="1"/>
        <v>40097.791666666664</v>
      </c>
    </row>
    <row r="26" spans="1:7" ht="16.5">
      <c r="A26" s="25"/>
      <c r="B26" s="22" t="s">
        <v>143</v>
      </c>
      <c r="C26" s="13" t="s">
        <v>179</v>
      </c>
      <c r="D26" s="33">
        <v>103556.72777777779</v>
      </c>
      <c r="E26" s="33">
        <v>66749.899999999994</v>
      </c>
      <c r="F26" s="64">
        <f t="shared" si="0"/>
        <v>36806.827777777798</v>
      </c>
      <c r="G26" s="64">
        <f t="shared" si="1"/>
        <v>85153.313888888893</v>
      </c>
    </row>
    <row r="27" spans="1:7" ht="16.5">
      <c r="A27" s="25"/>
      <c r="B27" s="22" t="s">
        <v>146</v>
      </c>
      <c r="C27" s="13" t="s">
        <v>180</v>
      </c>
      <c r="D27" s="33">
        <v>50067.833333333328</v>
      </c>
      <c r="E27" s="33">
        <v>29416.6</v>
      </c>
      <c r="F27" s="64">
        <f t="shared" si="0"/>
        <v>20651.23333333333</v>
      </c>
      <c r="G27" s="64">
        <f t="shared" si="1"/>
        <v>39742.21666666666</v>
      </c>
    </row>
    <row r="28" spans="1:7" ht="16.5">
      <c r="A28" s="25"/>
      <c r="B28" s="22" t="s">
        <v>148</v>
      </c>
      <c r="C28" s="13" t="s">
        <v>181</v>
      </c>
      <c r="D28" s="33">
        <v>89814.572222222225</v>
      </c>
      <c r="E28" s="33">
        <v>76083.25</v>
      </c>
      <c r="F28" s="64">
        <f t="shared" si="0"/>
        <v>13731.322222222225</v>
      </c>
      <c r="G28" s="64">
        <f t="shared" si="1"/>
        <v>82948.911111111112</v>
      </c>
    </row>
    <row r="29" spans="1:7" ht="16.5">
      <c r="A29" s="25"/>
      <c r="B29" s="22" t="s">
        <v>150</v>
      </c>
      <c r="C29" s="13" t="s">
        <v>182</v>
      </c>
      <c r="D29" s="33">
        <v>122692.85714285713</v>
      </c>
      <c r="E29" s="33">
        <v>95666.65</v>
      </c>
      <c r="F29" s="64">
        <f t="shared" si="0"/>
        <v>27026.207142857136</v>
      </c>
      <c r="G29" s="64">
        <f t="shared" si="1"/>
        <v>109179.75357142856</v>
      </c>
    </row>
    <row r="30" spans="1:7" ht="17.25" thickBot="1">
      <c r="A30" s="26"/>
      <c r="B30" s="24" t="s">
        <v>153</v>
      </c>
      <c r="C30" s="14" t="s">
        <v>183</v>
      </c>
      <c r="D30" s="36">
        <v>58674.55</v>
      </c>
      <c r="E30" s="36">
        <v>50083.3</v>
      </c>
      <c r="F30" s="65">
        <f t="shared" si="0"/>
        <v>8591.25</v>
      </c>
      <c r="G30" s="65">
        <f t="shared" si="1"/>
        <v>54378.925000000003</v>
      </c>
    </row>
    <row r="31" spans="1:7" ht="17.25" customHeight="1" thickBot="1">
      <c r="A31" s="25" t="s">
        <v>155</v>
      </c>
      <c r="B31" s="8" t="s">
        <v>156</v>
      </c>
      <c r="C31" s="66"/>
      <c r="D31" s="153"/>
      <c r="E31" s="57"/>
      <c r="F31" s="67"/>
      <c r="G31" s="154"/>
    </row>
    <row r="32" spans="1:7" ht="16.5">
      <c r="A32" s="21"/>
      <c r="B32" s="27" t="s">
        <v>157</v>
      </c>
      <c r="C32" s="15" t="s">
        <v>184</v>
      </c>
      <c r="D32" s="28">
        <v>178258.91249999998</v>
      </c>
      <c r="E32" s="58">
        <v>108325</v>
      </c>
      <c r="F32" s="63">
        <f>D32-E32</f>
        <v>69933.912499999977</v>
      </c>
      <c r="G32" s="155">
        <f t="shared" si="1"/>
        <v>143291.95624999999</v>
      </c>
    </row>
    <row r="33" spans="1:7" ht="16.5">
      <c r="A33" s="25"/>
      <c r="B33" s="22" t="s">
        <v>159</v>
      </c>
      <c r="C33" s="13" t="s">
        <v>185</v>
      </c>
      <c r="D33" s="32">
        <v>172535.8</v>
      </c>
      <c r="E33" s="59">
        <v>108825</v>
      </c>
      <c r="F33" s="68">
        <f>D33-E33</f>
        <v>63710.799999999988</v>
      </c>
      <c r="G33" s="156">
        <f t="shared" si="1"/>
        <v>140680.4</v>
      </c>
    </row>
    <row r="34" spans="1:7" ht="16.5">
      <c r="A34" s="25"/>
      <c r="B34" s="27" t="s">
        <v>161</v>
      </c>
      <c r="C34" s="13" t="s">
        <v>186</v>
      </c>
      <c r="D34" s="32">
        <v>46593.4375</v>
      </c>
      <c r="E34" s="59">
        <v>45974.950000000004</v>
      </c>
      <c r="F34" s="64">
        <f t="shared" ref="F34:F36" si="2">D34-E34</f>
        <v>618.48749999999563</v>
      </c>
      <c r="G34" s="156">
        <f t="shared" si="1"/>
        <v>46284.193750000006</v>
      </c>
    </row>
    <row r="35" spans="1:7" ht="16.5">
      <c r="A35" s="25"/>
      <c r="B35" s="22" t="s">
        <v>163</v>
      </c>
      <c r="C35" s="13" t="s">
        <v>187</v>
      </c>
      <c r="D35" s="32">
        <v>84811.517857142855</v>
      </c>
      <c r="E35" s="59">
        <v>54824.95</v>
      </c>
      <c r="F35" s="68">
        <f t="shared" si="2"/>
        <v>29986.567857142858</v>
      </c>
      <c r="G35" s="156">
        <f t="shared" si="1"/>
        <v>69818.233928571426</v>
      </c>
    </row>
    <row r="36" spans="1:7" ht="17.25" thickBot="1">
      <c r="A36" s="26"/>
      <c r="B36" s="27" t="s">
        <v>165</v>
      </c>
      <c r="C36" s="13" t="s">
        <v>188</v>
      </c>
      <c r="D36" s="35">
        <v>49474.05</v>
      </c>
      <c r="E36" s="59">
        <v>35808.25</v>
      </c>
      <c r="F36" s="64">
        <f t="shared" si="2"/>
        <v>13665.800000000003</v>
      </c>
      <c r="G36" s="157">
        <f t="shared" si="1"/>
        <v>42641.15</v>
      </c>
    </row>
    <row r="37" spans="1:7" ht="17.25" customHeight="1" thickBot="1">
      <c r="A37" s="25" t="s">
        <v>5</v>
      </c>
      <c r="B37" s="8" t="s">
        <v>26</v>
      </c>
      <c r="C37" s="66"/>
      <c r="D37" s="153"/>
      <c r="E37" s="57"/>
      <c r="F37" s="69"/>
      <c r="G37" s="154"/>
    </row>
    <row r="38" spans="1:7" ht="16.5">
      <c r="A38" s="21"/>
      <c r="B38" s="55" t="s">
        <v>6</v>
      </c>
      <c r="C38" s="56" t="s">
        <v>189</v>
      </c>
      <c r="D38" s="29">
        <v>1619488.0833333333</v>
      </c>
      <c r="E38" s="29">
        <v>1565086.3</v>
      </c>
      <c r="F38" s="68">
        <f t="shared" ref="F38:F39" si="3">D38-E38</f>
        <v>54401.783333333209</v>
      </c>
      <c r="G38" s="155">
        <f t="shared" si="1"/>
        <v>1592287.1916666667</v>
      </c>
    </row>
    <row r="39" spans="1:7" ht="17.25" thickBot="1">
      <c r="A39" s="26"/>
      <c r="B39" s="24" t="s">
        <v>7</v>
      </c>
      <c r="C39" s="14" t="s">
        <v>190</v>
      </c>
      <c r="D39" s="42">
        <v>930146.2118055555</v>
      </c>
      <c r="E39" s="36">
        <v>1046322.8</v>
      </c>
      <c r="F39" s="64">
        <f t="shared" si="3"/>
        <v>-116176.58819444454</v>
      </c>
      <c r="G39" s="158">
        <f t="shared" si="1"/>
        <v>988234.50590277778</v>
      </c>
    </row>
    <row r="40" spans="1:7" ht="15.75" thickBot="1">
      <c r="A40" s="142" t="s">
        <v>191</v>
      </c>
      <c r="B40" s="143"/>
      <c r="C40" s="143"/>
      <c r="D40" s="70">
        <f t="shared" ref="D40:E40" si="4">SUM(D15:D39)</f>
        <v>4650150.6090277769</v>
      </c>
      <c r="E40" s="70">
        <f t="shared" si="4"/>
        <v>4113374.75</v>
      </c>
      <c r="F40" s="70">
        <f>SUM(F15:F39)</f>
        <v>536775.85902777768</v>
      </c>
      <c r="G40" s="70">
        <f>SUM(G15:G39)</f>
        <v>4381762.6795138884</v>
      </c>
    </row>
  </sheetData>
  <mergeCells count="9">
    <mergeCell ref="A40:C40"/>
    <mergeCell ref="A9:G9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G81"/>
  <sheetViews>
    <sheetView rightToLeft="1" topLeftCell="A2" zoomScaleNormal="100" workbookViewId="0">
      <selection activeCell="E1" sqref="E1:E1048576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6" width="13" style="71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</row>
    <row r="8" spans="1:7">
      <c r="A8" s="4" t="s">
        <v>2</v>
      </c>
      <c r="B8" s="4"/>
      <c r="C8" s="4"/>
    </row>
    <row r="9" spans="1:7" ht="19.5">
      <c r="A9" s="19" t="s">
        <v>193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</row>
    <row r="11" spans="1:7" ht="18.75" thickBot="1">
      <c r="A11" s="2"/>
      <c r="B11" s="2"/>
      <c r="C11" s="2"/>
    </row>
    <row r="12" spans="1:7" ht="24.75" customHeight="1">
      <c r="A12" s="133" t="s">
        <v>3</v>
      </c>
      <c r="B12" s="135"/>
      <c r="C12" s="137" t="s">
        <v>0</v>
      </c>
      <c r="D12" s="129" t="s">
        <v>4</v>
      </c>
      <c r="E12" s="129" t="s">
        <v>224</v>
      </c>
      <c r="F12" s="129" t="s">
        <v>229</v>
      </c>
      <c r="G12" s="129" t="s">
        <v>192</v>
      </c>
    </row>
    <row r="13" spans="1:7" ht="24.75" customHeight="1" thickBot="1">
      <c r="A13" s="134"/>
      <c r="B13" s="136"/>
      <c r="C13" s="138"/>
      <c r="D13" s="130"/>
      <c r="E13" s="132"/>
      <c r="F13" s="132"/>
      <c r="G13" s="132"/>
    </row>
    <row r="14" spans="1:7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4"/>
    </row>
    <row r="15" spans="1:7" ht="16.5">
      <c r="A15" s="21"/>
      <c r="B15" s="55" t="s">
        <v>120</v>
      </c>
      <c r="C15" s="12" t="s">
        <v>121</v>
      </c>
      <c r="D15" s="9" t="s">
        <v>113</v>
      </c>
      <c r="E15" s="28">
        <v>71753.55</v>
      </c>
      <c r="F15" s="28">
        <v>77953.524999999994</v>
      </c>
      <c r="G15" s="73">
        <f>(F15-E15)/E15</f>
        <v>8.6406526227622057E-2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2">
        <v>130504.04722222222</v>
      </c>
      <c r="F16" s="32">
        <v>109307.76388888888</v>
      </c>
      <c r="G16" s="74">
        <f>(F16-E16)/E16</f>
        <v>-0.16241858995560743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2">
        <v>83943.15</v>
      </c>
      <c r="F17" s="32">
        <v>107104.24444444444</v>
      </c>
      <c r="G17" s="74">
        <f>(F17-E17)/E17</f>
        <v>0.27591404950188847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2">
        <v>44932.7</v>
      </c>
      <c r="F18" s="32">
        <v>40434.550000000003</v>
      </c>
      <c r="G18" s="74">
        <f>(F18-E18)/E18</f>
        <v>-0.10010860687205519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2">
        <v>245642.38839285716</v>
      </c>
      <c r="F19" s="32">
        <v>329848.8</v>
      </c>
      <c r="G19" s="74">
        <f>(F19-E19)/E19</f>
        <v>0.34280081771746607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2">
        <v>97999.375</v>
      </c>
      <c r="F20" s="32">
        <v>97707.700000000012</v>
      </c>
      <c r="G20" s="74">
        <f>(F20-E20)/E20</f>
        <v>-2.9762944916739351E-3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2">
        <v>65283.100000000006</v>
      </c>
      <c r="F21" s="32">
        <v>68947.649999999994</v>
      </c>
      <c r="G21" s="74">
        <f>(F21-E21)/E21</f>
        <v>5.6133210585894176E-2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2">
        <v>26096.408333333333</v>
      </c>
      <c r="F22" s="32">
        <v>34367.936111111107</v>
      </c>
      <c r="G22" s="74">
        <f>(F22-E22)/E22</f>
        <v>0.31696039056885955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2">
        <v>33876.269444444442</v>
      </c>
      <c r="F23" s="32">
        <v>38895.288888888885</v>
      </c>
      <c r="G23" s="74">
        <f>(F23-E23)/E23</f>
        <v>0.14815738352404501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2">
        <v>32985.991666666669</v>
      </c>
      <c r="F24" s="32">
        <v>42456.677777777775</v>
      </c>
      <c r="G24" s="74">
        <f>(F24-E24)/E24</f>
        <v>0.28711236596477768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2">
        <v>33050.566666666666</v>
      </c>
      <c r="F25" s="32">
        <v>40097.791666666664</v>
      </c>
      <c r="G25" s="74">
        <f>(F25-E25)/E25</f>
        <v>0.21322554227511981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2">
        <v>80332.334027777775</v>
      </c>
      <c r="F26" s="32">
        <v>85153.313888888893</v>
      </c>
      <c r="G26" s="74">
        <f>(F26-E26)/E26</f>
        <v>6.0012943971528232E-2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2">
        <v>35040.836111111115</v>
      </c>
      <c r="F27" s="32">
        <v>39742.21666666666</v>
      </c>
      <c r="G27" s="74">
        <f>(F27-E27)/E27</f>
        <v>0.13416861802748997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2">
        <v>73741.55</v>
      </c>
      <c r="F28" s="32">
        <v>82948.911111111112</v>
      </c>
      <c r="G28" s="74">
        <f>(F28-E28)/E28</f>
        <v>0.12485988036746053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2">
        <v>107471.42857142858</v>
      </c>
      <c r="F29" s="32">
        <v>109179.75357142856</v>
      </c>
      <c r="G29" s="74">
        <f>(F29-E29)/E29</f>
        <v>1.589562009836485E-2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5">
        <v>54562.025000000001</v>
      </c>
      <c r="F30" s="35">
        <v>54378.925000000003</v>
      </c>
      <c r="G30" s="75">
        <f>(F30-E30)/E30</f>
        <v>-3.3558138650462209E-3</v>
      </c>
    </row>
    <row r="31" spans="1:7" ht="17.25" customHeight="1" thickBot="1">
      <c r="A31" s="25" t="s">
        <v>155</v>
      </c>
      <c r="B31" s="72" t="s">
        <v>156</v>
      </c>
      <c r="C31" s="5"/>
      <c r="D31" s="6"/>
      <c r="E31" s="57"/>
      <c r="F31" s="57"/>
      <c r="G31" s="54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40">
        <v>136649.9</v>
      </c>
      <c r="F32" s="40">
        <v>143291.95624999999</v>
      </c>
      <c r="G32" s="74">
        <f>(F32-E32)/E32</f>
        <v>4.8606374757683646E-2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2">
        <v>134824.9</v>
      </c>
      <c r="F33" s="32">
        <v>140680.4</v>
      </c>
      <c r="G33" s="74">
        <f>(F33-E33)/E33</f>
        <v>4.3430404917785957E-2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2">
        <v>47140.287499999999</v>
      </c>
      <c r="F34" s="32">
        <v>46284.193750000006</v>
      </c>
      <c r="G34" s="74">
        <f>(F34-E34)/E34</f>
        <v>-1.816055428172755E-2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2">
        <v>65717.878571428577</v>
      </c>
      <c r="F35" s="32">
        <v>69818.233928571426</v>
      </c>
      <c r="G35" s="74">
        <f>(F35-E35)/E35</f>
        <v>6.2393300670626255E-2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5">
        <v>47481.930555555555</v>
      </c>
      <c r="F36" s="35">
        <v>42641.15</v>
      </c>
      <c r="G36" s="75">
        <f>(F36-E36)/E36</f>
        <v>-0.10194995230641828</v>
      </c>
    </row>
    <row r="37" spans="1:7" ht="17.25" customHeight="1" thickBot="1">
      <c r="A37" s="25" t="s">
        <v>5</v>
      </c>
      <c r="B37" s="72" t="s">
        <v>26</v>
      </c>
      <c r="C37" s="5"/>
      <c r="D37" s="6"/>
      <c r="E37" s="57"/>
      <c r="F37" s="57"/>
      <c r="G37" s="54"/>
    </row>
    <row r="38" spans="1:7" ht="16.5">
      <c r="A38" s="21"/>
      <c r="B38" s="55" t="s">
        <v>6</v>
      </c>
      <c r="C38" s="13" t="s">
        <v>56</v>
      </c>
      <c r="D38" s="16" t="s">
        <v>113</v>
      </c>
      <c r="E38" s="32">
        <v>1440285.9553571427</v>
      </c>
      <c r="F38" s="32">
        <v>1592287.1916666667</v>
      </c>
      <c r="G38" s="74">
        <f>(F38-E38)/E38</f>
        <v>0.10553545686129578</v>
      </c>
    </row>
    <row r="39" spans="1:7" ht="16.5">
      <c r="A39" s="25"/>
      <c r="B39" s="22" t="s">
        <v>7</v>
      </c>
      <c r="C39" s="13" t="s">
        <v>57</v>
      </c>
      <c r="D39" s="9" t="s">
        <v>113</v>
      </c>
      <c r="E39" s="32">
        <v>985607.35416666674</v>
      </c>
      <c r="F39" s="32">
        <v>988234.50590277778</v>
      </c>
      <c r="G39" s="74">
        <f>(F39-E39)/E39</f>
        <v>2.6655155574932714E-3</v>
      </c>
    </row>
    <row r="40" spans="1:7" ht="16.5">
      <c r="A40" s="25"/>
      <c r="B40" s="27" t="s">
        <v>8</v>
      </c>
      <c r="C40" s="13" t="s">
        <v>58</v>
      </c>
      <c r="D40" s="9" t="s">
        <v>113</v>
      </c>
      <c r="E40" s="42">
        <v>652405.07499999995</v>
      </c>
      <c r="F40" s="42">
        <v>598187.3125</v>
      </c>
      <c r="G40" s="74">
        <f>(F40-E40)/E40</f>
        <v>-8.3104446267527818E-2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3">
        <v>295152.71428571432</v>
      </c>
      <c r="F41" s="33">
        <v>275048.53571428568</v>
      </c>
      <c r="G41" s="74">
        <f>(F41-E41)/E41</f>
        <v>-6.8114496660082721E-2</v>
      </c>
    </row>
    <row r="42" spans="1:7" ht="16.5">
      <c r="A42" s="25"/>
      <c r="B42" s="22" t="s">
        <v>10</v>
      </c>
      <c r="C42" s="13" t="s">
        <v>104</v>
      </c>
      <c r="D42" s="9" t="s">
        <v>113</v>
      </c>
      <c r="E42" s="32">
        <v>208796.75</v>
      </c>
      <c r="F42" s="32">
        <v>202745.16666666666</v>
      </c>
      <c r="G42" s="74">
        <f>(F42-E42)/E42</f>
        <v>-2.8983129925793112E-2</v>
      </c>
    </row>
    <row r="43" spans="1:7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782578.5</v>
      </c>
      <c r="F43" s="36">
        <v>759551.5</v>
      </c>
      <c r="G43" s="76">
        <f>(F43-E43)/E43</f>
        <v>-2.9424524185113699E-2</v>
      </c>
    </row>
    <row r="44" spans="1:7" ht="17.25" customHeight="1" thickBot="1">
      <c r="A44" s="25" t="s">
        <v>12</v>
      </c>
      <c r="B44" s="72" t="s">
        <v>27</v>
      </c>
      <c r="C44" s="5"/>
      <c r="D44" s="6"/>
      <c r="E44" s="6"/>
      <c r="F44" s="6"/>
      <c r="G44" s="54"/>
    </row>
    <row r="45" spans="1:7" ht="16.5">
      <c r="A45" s="21"/>
      <c r="B45" s="22" t="s">
        <v>20</v>
      </c>
      <c r="C45" s="13" t="s">
        <v>60</v>
      </c>
      <c r="D45" s="16" t="s">
        <v>59</v>
      </c>
      <c r="E45" s="29">
        <v>431601.80208333331</v>
      </c>
      <c r="F45" s="29">
        <v>384458.52777777775</v>
      </c>
      <c r="G45" s="74">
        <f>(F45-E45)/E45</f>
        <v>-0.1092286317573187</v>
      </c>
    </row>
    <row r="46" spans="1:7" ht="16.5">
      <c r="A46" s="25"/>
      <c r="B46" s="22" t="s">
        <v>21</v>
      </c>
      <c r="C46" s="13" t="s">
        <v>62</v>
      </c>
      <c r="D46" s="11" t="s">
        <v>61</v>
      </c>
      <c r="E46" s="33">
        <v>319202.13750000007</v>
      </c>
      <c r="F46" s="33">
        <v>314400.10013935337</v>
      </c>
      <c r="G46" s="74">
        <f>(F46-E46)/E46</f>
        <v>-1.5043875953514575E-2</v>
      </c>
    </row>
    <row r="47" spans="1:7" ht="16.5">
      <c r="A47" s="25"/>
      <c r="B47" s="22" t="s">
        <v>22</v>
      </c>
      <c r="C47" s="13" t="s">
        <v>64</v>
      </c>
      <c r="D47" s="9" t="s">
        <v>65</v>
      </c>
      <c r="E47" s="33">
        <v>980295.19642857136</v>
      </c>
      <c r="F47" s="33">
        <v>993726.21428571432</v>
      </c>
      <c r="G47" s="74">
        <f>(F47-E47)/E47</f>
        <v>1.3700993237623806E-2</v>
      </c>
    </row>
    <row r="48" spans="1:7" ht="16.5">
      <c r="A48" s="25"/>
      <c r="B48" s="22" t="s">
        <v>23</v>
      </c>
      <c r="C48" s="13" t="s">
        <v>109</v>
      </c>
      <c r="D48" s="9" t="s">
        <v>65</v>
      </c>
      <c r="E48" s="33">
        <v>1287541.1009375001</v>
      </c>
      <c r="F48" s="33">
        <v>1293506.5728124999</v>
      </c>
      <c r="G48" s="74">
        <f>(F48-E48)/E48</f>
        <v>4.6332283067749541E-3</v>
      </c>
    </row>
    <row r="49" spans="1:7" ht="16.5">
      <c r="A49" s="25"/>
      <c r="B49" s="22" t="s">
        <v>24</v>
      </c>
      <c r="C49" s="13" t="s">
        <v>110</v>
      </c>
      <c r="D49" s="11" t="s">
        <v>116</v>
      </c>
      <c r="E49" s="33">
        <v>140789.75</v>
      </c>
      <c r="F49" s="33">
        <v>140782.00215997771</v>
      </c>
      <c r="G49" s="74">
        <f>(F49-E49)/E49</f>
        <v>-5.5031279068894521E-5</v>
      </c>
    </row>
    <row r="50" spans="1:7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1788567.875</v>
      </c>
      <c r="F50" s="36">
        <v>1767720.375</v>
      </c>
      <c r="G50" s="76">
        <f>(F50-E50)/E50</f>
        <v>-1.1655973637567431E-2</v>
      </c>
    </row>
    <row r="51" spans="1:7" ht="17.25" customHeight="1" thickBot="1">
      <c r="A51" s="25" t="s">
        <v>19</v>
      </c>
      <c r="B51" s="72" t="s">
        <v>32</v>
      </c>
      <c r="C51" s="5"/>
      <c r="D51" s="6"/>
      <c r="E51" s="38"/>
      <c r="F51" s="38"/>
      <c r="G51" s="54"/>
    </row>
    <row r="52" spans="1:7" ht="16.5">
      <c r="A52" s="21"/>
      <c r="B52" s="90" t="s">
        <v>13</v>
      </c>
      <c r="C52" s="56" t="s">
        <v>66</v>
      </c>
      <c r="D52" s="16" t="s">
        <v>65</v>
      </c>
      <c r="E52" s="46">
        <v>143480</v>
      </c>
      <c r="F52" s="46">
        <v>143438.66773504272</v>
      </c>
      <c r="G52" s="73">
        <f>(F52-E52)/E52</f>
        <v>-2.8806987006746676E-4</v>
      </c>
    </row>
    <row r="53" spans="1:7" ht="16.5">
      <c r="A53" s="25"/>
      <c r="B53" s="92" t="s">
        <v>14</v>
      </c>
      <c r="C53" s="13" t="s">
        <v>67</v>
      </c>
      <c r="D53" s="9" t="s">
        <v>65</v>
      </c>
      <c r="E53" s="48">
        <v>192247.75</v>
      </c>
      <c r="F53" s="48">
        <v>192812.74679487181</v>
      </c>
      <c r="G53" s="74">
        <f>(F53-E53)/E53</f>
        <v>2.9388993882727434E-3</v>
      </c>
    </row>
    <row r="54" spans="1:7" ht="16.5">
      <c r="A54" s="25"/>
      <c r="B54" s="92" t="s">
        <v>15</v>
      </c>
      <c r="C54" s="13" t="s">
        <v>68</v>
      </c>
      <c r="D54" s="9" t="s">
        <v>65</v>
      </c>
      <c r="E54" s="48">
        <v>138999.79999999999</v>
      </c>
      <c r="F54" s="48">
        <v>139026.48333333334</v>
      </c>
      <c r="G54" s="74">
        <f>(F54-E54)/E54</f>
        <v>1.9196670306970842E-4</v>
      </c>
    </row>
    <row r="55" spans="1:7" ht="16.5">
      <c r="A55" s="25"/>
      <c r="B55" s="92" t="s">
        <v>16</v>
      </c>
      <c r="C55" s="13" t="s">
        <v>69</v>
      </c>
      <c r="D55" s="9" t="s">
        <v>65</v>
      </c>
      <c r="E55" s="48">
        <v>189039.5</v>
      </c>
      <c r="F55" s="48">
        <v>191815.55</v>
      </c>
      <c r="G55" s="74">
        <f>(F55-E55)/E55</f>
        <v>1.4685026145329353E-2</v>
      </c>
    </row>
    <row r="56" spans="1:7" ht="16.5">
      <c r="A56" s="25"/>
      <c r="B56" s="92" t="s">
        <v>17</v>
      </c>
      <c r="C56" s="13" t="s">
        <v>115</v>
      </c>
      <c r="D56" s="9" t="s">
        <v>65</v>
      </c>
      <c r="E56" s="48">
        <v>98644.546875</v>
      </c>
      <c r="F56" s="48">
        <v>101305.19293975951</v>
      </c>
      <c r="G56" s="74">
        <f>(F56-E56)/E56</f>
        <v>2.6972054199113665E-2</v>
      </c>
    </row>
    <row r="57" spans="1:7" ht="17.25" thickBot="1">
      <c r="A57" s="26"/>
      <c r="B57" s="93" t="s">
        <v>18</v>
      </c>
      <c r="C57" s="14" t="s">
        <v>70</v>
      </c>
      <c r="D57" s="10" t="s">
        <v>65</v>
      </c>
      <c r="E57" s="36">
        <v>100307.89285714286</v>
      </c>
      <c r="F57" s="36">
        <v>102747.51484312788</v>
      </c>
      <c r="G57" s="77">
        <f>(F57-E57)/E57</f>
        <v>2.4321336202919753E-2</v>
      </c>
    </row>
    <row r="58" spans="1:7" ht="16.5">
      <c r="A58" s="21"/>
      <c r="B58" s="90" t="s">
        <v>29</v>
      </c>
      <c r="C58" s="56" t="s">
        <v>72</v>
      </c>
      <c r="D58" s="16" t="s">
        <v>71</v>
      </c>
      <c r="E58" s="47">
        <v>194866.70416666666</v>
      </c>
      <c r="F58" s="47">
        <v>199546.24305555556</v>
      </c>
      <c r="G58" s="73">
        <f>(F58-E58)/E58</f>
        <v>2.401405057318852E-2</v>
      </c>
    </row>
    <row r="59" spans="1:7" ht="16.5">
      <c r="A59" s="25"/>
      <c r="B59" s="92" t="s">
        <v>30</v>
      </c>
      <c r="C59" s="13" t="s">
        <v>73</v>
      </c>
      <c r="D59" s="11" t="s">
        <v>71</v>
      </c>
      <c r="E59" s="48">
        <v>183849.72361111111</v>
      </c>
      <c r="F59" s="48">
        <v>192666.72499999998</v>
      </c>
      <c r="G59" s="74">
        <f>(F59-E59)/E59</f>
        <v>4.7957653760410668E-2</v>
      </c>
    </row>
    <row r="60" spans="1:7" ht="16.5" customHeight="1" thickBot="1">
      <c r="A60" s="26"/>
      <c r="B60" s="93" t="s">
        <v>31</v>
      </c>
      <c r="C60" s="14" t="s">
        <v>74</v>
      </c>
      <c r="D60" s="10" t="s">
        <v>71</v>
      </c>
      <c r="E60" s="49">
        <v>1029469</v>
      </c>
      <c r="F60" s="49">
        <v>948485.16666666663</v>
      </c>
      <c r="G60" s="77">
        <f>(F60-E60)/E60</f>
        <v>-7.8665635714463833E-2</v>
      </c>
    </row>
    <row r="61" spans="1:7" ht="17.25" customHeight="1" thickBot="1">
      <c r="A61" s="25" t="s">
        <v>28</v>
      </c>
      <c r="B61" s="72" t="s">
        <v>33</v>
      </c>
      <c r="C61" s="5"/>
      <c r="D61" s="6"/>
      <c r="E61" s="38"/>
      <c r="F61" s="38"/>
      <c r="G61" s="54"/>
    </row>
    <row r="62" spans="1:7" ht="16.5">
      <c r="A62" s="21"/>
      <c r="B62" s="22" t="s">
        <v>34</v>
      </c>
      <c r="C62" s="13" t="s">
        <v>80</v>
      </c>
      <c r="D62" s="16" t="s">
        <v>75</v>
      </c>
      <c r="E62" s="40">
        <v>392981.93055555556</v>
      </c>
      <c r="F62" s="40">
        <v>394645.22222222225</v>
      </c>
      <c r="G62" s="74">
        <f>(F62-E62)/E62</f>
        <v>4.2324889195676334E-3</v>
      </c>
    </row>
    <row r="63" spans="1:7" ht="16.5">
      <c r="A63" s="25"/>
      <c r="B63" s="22" t="s">
        <v>35</v>
      </c>
      <c r="C63" s="13" t="s">
        <v>81</v>
      </c>
      <c r="D63" s="11" t="s">
        <v>76</v>
      </c>
      <c r="E63" s="32">
        <v>2829901.208333333</v>
      </c>
      <c r="F63" s="32">
        <v>2829844.0833333335</v>
      </c>
      <c r="G63" s="74">
        <f>(F63-E63)/E63</f>
        <v>-2.0186217042247225E-5</v>
      </c>
    </row>
    <row r="64" spans="1:7" ht="16.5">
      <c r="A64" s="25"/>
      <c r="B64" s="22" t="s">
        <v>36</v>
      </c>
      <c r="C64" s="13" t="s">
        <v>82</v>
      </c>
      <c r="D64" s="11" t="s">
        <v>117</v>
      </c>
      <c r="E64" s="32">
        <v>950907.921875</v>
      </c>
      <c r="F64" s="32">
        <v>932686.96527777775</v>
      </c>
      <c r="G64" s="74">
        <f>(F64-E64)/E64</f>
        <v>-1.9161641393515966E-2</v>
      </c>
    </row>
    <row r="65" spans="1:7" ht="16.5">
      <c r="A65" s="25"/>
      <c r="B65" s="22" t="s">
        <v>37</v>
      </c>
      <c r="C65" s="13" t="s">
        <v>83</v>
      </c>
      <c r="D65" s="11" t="s">
        <v>77</v>
      </c>
      <c r="E65" s="32">
        <v>599455.62916666665</v>
      </c>
      <c r="F65" s="32">
        <v>599454.28333333344</v>
      </c>
      <c r="G65" s="74">
        <f>(F65-E65)/E65</f>
        <v>-2.2450924934678943E-6</v>
      </c>
    </row>
    <row r="66" spans="1:7" ht="16.5">
      <c r="A66" s="25"/>
      <c r="B66" s="22" t="s">
        <v>38</v>
      </c>
      <c r="C66" s="13" t="s">
        <v>84</v>
      </c>
      <c r="D66" s="11" t="s">
        <v>78</v>
      </c>
      <c r="E66" s="32">
        <v>303779.609375</v>
      </c>
      <c r="F66" s="32">
        <v>298429.75446428568</v>
      </c>
      <c r="G66" s="74">
        <f>(F66-E66)/E66</f>
        <v>-1.7610974356446037E-2</v>
      </c>
    </row>
    <row r="67" spans="1:7" ht="16.5" customHeight="1" thickBot="1">
      <c r="A67" s="26"/>
      <c r="B67" s="22" t="s">
        <v>39</v>
      </c>
      <c r="C67" s="13" t="s">
        <v>85</v>
      </c>
      <c r="D67" s="10" t="s">
        <v>79</v>
      </c>
      <c r="E67" s="43">
        <v>225153.10714285716</v>
      </c>
      <c r="F67" s="43">
        <v>225724.50007963052</v>
      </c>
      <c r="G67" s="76">
        <f>(F67-E67)/E67</f>
        <v>2.5377972528303721E-3</v>
      </c>
    </row>
    <row r="68" spans="1:7" ht="17.25" customHeight="1" thickBot="1">
      <c r="A68" s="25" t="s">
        <v>40</v>
      </c>
      <c r="B68" s="72" t="s">
        <v>41</v>
      </c>
      <c r="C68" s="5"/>
      <c r="D68" s="6"/>
      <c r="E68" s="38"/>
      <c r="F68" s="38"/>
      <c r="G68" s="54"/>
    </row>
    <row r="69" spans="1:7" ht="16.5">
      <c r="A69" s="21"/>
      <c r="B69" s="22" t="s">
        <v>43</v>
      </c>
      <c r="C69" s="15" t="s">
        <v>90</v>
      </c>
      <c r="D69" s="16" t="s">
        <v>86</v>
      </c>
      <c r="E69" s="29">
        <v>300687.03125</v>
      </c>
      <c r="F69" s="29">
        <v>301868.46875</v>
      </c>
      <c r="G69" s="74">
        <f>(F69-E69)/E69</f>
        <v>3.9291268901375338E-3</v>
      </c>
    </row>
    <row r="70" spans="1:7" ht="16.5">
      <c r="A70" s="25"/>
      <c r="B70" s="22" t="s">
        <v>42</v>
      </c>
      <c r="C70" s="13" t="s">
        <v>91</v>
      </c>
      <c r="D70" s="11" t="s">
        <v>87</v>
      </c>
      <c r="E70" s="33">
        <v>197448.49107142858</v>
      </c>
      <c r="F70" s="33">
        <v>197924.39317566488</v>
      </c>
      <c r="G70" s="74">
        <f>(F70-E70)/E70</f>
        <v>2.4102595145391137E-3</v>
      </c>
    </row>
    <row r="71" spans="1:7" ht="16.5">
      <c r="A71" s="25"/>
      <c r="B71" s="22" t="s">
        <v>44</v>
      </c>
      <c r="C71" s="13" t="s">
        <v>92</v>
      </c>
      <c r="D71" s="11" t="s">
        <v>88</v>
      </c>
      <c r="E71" s="33">
        <v>80148.421875</v>
      </c>
      <c r="F71" s="33">
        <v>80141.407817725762</v>
      </c>
      <c r="G71" s="74">
        <f>(F71-E71)/E71</f>
        <v>-8.7513354725531691E-5</v>
      </c>
    </row>
    <row r="72" spans="1:7" ht="16.5">
      <c r="A72" s="25"/>
      <c r="B72" s="22" t="s">
        <v>45</v>
      </c>
      <c r="C72" s="13" t="s">
        <v>93</v>
      </c>
      <c r="D72" s="11" t="s">
        <v>89</v>
      </c>
      <c r="E72" s="33">
        <v>132404.95000000001</v>
      </c>
      <c r="F72" s="33">
        <v>130382.45139353401</v>
      </c>
      <c r="G72" s="74">
        <f>(F72-E72)/E72</f>
        <v>-1.5275098147508867E-2</v>
      </c>
    </row>
    <row r="73" spans="1:7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118921.12152777778</v>
      </c>
      <c r="F73" s="36">
        <v>121212.5549362071</v>
      </c>
      <c r="G73" s="76">
        <f>(F73-E73)/E73</f>
        <v>1.926851495336836E-2</v>
      </c>
    </row>
    <row r="74" spans="1:7" ht="17.25" customHeight="1" thickBot="1">
      <c r="A74" s="25" t="s">
        <v>47</v>
      </c>
      <c r="B74" s="72" t="s">
        <v>48</v>
      </c>
      <c r="C74" s="5"/>
      <c r="D74" s="6"/>
      <c r="E74" s="38"/>
      <c r="F74" s="38"/>
      <c r="G74" s="54"/>
    </row>
    <row r="75" spans="1:7" ht="16.5">
      <c r="A75" s="21"/>
      <c r="B75" s="22" t="s">
        <v>49</v>
      </c>
      <c r="C75" s="13" t="s">
        <v>96</v>
      </c>
      <c r="D75" s="16" t="s">
        <v>94</v>
      </c>
      <c r="E75" s="29">
        <v>71613.357142857145</v>
      </c>
      <c r="F75" s="29">
        <v>71611.892857142855</v>
      </c>
      <c r="G75" s="73">
        <f>(F75-E75)/E75</f>
        <v>-2.0447103343708034E-5</v>
      </c>
    </row>
    <row r="76" spans="1:7" ht="16.5">
      <c r="A76" s="25"/>
      <c r="B76" s="22" t="s">
        <v>51</v>
      </c>
      <c r="C76" s="13" t="s">
        <v>95</v>
      </c>
      <c r="D76" s="9" t="s">
        <v>113</v>
      </c>
      <c r="E76" s="20">
        <v>114417.8125</v>
      </c>
      <c r="F76" s="20">
        <v>114495.71428571428</v>
      </c>
      <c r="G76" s="74">
        <f>(F76-E76)/E76</f>
        <v>6.8085365392102143E-4</v>
      </c>
    </row>
    <row r="77" spans="1:7" ht="16.5">
      <c r="A77" s="25"/>
      <c r="B77" s="22" t="s">
        <v>50</v>
      </c>
      <c r="C77" s="13" t="s">
        <v>100</v>
      </c>
      <c r="D77" s="11" t="s">
        <v>97</v>
      </c>
      <c r="E77" s="33">
        <v>48612.3125</v>
      </c>
      <c r="F77" s="33">
        <v>48760.791666666664</v>
      </c>
      <c r="G77" s="74">
        <f>(F77-E77)/E77</f>
        <v>3.0543530852736997E-3</v>
      </c>
    </row>
    <row r="78" spans="1:7" ht="16.5">
      <c r="A78" s="25"/>
      <c r="B78" s="22" t="s">
        <v>52</v>
      </c>
      <c r="C78" s="13" t="s">
        <v>98</v>
      </c>
      <c r="D78" s="11" t="s">
        <v>114</v>
      </c>
      <c r="E78" s="33">
        <v>95779.180555555547</v>
      </c>
      <c r="F78" s="33">
        <v>94106.139663074457</v>
      </c>
      <c r="G78" s="74">
        <f>(F78-E78)/E78</f>
        <v>-1.7467688518285701E-2</v>
      </c>
    </row>
    <row r="79" spans="1:7" ht="16.5">
      <c r="A79" s="25"/>
      <c r="B79" s="22" t="s">
        <v>53</v>
      </c>
      <c r="C79" s="13" t="s">
        <v>101</v>
      </c>
      <c r="D79" s="18" t="s">
        <v>99</v>
      </c>
      <c r="E79" s="45">
        <v>132920.26388888891</v>
      </c>
      <c r="F79" s="45">
        <v>131658.68650793651</v>
      </c>
      <c r="G79" s="74">
        <f>(F79-E79)/E79</f>
        <v>-9.4912343990452633E-3</v>
      </c>
    </row>
    <row r="80" spans="1:7" ht="16.5">
      <c r="A80" s="25"/>
      <c r="B80" s="22" t="s">
        <v>54</v>
      </c>
      <c r="C80" s="13" t="s">
        <v>107</v>
      </c>
      <c r="D80" s="18" t="s">
        <v>108</v>
      </c>
      <c r="E80" s="45">
        <v>578403.75</v>
      </c>
      <c r="F80" s="45">
        <v>578403.75</v>
      </c>
      <c r="G80" s="74">
        <f>(F80-E80)/E80</f>
        <v>0</v>
      </c>
    </row>
    <row r="81" spans="1:7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172987.80277777778</v>
      </c>
      <c r="F81" s="36">
        <v>173969.41666666666</v>
      </c>
      <c r="G81" s="75">
        <f>(F81-E81)/E81</f>
        <v>5.6744687956403195E-3</v>
      </c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H100"/>
  <sheetViews>
    <sheetView rightToLeft="1" tabSelected="1" zoomScale="98" zoomScaleNormal="98" workbookViewId="0">
      <selection activeCell="D10" sqref="D10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6" width="13" style="71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</row>
    <row r="8" spans="1:7">
      <c r="A8" s="4" t="s">
        <v>2</v>
      </c>
      <c r="B8" s="4"/>
      <c r="C8" s="4"/>
    </row>
    <row r="9" spans="1:7" ht="19.5">
      <c r="A9" s="19" t="s">
        <v>200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</row>
    <row r="11" spans="1:7" ht="18.75" thickBot="1">
      <c r="A11" s="2"/>
      <c r="B11" s="2"/>
      <c r="C11" s="2"/>
    </row>
    <row r="12" spans="1:7" ht="24.75" customHeight="1">
      <c r="A12" s="133" t="s">
        <v>3</v>
      </c>
      <c r="B12" s="135"/>
      <c r="C12" s="137" t="s">
        <v>0</v>
      </c>
      <c r="D12" s="129" t="s">
        <v>4</v>
      </c>
      <c r="E12" s="129" t="s">
        <v>224</v>
      </c>
      <c r="F12" s="129" t="s">
        <v>229</v>
      </c>
      <c r="G12" s="129" t="s">
        <v>192</v>
      </c>
    </row>
    <row r="13" spans="1:7" ht="24.75" customHeight="1" thickBot="1">
      <c r="A13" s="134"/>
      <c r="B13" s="136"/>
      <c r="C13" s="138"/>
      <c r="D13" s="130"/>
      <c r="E13" s="132"/>
      <c r="F13" s="132"/>
      <c r="G13" s="132"/>
    </row>
    <row r="14" spans="1:7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4"/>
    </row>
    <row r="15" spans="1:7" ht="15.75" customHeight="1">
      <c r="A15" s="21"/>
      <c r="B15" s="55" t="s">
        <v>122</v>
      </c>
      <c r="C15" s="12" t="s">
        <v>123</v>
      </c>
      <c r="D15" s="9" t="s">
        <v>113</v>
      </c>
      <c r="E15" s="28">
        <v>130504.04722222222</v>
      </c>
      <c r="F15" s="28">
        <v>109307.76388888888</v>
      </c>
      <c r="G15" s="73">
        <f>(F15-E15)/E15</f>
        <v>-0.16241858995560743</v>
      </c>
    </row>
    <row r="16" spans="1:7" ht="16.5">
      <c r="A16" s="25"/>
      <c r="B16" s="22" t="s">
        <v>126</v>
      </c>
      <c r="C16" s="13" t="s">
        <v>127</v>
      </c>
      <c r="D16" s="9" t="s">
        <v>113</v>
      </c>
      <c r="E16" s="32">
        <v>44932.7</v>
      </c>
      <c r="F16" s="32">
        <v>40434.550000000003</v>
      </c>
      <c r="G16" s="74">
        <f>(F16-E16)/E16</f>
        <v>-0.10010860687205519</v>
      </c>
    </row>
    <row r="17" spans="1:7" ht="16.5">
      <c r="A17" s="25"/>
      <c r="B17" s="22" t="s">
        <v>153</v>
      </c>
      <c r="C17" s="13" t="s">
        <v>154</v>
      </c>
      <c r="D17" s="9" t="s">
        <v>113</v>
      </c>
      <c r="E17" s="32">
        <v>54562.025000000001</v>
      </c>
      <c r="F17" s="32">
        <v>54378.925000000003</v>
      </c>
      <c r="G17" s="74">
        <f>(F17-E17)/E17</f>
        <v>-3.3558138650462209E-3</v>
      </c>
    </row>
    <row r="18" spans="1:7" ht="16.5">
      <c r="A18" s="25"/>
      <c r="B18" s="22" t="s">
        <v>130</v>
      </c>
      <c r="C18" s="13" t="s">
        <v>131</v>
      </c>
      <c r="D18" s="9" t="s">
        <v>113</v>
      </c>
      <c r="E18" s="32">
        <v>97999.375</v>
      </c>
      <c r="F18" s="32">
        <v>97707.700000000012</v>
      </c>
      <c r="G18" s="74">
        <f>(F18-E18)/E18</f>
        <v>-2.9762944916739351E-3</v>
      </c>
    </row>
    <row r="19" spans="1:7" ht="16.5">
      <c r="A19" s="25"/>
      <c r="B19" s="22" t="s">
        <v>150</v>
      </c>
      <c r="C19" s="13" t="s">
        <v>151</v>
      </c>
      <c r="D19" s="9" t="s">
        <v>152</v>
      </c>
      <c r="E19" s="32">
        <v>107471.42857142858</v>
      </c>
      <c r="F19" s="32">
        <v>109179.75357142856</v>
      </c>
      <c r="G19" s="74">
        <f>(F19-E19)/E19</f>
        <v>1.589562009836485E-2</v>
      </c>
    </row>
    <row r="20" spans="1:7" ht="16.5">
      <c r="A20" s="25"/>
      <c r="B20" s="22" t="s">
        <v>132</v>
      </c>
      <c r="C20" s="13" t="s">
        <v>133</v>
      </c>
      <c r="D20" s="9" t="s">
        <v>113</v>
      </c>
      <c r="E20" s="32">
        <v>65283.100000000006</v>
      </c>
      <c r="F20" s="32">
        <v>68947.649999999994</v>
      </c>
      <c r="G20" s="74">
        <f>(F20-E20)/E20</f>
        <v>5.6133210585894176E-2</v>
      </c>
    </row>
    <row r="21" spans="1:7" ht="16.5">
      <c r="A21" s="25"/>
      <c r="B21" s="22" t="s">
        <v>143</v>
      </c>
      <c r="C21" s="13" t="s">
        <v>144</v>
      </c>
      <c r="D21" s="9" t="s">
        <v>145</v>
      </c>
      <c r="E21" s="32">
        <v>80332.334027777775</v>
      </c>
      <c r="F21" s="32">
        <v>85153.313888888893</v>
      </c>
      <c r="G21" s="74">
        <f>(F21-E21)/E21</f>
        <v>6.0012943971528232E-2</v>
      </c>
    </row>
    <row r="22" spans="1:7" ht="16.5">
      <c r="A22" s="25"/>
      <c r="B22" s="22" t="s">
        <v>120</v>
      </c>
      <c r="C22" s="13" t="s">
        <v>121</v>
      </c>
      <c r="D22" s="11" t="s">
        <v>113</v>
      </c>
      <c r="E22" s="32">
        <v>71753.55</v>
      </c>
      <c r="F22" s="32">
        <v>77953.524999999994</v>
      </c>
      <c r="G22" s="74">
        <f>(F22-E22)/E22</f>
        <v>8.6406526227622057E-2</v>
      </c>
    </row>
    <row r="23" spans="1:7" ht="16.5">
      <c r="A23" s="25"/>
      <c r="B23" s="22" t="s">
        <v>148</v>
      </c>
      <c r="C23" s="13" t="s">
        <v>149</v>
      </c>
      <c r="D23" s="11" t="s">
        <v>113</v>
      </c>
      <c r="E23" s="32">
        <v>73741.55</v>
      </c>
      <c r="F23" s="32">
        <v>82948.911111111112</v>
      </c>
      <c r="G23" s="74">
        <f>(F23-E23)/E23</f>
        <v>0.12485988036746053</v>
      </c>
    </row>
    <row r="24" spans="1:7" ht="16.5">
      <c r="A24" s="25"/>
      <c r="B24" s="22" t="s">
        <v>146</v>
      </c>
      <c r="C24" s="13" t="s">
        <v>147</v>
      </c>
      <c r="D24" s="11" t="s">
        <v>136</v>
      </c>
      <c r="E24" s="32">
        <v>35040.836111111115</v>
      </c>
      <c r="F24" s="32">
        <v>39742.21666666666</v>
      </c>
      <c r="G24" s="74">
        <f>(F24-E24)/E24</f>
        <v>0.13416861802748997</v>
      </c>
    </row>
    <row r="25" spans="1:7" ht="16.5">
      <c r="A25" s="25"/>
      <c r="B25" s="22" t="s">
        <v>137</v>
      </c>
      <c r="C25" s="13" t="s">
        <v>138</v>
      </c>
      <c r="D25" s="11" t="s">
        <v>136</v>
      </c>
      <c r="E25" s="32">
        <v>33876.269444444442</v>
      </c>
      <c r="F25" s="32">
        <v>38895.288888888885</v>
      </c>
      <c r="G25" s="74">
        <f>(F25-E25)/E25</f>
        <v>0.14815738352404501</v>
      </c>
    </row>
    <row r="26" spans="1:7" ht="16.5">
      <c r="A26" s="25"/>
      <c r="B26" s="22" t="s">
        <v>141</v>
      </c>
      <c r="C26" s="13" t="s">
        <v>142</v>
      </c>
      <c r="D26" s="11" t="s">
        <v>136</v>
      </c>
      <c r="E26" s="32">
        <v>33050.566666666666</v>
      </c>
      <c r="F26" s="32">
        <v>40097.791666666664</v>
      </c>
      <c r="G26" s="74">
        <f>(F26-E26)/E26</f>
        <v>0.21322554227511981</v>
      </c>
    </row>
    <row r="27" spans="1:7" ht="16.5">
      <c r="A27" s="25"/>
      <c r="B27" s="22" t="s">
        <v>124</v>
      </c>
      <c r="C27" s="13" t="s">
        <v>125</v>
      </c>
      <c r="D27" s="11" t="s">
        <v>113</v>
      </c>
      <c r="E27" s="32">
        <v>83943.15</v>
      </c>
      <c r="F27" s="32">
        <v>107104.24444444444</v>
      </c>
      <c r="G27" s="74">
        <f>(F27-E27)/E27</f>
        <v>0.27591404950188847</v>
      </c>
    </row>
    <row r="28" spans="1:7" ht="16.5">
      <c r="A28" s="25"/>
      <c r="B28" s="22" t="s">
        <v>139</v>
      </c>
      <c r="C28" s="13" t="s">
        <v>140</v>
      </c>
      <c r="D28" s="9" t="s">
        <v>136</v>
      </c>
      <c r="E28" s="32">
        <v>32985.991666666669</v>
      </c>
      <c r="F28" s="32">
        <v>42456.677777777775</v>
      </c>
      <c r="G28" s="74">
        <f>(F28-E28)/E28</f>
        <v>0.28711236596477768</v>
      </c>
    </row>
    <row r="29" spans="1:7" ht="16.5">
      <c r="A29" s="25"/>
      <c r="B29" s="22" t="s">
        <v>134</v>
      </c>
      <c r="C29" s="13" t="s">
        <v>135</v>
      </c>
      <c r="D29" s="11" t="s">
        <v>136</v>
      </c>
      <c r="E29" s="32">
        <v>26096.408333333333</v>
      </c>
      <c r="F29" s="32">
        <v>34367.936111111107</v>
      </c>
      <c r="G29" s="74">
        <f>(F29-E29)/E29</f>
        <v>0.31696039056885955</v>
      </c>
    </row>
    <row r="30" spans="1:7" ht="17.25" thickBot="1">
      <c r="A30" s="26"/>
      <c r="B30" s="24" t="s">
        <v>128</v>
      </c>
      <c r="C30" s="14" t="s">
        <v>129</v>
      </c>
      <c r="D30" s="10" t="s">
        <v>113</v>
      </c>
      <c r="E30" s="35">
        <v>245642.38839285716</v>
      </c>
      <c r="F30" s="35">
        <v>329848.8</v>
      </c>
      <c r="G30" s="75">
        <f>(F30-E30)/E30</f>
        <v>0.34280081771746607</v>
      </c>
    </row>
    <row r="31" spans="1:7" ht="15.75" customHeight="1" thickBot="1">
      <c r="A31" s="142" t="s">
        <v>194</v>
      </c>
      <c r="B31" s="143"/>
      <c r="C31" s="143"/>
      <c r="D31" s="144"/>
      <c r="E31" s="81">
        <f>SUM(E15:E30)</f>
        <v>1217215.7204365081</v>
      </c>
      <c r="F31" s="81">
        <f>SUM(F15:F30)</f>
        <v>1358525.0480158729</v>
      </c>
      <c r="G31" s="83">
        <f>(F31-E31)/E31</f>
        <v>0.11609226302852026</v>
      </c>
    </row>
    <row r="32" spans="1:7" ht="17.25" customHeight="1" thickBot="1">
      <c r="A32" s="25" t="s">
        <v>155</v>
      </c>
      <c r="B32" s="72" t="s">
        <v>156</v>
      </c>
      <c r="C32" s="5"/>
      <c r="D32" s="6"/>
      <c r="E32" s="38"/>
      <c r="F32" s="38"/>
      <c r="G32" s="54"/>
    </row>
    <row r="33" spans="1:7" ht="16.5">
      <c r="A33" s="21"/>
      <c r="B33" s="27" t="s">
        <v>165</v>
      </c>
      <c r="C33" s="15" t="s">
        <v>166</v>
      </c>
      <c r="D33" s="16" t="s">
        <v>113</v>
      </c>
      <c r="E33" s="40">
        <v>47481.930555555555</v>
      </c>
      <c r="F33" s="40">
        <v>42641.15</v>
      </c>
      <c r="G33" s="74">
        <f>(F33-E33)/E33</f>
        <v>-0.10194995230641828</v>
      </c>
    </row>
    <row r="34" spans="1:7" ht="16.5">
      <c r="A34" s="25"/>
      <c r="B34" s="22" t="s">
        <v>161</v>
      </c>
      <c r="C34" s="13" t="s">
        <v>162</v>
      </c>
      <c r="D34" s="9" t="s">
        <v>113</v>
      </c>
      <c r="E34" s="32">
        <v>47140.287499999999</v>
      </c>
      <c r="F34" s="32">
        <v>46284.193750000006</v>
      </c>
      <c r="G34" s="74">
        <f>(F34-E34)/E34</f>
        <v>-1.816055428172755E-2</v>
      </c>
    </row>
    <row r="35" spans="1:7" ht="16.5">
      <c r="A35" s="25"/>
      <c r="B35" s="27" t="s">
        <v>159</v>
      </c>
      <c r="C35" s="13" t="s">
        <v>160</v>
      </c>
      <c r="D35" s="9" t="s">
        <v>113</v>
      </c>
      <c r="E35" s="32">
        <v>134824.9</v>
      </c>
      <c r="F35" s="32">
        <v>140680.4</v>
      </c>
      <c r="G35" s="74">
        <f>(F35-E35)/E35</f>
        <v>4.3430404917785957E-2</v>
      </c>
    </row>
    <row r="36" spans="1:7" ht="16.5">
      <c r="A36" s="25"/>
      <c r="B36" s="22" t="s">
        <v>157</v>
      </c>
      <c r="C36" s="13" t="s">
        <v>158</v>
      </c>
      <c r="D36" s="9" t="s">
        <v>113</v>
      </c>
      <c r="E36" s="32">
        <v>136649.9</v>
      </c>
      <c r="F36" s="32">
        <v>143291.95624999999</v>
      </c>
      <c r="G36" s="74">
        <f>(F36-E36)/E36</f>
        <v>4.8606374757683646E-2</v>
      </c>
    </row>
    <row r="37" spans="1:7" ht="17.25" thickBot="1">
      <c r="A37" s="26"/>
      <c r="B37" s="27" t="s">
        <v>163</v>
      </c>
      <c r="C37" s="13" t="s">
        <v>164</v>
      </c>
      <c r="D37" s="17" t="s">
        <v>113</v>
      </c>
      <c r="E37" s="35">
        <v>65717.878571428577</v>
      </c>
      <c r="F37" s="35">
        <v>69818.233928571426</v>
      </c>
      <c r="G37" s="75">
        <f>(F37-E37)/E37</f>
        <v>6.2393300670626255E-2</v>
      </c>
    </row>
    <row r="38" spans="1:7" ht="15.75" customHeight="1" thickBot="1">
      <c r="A38" s="142" t="s">
        <v>195</v>
      </c>
      <c r="B38" s="143"/>
      <c r="C38" s="143"/>
      <c r="D38" s="144"/>
      <c r="E38" s="84">
        <f>SUM(E33:E37)</f>
        <v>431814.89662698412</v>
      </c>
      <c r="F38" s="84">
        <f>SUM(F33:F37)</f>
        <v>442715.93392857141</v>
      </c>
      <c r="G38" s="83">
        <f>(F38-E38)/E38</f>
        <v>2.5244699492162181E-2</v>
      </c>
    </row>
    <row r="39" spans="1:7" ht="17.25" customHeight="1" thickBot="1">
      <c r="A39" s="25" t="s">
        <v>5</v>
      </c>
      <c r="B39" s="72"/>
      <c r="C39" s="5"/>
      <c r="D39" s="6"/>
      <c r="E39" s="38"/>
      <c r="F39" s="38"/>
      <c r="G39" s="54"/>
    </row>
    <row r="40" spans="1:7" ht="16.5">
      <c r="A40" s="21"/>
      <c r="B40" s="55" t="s">
        <v>8</v>
      </c>
      <c r="C40" s="13" t="s">
        <v>58</v>
      </c>
      <c r="D40" s="16" t="s">
        <v>113</v>
      </c>
      <c r="E40" s="32">
        <v>652405.07499999995</v>
      </c>
      <c r="F40" s="32">
        <v>598187.3125</v>
      </c>
      <c r="G40" s="74">
        <f>(F40-E40)/E40</f>
        <v>-8.3104446267527818E-2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2">
        <v>295152.71428571432</v>
      </c>
      <c r="F41" s="32">
        <v>275048.53571428568</v>
      </c>
      <c r="G41" s="74">
        <f>(F41-E41)/E41</f>
        <v>-6.8114496660082721E-2</v>
      </c>
    </row>
    <row r="42" spans="1:7" ht="16.5">
      <c r="A42" s="25"/>
      <c r="B42" s="27" t="s">
        <v>11</v>
      </c>
      <c r="C42" s="13" t="s">
        <v>105</v>
      </c>
      <c r="D42" s="9" t="s">
        <v>113</v>
      </c>
      <c r="E42" s="42">
        <v>782578.5</v>
      </c>
      <c r="F42" s="42">
        <v>759551.5</v>
      </c>
      <c r="G42" s="74">
        <f>(F42-E42)/E42</f>
        <v>-2.9424524185113699E-2</v>
      </c>
    </row>
    <row r="43" spans="1:7" ht="16.5">
      <c r="A43" s="25"/>
      <c r="B43" s="22" t="s">
        <v>10</v>
      </c>
      <c r="C43" s="13" t="s">
        <v>104</v>
      </c>
      <c r="D43" s="9" t="s">
        <v>113</v>
      </c>
      <c r="E43" s="33">
        <v>208796.75</v>
      </c>
      <c r="F43" s="33">
        <v>202745.16666666666</v>
      </c>
      <c r="G43" s="74">
        <f>(F43-E43)/E43</f>
        <v>-2.8983129925793112E-2</v>
      </c>
    </row>
    <row r="44" spans="1:7" ht="16.5">
      <c r="A44" s="25"/>
      <c r="B44" s="22" t="s">
        <v>7</v>
      </c>
      <c r="C44" s="13" t="s">
        <v>57</v>
      </c>
      <c r="D44" s="9" t="s">
        <v>113</v>
      </c>
      <c r="E44" s="32">
        <v>985607.35416666674</v>
      </c>
      <c r="F44" s="32">
        <v>988234.50590277778</v>
      </c>
      <c r="G44" s="74">
        <f>(F44-E44)/E44</f>
        <v>2.6655155574932714E-3</v>
      </c>
    </row>
    <row r="45" spans="1:7" ht="16.5" customHeight="1" thickBot="1">
      <c r="A45" s="26"/>
      <c r="B45" s="22" t="s">
        <v>6</v>
      </c>
      <c r="C45" s="13" t="s">
        <v>56</v>
      </c>
      <c r="D45" s="17" t="s">
        <v>113</v>
      </c>
      <c r="E45" s="36">
        <v>1440285.9553571427</v>
      </c>
      <c r="F45" s="36">
        <v>1592287.1916666667</v>
      </c>
      <c r="G45" s="76">
        <f>(F45-E45)/E45</f>
        <v>0.10553545686129578</v>
      </c>
    </row>
    <row r="46" spans="1:7" ht="15.75" customHeight="1" thickBot="1">
      <c r="A46" s="142" t="s">
        <v>206</v>
      </c>
      <c r="B46" s="143"/>
      <c r="C46" s="143"/>
      <c r="D46" s="144"/>
      <c r="E46" s="84">
        <f>SUM(E40:E45)</f>
        <v>4364826.3488095235</v>
      </c>
      <c r="F46" s="84">
        <f>SUM(F40:F45)</f>
        <v>4416054.2124503972</v>
      </c>
      <c r="G46" s="83">
        <f>(F46-E46)/E46</f>
        <v>1.1736518144609749E-2</v>
      </c>
    </row>
    <row r="47" spans="1:7" ht="17.25" customHeight="1" thickBot="1">
      <c r="A47" s="25" t="s">
        <v>12</v>
      </c>
      <c r="B47" s="72" t="s">
        <v>27</v>
      </c>
      <c r="C47" s="5"/>
      <c r="D47" s="6"/>
      <c r="E47" s="53"/>
      <c r="F47" s="38"/>
      <c r="G47" s="54"/>
    </row>
    <row r="48" spans="1:7" ht="16.5">
      <c r="A48" s="21"/>
      <c r="B48" s="22" t="s">
        <v>20</v>
      </c>
      <c r="C48" s="13" t="s">
        <v>60</v>
      </c>
      <c r="D48" s="16" t="s">
        <v>59</v>
      </c>
      <c r="E48" s="29">
        <v>431601.80208333331</v>
      </c>
      <c r="F48" s="29">
        <v>384458.52777777775</v>
      </c>
      <c r="G48" s="74">
        <f>(F48-E48)/E48</f>
        <v>-0.1092286317573187</v>
      </c>
    </row>
    <row r="49" spans="1:7" ht="16.5">
      <c r="A49" s="25"/>
      <c r="B49" s="22" t="s">
        <v>21</v>
      </c>
      <c r="C49" s="13" t="s">
        <v>62</v>
      </c>
      <c r="D49" s="11" t="s">
        <v>61</v>
      </c>
      <c r="E49" s="33">
        <v>319202.13750000007</v>
      </c>
      <c r="F49" s="33">
        <v>314400.10013935337</v>
      </c>
      <c r="G49" s="74">
        <f>(F49-E49)/E49</f>
        <v>-1.5043875953514575E-2</v>
      </c>
    </row>
    <row r="50" spans="1:7" ht="16.5">
      <c r="A50" s="25"/>
      <c r="B50" s="22" t="s">
        <v>25</v>
      </c>
      <c r="C50" s="13" t="s">
        <v>111</v>
      </c>
      <c r="D50" s="9" t="s">
        <v>63</v>
      </c>
      <c r="E50" s="33">
        <v>1788567.875</v>
      </c>
      <c r="F50" s="33">
        <v>1767720.375</v>
      </c>
      <c r="G50" s="74">
        <f>(F50-E50)/E50</f>
        <v>-1.1655973637567431E-2</v>
      </c>
    </row>
    <row r="51" spans="1:7" ht="16.5">
      <c r="A51" s="25"/>
      <c r="B51" s="22" t="s">
        <v>24</v>
      </c>
      <c r="C51" s="13" t="s">
        <v>110</v>
      </c>
      <c r="D51" s="9" t="s">
        <v>116</v>
      </c>
      <c r="E51" s="33">
        <v>140789.75</v>
      </c>
      <c r="F51" s="33">
        <v>140782.00215997771</v>
      </c>
      <c r="G51" s="74">
        <f>(F51-E51)/E51</f>
        <v>-5.5031279068894521E-5</v>
      </c>
    </row>
    <row r="52" spans="1:7" ht="16.5">
      <c r="A52" s="25"/>
      <c r="B52" s="22" t="s">
        <v>23</v>
      </c>
      <c r="C52" s="13" t="s">
        <v>109</v>
      </c>
      <c r="D52" s="11" t="s">
        <v>65</v>
      </c>
      <c r="E52" s="33">
        <v>1287541.1009375001</v>
      </c>
      <c r="F52" s="33">
        <v>1293506.5728124999</v>
      </c>
      <c r="G52" s="74">
        <f>(F52-E52)/E52</f>
        <v>4.6332283067749541E-3</v>
      </c>
    </row>
    <row r="53" spans="1:7" ht="16.5" customHeight="1" thickBot="1">
      <c r="A53" s="26"/>
      <c r="B53" s="22" t="s">
        <v>22</v>
      </c>
      <c r="C53" s="13" t="s">
        <v>64</v>
      </c>
      <c r="D53" s="10" t="s">
        <v>65</v>
      </c>
      <c r="E53" s="36">
        <v>980295.19642857136</v>
      </c>
      <c r="F53" s="36">
        <v>993726.21428571432</v>
      </c>
      <c r="G53" s="76">
        <f>(F53-E53)/E53</f>
        <v>1.3700993237623806E-2</v>
      </c>
    </row>
    <row r="54" spans="1:7" ht="15.75" customHeight="1" thickBot="1">
      <c r="A54" s="142" t="s">
        <v>196</v>
      </c>
      <c r="B54" s="143"/>
      <c r="C54" s="143"/>
      <c r="D54" s="144"/>
      <c r="E54" s="70">
        <f>SUM(E48:E53)</f>
        <v>4947997.8619494047</v>
      </c>
      <c r="F54" s="70">
        <f>SUM(F48:F53)</f>
        <v>4894593.7921753237</v>
      </c>
      <c r="G54" s="83">
        <f>(F54-E54)/E54</f>
        <v>-1.0793066461237505E-2</v>
      </c>
    </row>
    <row r="55" spans="1:7" ht="17.25" customHeight="1" thickBot="1">
      <c r="A55" s="21" t="s">
        <v>19</v>
      </c>
      <c r="B55" s="85" t="s">
        <v>32</v>
      </c>
      <c r="C55" s="86"/>
      <c r="D55" s="79"/>
      <c r="E55" s="87"/>
      <c r="F55" s="87"/>
      <c r="G55" s="88"/>
    </row>
    <row r="56" spans="1:7" ht="16.5">
      <c r="A56" s="89"/>
      <c r="B56" s="90" t="s">
        <v>31</v>
      </c>
      <c r="C56" s="56" t="s">
        <v>74</v>
      </c>
      <c r="D56" s="16" t="s">
        <v>71</v>
      </c>
      <c r="E56" s="46">
        <v>1029469</v>
      </c>
      <c r="F56" s="46">
        <v>948485.16666666663</v>
      </c>
      <c r="G56" s="73">
        <f>(F56-E56)/E56</f>
        <v>-7.8665635714463833E-2</v>
      </c>
    </row>
    <row r="57" spans="1:7" ht="16.5">
      <c r="A57" s="91"/>
      <c r="B57" s="92" t="s">
        <v>13</v>
      </c>
      <c r="C57" s="13" t="s">
        <v>66</v>
      </c>
      <c r="D57" s="9" t="s">
        <v>65</v>
      </c>
      <c r="E57" s="48">
        <v>143480</v>
      </c>
      <c r="F57" s="48">
        <v>143438.66773504272</v>
      </c>
      <c r="G57" s="74">
        <f>(F57-E57)/E57</f>
        <v>-2.8806987006746676E-4</v>
      </c>
    </row>
    <row r="58" spans="1:7" ht="16.5">
      <c r="A58" s="91"/>
      <c r="B58" s="92" t="s">
        <v>15</v>
      </c>
      <c r="C58" s="13" t="s">
        <v>68</v>
      </c>
      <c r="D58" s="9" t="s">
        <v>65</v>
      </c>
      <c r="E58" s="48">
        <v>138999.79999999999</v>
      </c>
      <c r="F58" s="48">
        <v>139026.48333333334</v>
      </c>
      <c r="G58" s="74">
        <f>(F58-E58)/E58</f>
        <v>1.9196670306970842E-4</v>
      </c>
    </row>
    <row r="59" spans="1:7" ht="16.5">
      <c r="A59" s="91"/>
      <c r="B59" s="92" t="s">
        <v>14</v>
      </c>
      <c r="C59" s="13" t="s">
        <v>67</v>
      </c>
      <c r="D59" s="9" t="s">
        <v>65</v>
      </c>
      <c r="E59" s="48">
        <v>192247.75</v>
      </c>
      <c r="F59" s="48">
        <v>192812.74679487181</v>
      </c>
      <c r="G59" s="74">
        <f>(F59-E59)/E59</f>
        <v>2.9388993882727434E-3</v>
      </c>
    </row>
    <row r="60" spans="1:7" ht="16.5">
      <c r="A60" s="91"/>
      <c r="B60" s="92" t="s">
        <v>16</v>
      </c>
      <c r="C60" s="13" t="s">
        <v>69</v>
      </c>
      <c r="D60" s="9" t="s">
        <v>65</v>
      </c>
      <c r="E60" s="48">
        <v>189039.5</v>
      </c>
      <c r="F60" s="48">
        <v>191815.55</v>
      </c>
      <c r="G60" s="74">
        <f>(F60-E60)/E60</f>
        <v>1.4685026145329353E-2</v>
      </c>
    </row>
    <row r="61" spans="1:7" ht="17.25" thickBot="1">
      <c r="A61" s="94"/>
      <c r="B61" s="93" t="s">
        <v>29</v>
      </c>
      <c r="C61" s="14" t="s">
        <v>72</v>
      </c>
      <c r="D61" s="10" t="s">
        <v>71</v>
      </c>
      <c r="E61" s="49">
        <v>194866.70416666666</v>
      </c>
      <c r="F61" s="49">
        <v>199546.24305555556</v>
      </c>
      <c r="G61" s="75">
        <f>(F61-E61)/E61</f>
        <v>2.401405057318852E-2</v>
      </c>
    </row>
    <row r="62" spans="1:7" ht="16.5">
      <c r="A62" s="89"/>
      <c r="B62" s="90" t="s">
        <v>18</v>
      </c>
      <c r="C62" s="56" t="s">
        <v>70</v>
      </c>
      <c r="D62" s="16" t="s">
        <v>65</v>
      </c>
      <c r="E62" s="42">
        <v>100307.89285714286</v>
      </c>
      <c r="F62" s="42">
        <v>102747.51484312788</v>
      </c>
      <c r="G62" s="73">
        <f>(F62-E62)/E62</f>
        <v>2.4321336202919753E-2</v>
      </c>
    </row>
    <row r="63" spans="1:7" ht="16.5">
      <c r="A63" s="91"/>
      <c r="B63" s="92" t="s">
        <v>17</v>
      </c>
      <c r="C63" s="13" t="s">
        <v>115</v>
      </c>
      <c r="D63" s="11" t="s">
        <v>65</v>
      </c>
      <c r="E63" s="48">
        <v>98644.546875</v>
      </c>
      <c r="F63" s="48">
        <v>101305.19293975951</v>
      </c>
      <c r="G63" s="74">
        <f>(F63-E63)/E63</f>
        <v>2.6972054199113665E-2</v>
      </c>
    </row>
    <row r="64" spans="1:7" ht="16.5" customHeight="1" thickBot="1">
      <c r="A64" s="94"/>
      <c r="B64" s="93" t="s">
        <v>30</v>
      </c>
      <c r="C64" s="14" t="s">
        <v>73</v>
      </c>
      <c r="D64" s="10" t="s">
        <v>71</v>
      </c>
      <c r="E64" s="49">
        <v>183849.72361111111</v>
      </c>
      <c r="F64" s="49">
        <v>192666.72499999998</v>
      </c>
      <c r="G64" s="77">
        <f>(F64-E64)/E64</f>
        <v>4.7957653760410668E-2</v>
      </c>
    </row>
    <row r="65" spans="1:7" ht="15.75" customHeight="1" thickBot="1">
      <c r="A65" s="142" t="s">
        <v>197</v>
      </c>
      <c r="B65" s="147"/>
      <c r="C65" s="147"/>
      <c r="D65" s="148"/>
      <c r="E65" s="80">
        <f>SUM(E56:E64)</f>
        <v>2270904.9175099209</v>
      </c>
      <c r="F65" s="80">
        <f>SUM(F56:F64)</f>
        <v>2211844.2903683572</v>
      </c>
      <c r="G65" s="83">
        <f>(F65-E65)/E65</f>
        <v>-2.600752972358019E-2</v>
      </c>
    </row>
    <row r="66" spans="1:7" ht="17.25" customHeight="1" thickBot="1">
      <c r="A66" s="25" t="s">
        <v>28</v>
      </c>
      <c r="B66" s="72" t="s">
        <v>33</v>
      </c>
      <c r="C66" s="5"/>
      <c r="D66" s="6"/>
      <c r="E66" s="38"/>
      <c r="F66" s="38"/>
      <c r="G66" s="54"/>
    </row>
    <row r="67" spans="1:7" ht="16.5">
      <c r="A67" s="21"/>
      <c r="B67" s="22" t="s">
        <v>36</v>
      </c>
      <c r="C67" s="13" t="s">
        <v>82</v>
      </c>
      <c r="D67" s="16" t="s">
        <v>117</v>
      </c>
      <c r="E67" s="40">
        <v>950907.921875</v>
      </c>
      <c r="F67" s="40">
        <v>932686.96527777775</v>
      </c>
      <c r="G67" s="74">
        <f>(F67-E67)/E67</f>
        <v>-1.9161641393515966E-2</v>
      </c>
    </row>
    <row r="68" spans="1:7" ht="16.5">
      <c r="A68" s="25"/>
      <c r="B68" s="22" t="s">
        <v>38</v>
      </c>
      <c r="C68" s="13" t="s">
        <v>84</v>
      </c>
      <c r="D68" s="11" t="s">
        <v>78</v>
      </c>
      <c r="E68" s="32">
        <v>303779.609375</v>
      </c>
      <c r="F68" s="32">
        <v>298429.75446428568</v>
      </c>
      <c r="G68" s="74">
        <f>(F68-E68)/E68</f>
        <v>-1.7610974356446037E-2</v>
      </c>
    </row>
    <row r="69" spans="1:7" ht="16.5">
      <c r="A69" s="25"/>
      <c r="B69" s="22" t="s">
        <v>35</v>
      </c>
      <c r="C69" s="13" t="s">
        <v>81</v>
      </c>
      <c r="D69" s="11" t="s">
        <v>76</v>
      </c>
      <c r="E69" s="32">
        <v>2829901.208333333</v>
      </c>
      <c r="F69" s="32">
        <v>2829844.0833333335</v>
      </c>
      <c r="G69" s="74">
        <f>(F69-E69)/E69</f>
        <v>-2.0186217042247225E-5</v>
      </c>
    </row>
    <row r="70" spans="1:7" ht="16.5">
      <c r="A70" s="25"/>
      <c r="B70" s="22" t="s">
        <v>37</v>
      </c>
      <c r="C70" s="13" t="s">
        <v>83</v>
      </c>
      <c r="D70" s="11" t="s">
        <v>77</v>
      </c>
      <c r="E70" s="32">
        <v>599455.62916666665</v>
      </c>
      <c r="F70" s="32">
        <v>599454.28333333344</v>
      </c>
      <c r="G70" s="74">
        <f>(F70-E70)/E70</f>
        <v>-2.2450924934678943E-6</v>
      </c>
    </row>
    <row r="71" spans="1:7" ht="16.5">
      <c r="A71" s="25"/>
      <c r="B71" s="22" t="s">
        <v>39</v>
      </c>
      <c r="C71" s="13" t="s">
        <v>85</v>
      </c>
      <c r="D71" s="11" t="s">
        <v>79</v>
      </c>
      <c r="E71" s="32">
        <v>225153.10714285716</v>
      </c>
      <c r="F71" s="32">
        <v>225724.50007963052</v>
      </c>
      <c r="G71" s="74">
        <f>(F71-E71)/E71</f>
        <v>2.5377972528303721E-3</v>
      </c>
    </row>
    <row r="72" spans="1:7" ht="16.5" customHeight="1" thickBot="1">
      <c r="A72" s="26"/>
      <c r="B72" s="22" t="s">
        <v>34</v>
      </c>
      <c r="C72" s="13" t="s">
        <v>80</v>
      </c>
      <c r="D72" s="10" t="s">
        <v>75</v>
      </c>
      <c r="E72" s="43">
        <v>392981.93055555556</v>
      </c>
      <c r="F72" s="43">
        <v>394645.22222222225</v>
      </c>
      <c r="G72" s="76">
        <f>(F72-E72)/E72</f>
        <v>4.2324889195676334E-3</v>
      </c>
    </row>
    <row r="73" spans="1:7" ht="15.75" customHeight="1" thickBot="1">
      <c r="A73" s="142" t="s">
        <v>204</v>
      </c>
      <c r="B73" s="143"/>
      <c r="C73" s="143"/>
      <c r="D73" s="144"/>
      <c r="E73" s="70">
        <f>SUM(E67:E72)</f>
        <v>5302179.4064484127</v>
      </c>
      <c r="F73" s="70">
        <f>SUM(F67:F72)</f>
        <v>5280784.8087105835</v>
      </c>
      <c r="G73" s="83">
        <f>(F73-E73)/E73</f>
        <v>-4.0350573033816027E-3</v>
      </c>
    </row>
    <row r="74" spans="1:7" ht="17.25" customHeight="1" thickBot="1">
      <c r="A74" s="25" t="s">
        <v>40</v>
      </c>
      <c r="B74" s="72" t="s">
        <v>41</v>
      </c>
      <c r="C74" s="5"/>
      <c r="D74" s="6"/>
      <c r="E74" s="38"/>
      <c r="F74" s="38"/>
      <c r="G74" s="54"/>
    </row>
    <row r="75" spans="1:7" ht="13.5" customHeight="1">
      <c r="A75" s="21"/>
      <c r="B75" s="22" t="s">
        <v>45</v>
      </c>
      <c r="C75" s="15" t="s">
        <v>93</v>
      </c>
      <c r="D75" s="16" t="s">
        <v>89</v>
      </c>
      <c r="E75" s="29">
        <v>132404.95000000001</v>
      </c>
      <c r="F75" s="29">
        <v>130382.45139353401</v>
      </c>
      <c r="G75" s="98">
        <f>(F75-E75)/E75</f>
        <v>-1.5275098147508867E-2</v>
      </c>
    </row>
    <row r="76" spans="1:7" ht="16.5">
      <c r="A76" s="25"/>
      <c r="B76" s="22" t="s">
        <v>44</v>
      </c>
      <c r="C76" s="13" t="s">
        <v>92</v>
      </c>
      <c r="D76" s="11" t="s">
        <v>88</v>
      </c>
      <c r="E76" s="33">
        <v>80148.421875</v>
      </c>
      <c r="F76" s="33">
        <v>80141.407817725762</v>
      </c>
      <c r="G76" s="98">
        <f>(F76-E76)/E76</f>
        <v>-8.7513354725531691E-5</v>
      </c>
    </row>
    <row r="77" spans="1:7" ht="16.5">
      <c r="A77" s="25"/>
      <c r="B77" s="22" t="s">
        <v>42</v>
      </c>
      <c r="C77" s="13" t="s">
        <v>91</v>
      </c>
      <c r="D77" s="11" t="s">
        <v>87</v>
      </c>
      <c r="E77" s="33">
        <v>197448.49107142858</v>
      </c>
      <c r="F77" s="33">
        <v>197924.39317566488</v>
      </c>
      <c r="G77" s="98">
        <f>(F77-E77)/E77</f>
        <v>2.4102595145391137E-3</v>
      </c>
    </row>
    <row r="78" spans="1:7" ht="16.5">
      <c r="A78" s="25"/>
      <c r="B78" s="22" t="s">
        <v>43</v>
      </c>
      <c r="C78" s="13" t="s">
        <v>90</v>
      </c>
      <c r="D78" s="11" t="s">
        <v>86</v>
      </c>
      <c r="E78" s="33">
        <v>300687.03125</v>
      </c>
      <c r="F78" s="33">
        <v>301868.46875</v>
      </c>
      <c r="G78" s="98">
        <f>(F78-E78)/E78</f>
        <v>3.9291268901375338E-3</v>
      </c>
    </row>
    <row r="79" spans="1:7" ht="16.5" customHeight="1" thickBot="1">
      <c r="A79" s="26"/>
      <c r="B79" s="22" t="s">
        <v>46</v>
      </c>
      <c r="C79" s="13" t="s">
        <v>112</v>
      </c>
      <c r="D79" s="10" t="s">
        <v>86</v>
      </c>
      <c r="E79" s="36">
        <v>118921.12152777778</v>
      </c>
      <c r="F79" s="36">
        <v>121212.5549362071</v>
      </c>
      <c r="G79" s="99">
        <f>(F79-E79)/E79</f>
        <v>1.926851495336836E-2</v>
      </c>
    </row>
    <row r="80" spans="1:7" ht="15.75" customHeight="1" thickBot="1">
      <c r="A80" s="142" t="s">
        <v>198</v>
      </c>
      <c r="B80" s="143"/>
      <c r="C80" s="143"/>
      <c r="D80" s="144"/>
      <c r="E80" s="70">
        <f>SUM(E75:E79)</f>
        <v>829610.01572420634</v>
      </c>
      <c r="F80" s="70">
        <f>SUM(F75:F79)</f>
        <v>831529.27607313171</v>
      </c>
      <c r="G80" s="83">
        <f>(F80-E80)/E80</f>
        <v>2.3134488645848287E-3</v>
      </c>
    </row>
    <row r="81" spans="1:8" ht="17.25" customHeight="1" thickBot="1">
      <c r="A81" s="21" t="s">
        <v>47</v>
      </c>
      <c r="B81" s="72" t="s">
        <v>48</v>
      </c>
      <c r="C81" s="5"/>
      <c r="D81" s="6"/>
      <c r="E81" s="38"/>
      <c r="F81" s="38"/>
      <c r="G81" s="54"/>
    </row>
    <row r="82" spans="1:8" ht="16.5">
      <c r="A82" s="21"/>
      <c r="B82" s="22" t="s">
        <v>52</v>
      </c>
      <c r="C82" s="13" t="s">
        <v>98</v>
      </c>
      <c r="D82" s="16" t="s">
        <v>114</v>
      </c>
      <c r="E82" s="29">
        <v>95779.180555555547</v>
      </c>
      <c r="F82" s="29">
        <v>94106.139663074457</v>
      </c>
      <c r="G82" s="73">
        <f>(F82-E82)/E82</f>
        <v>-1.7467688518285701E-2</v>
      </c>
    </row>
    <row r="83" spans="1:8" ht="16.5">
      <c r="A83" s="25"/>
      <c r="B83" s="22" t="s">
        <v>53</v>
      </c>
      <c r="C83" s="13" t="s">
        <v>101</v>
      </c>
      <c r="D83" s="9" t="s">
        <v>99</v>
      </c>
      <c r="E83" s="33">
        <v>132920.26388888891</v>
      </c>
      <c r="F83" s="33">
        <v>131658.68650793651</v>
      </c>
      <c r="G83" s="74">
        <f>(F83-E83)/E83</f>
        <v>-9.4912343990452633E-3</v>
      </c>
    </row>
    <row r="84" spans="1:8" ht="16.5">
      <c r="A84" s="25"/>
      <c r="B84" s="22" t="s">
        <v>49</v>
      </c>
      <c r="C84" s="13" t="s">
        <v>96</v>
      </c>
      <c r="D84" s="11" t="s">
        <v>94</v>
      </c>
      <c r="E84" s="33">
        <v>71613.357142857145</v>
      </c>
      <c r="F84" s="33">
        <v>71611.892857142855</v>
      </c>
      <c r="G84" s="74">
        <f>(F84-E84)/E84</f>
        <v>-2.0447103343708034E-5</v>
      </c>
    </row>
    <row r="85" spans="1:8" ht="16.5">
      <c r="A85" s="25"/>
      <c r="B85" s="22" t="s">
        <v>54</v>
      </c>
      <c r="C85" s="13" t="s">
        <v>107</v>
      </c>
      <c r="D85" s="11" t="s">
        <v>108</v>
      </c>
      <c r="E85" s="33">
        <v>578403.75</v>
      </c>
      <c r="F85" s="33">
        <v>578403.75</v>
      </c>
      <c r="G85" s="74">
        <f>(F85-E85)/E85</f>
        <v>0</v>
      </c>
    </row>
    <row r="86" spans="1:8" ht="16.5">
      <c r="A86" s="25"/>
      <c r="B86" s="22" t="s">
        <v>51</v>
      </c>
      <c r="C86" s="13" t="s">
        <v>95</v>
      </c>
      <c r="D86" s="18" t="s">
        <v>113</v>
      </c>
      <c r="E86" s="152">
        <v>114417.8125</v>
      </c>
      <c r="F86" s="152">
        <v>114495.71428571428</v>
      </c>
      <c r="G86" s="74">
        <f>(F86-E86)/E86</f>
        <v>6.8085365392102143E-4</v>
      </c>
    </row>
    <row r="87" spans="1:8" ht="16.5">
      <c r="A87" s="25"/>
      <c r="B87" s="22" t="s">
        <v>50</v>
      </c>
      <c r="C87" s="13" t="s">
        <v>100</v>
      </c>
      <c r="D87" s="18" t="s">
        <v>97</v>
      </c>
      <c r="E87" s="45">
        <v>48612.3125</v>
      </c>
      <c r="F87" s="45">
        <v>48760.791666666664</v>
      </c>
      <c r="G87" s="74">
        <f>(F87-E87)/E87</f>
        <v>3.0543530852736997E-3</v>
      </c>
    </row>
    <row r="88" spans="1:8" ht="16.5" customHeight="1" thickBot="1">
      <c r="A88" s="23"/>
      <c r="B88" s="24" t="s">
        <v>55</v>
      </c>
      <c r="C88" s="14" t="s">
        <v>103</v>
      </c>
      <c r="D88" s="10" t="s">
        <v>102</v>
      </c>
      <c r="E88" s="36">
        <v>172987.80277777778</v>
      </c>
      <c r="F88" s="36">
        <v>173969.41666666666</v>
      </c>
      <c r="G88" s="75">
        <f>(F88-E88)/E88</f>
        <v>5.6744687956403195E-3</v>
      </c>
    </row>
    <row r="89" spans="1:8" ht="15.75" customHeight="1" thickBot="1">
      <c r="A89" s="142" t="s">
        <v>199</v>
      </c>
      <c r="B89" s="143"/>
      <c r="C89" s="143"/>
      <c r="D89" s="144"/>
      <c r="E89" s="70">
        <f>SUM(E82:E88)</f>
        <v>1214734.4793650792</v>
      </c>
      <c r="F89" s="70">
        <f>SUM(F82:F88)</f>
        <v>1213006.3916472015</v>
      </c>
      <c r="G89" s="83">
        <f>(F89-E89)/E89</f>
        <v>-1.4226053077714092E-3</v>
      </c>
    </row>
    <row r="90" spans="1:8" ht="15.75" customHeight="1" thickBot="1">
      <c r="A90" s="142" t="s">
        <v>191</v>
      </c>
      <c r="B90" s="143"/>
      <c r="C90" s="143"/>
      <c r="D90" s="144"/>
      <c r="E90" s="80">
        <f>SUM(E31,E38,E46,E54,E65,E73,E80,E89)</f>
        <v>20579283.646870039</v>
      </c>
      <c r="F90" s="80">
        <f>SUM(F31,F38,F46,F54,F65,F73,F80,F89)</f>
        <v>20649053.753369439</v>
      </c>
      <c r="G90" s="96">
        <f>(F90-E90)/E90</f>
        <v>3.3903078307592851E-3</v>
      </c>
      <c r="H90" s="97"/>
    </row>
    <row r="91" spans="1:8">
      <c r="E91"/>
      <c r="F91"/>
    </row>
    <row r="94" spans="1:8">
      <c r="E94"/>
      <c r="F94"/>
    </row>
    <row r="95" spans="1:8">
      <c r="E95"/>
      <c r="F95"/>
    </row>
    <row r="96" spans="1:8">
      <c r="E96"/>
      <c r="F96"/>
    </row>
    <row r="97" spans="5:6">
      <c r="E97"/>
      <c r="F97"/>
    </row>
    <row r="98" spans="5:6">
      <c r="E98"/>
      <c r="F98"/>
    </row>
    <row r="99" spans="5:6">
      <c r="E99"/>
      <c r="F99"/>
    </row>
    <row r="100" spans="5:6">
      <c r="E100"/>
      <c r="F100"/>
    </row>
  </sheetData>
  <mergeCells count="16">
    <mergeCell ref="A80:D80"/>
    <mergeCell ref="A89:D89"/>
    <mergeCell ref="A90:D90"/>
    <mergeCell ref="E12:E13"/>
    <mergeCell ref="A54:D54"/>
    <mergeCell ref="A65:D65"/>
    <mergeCell ref="A73:D73"/>
    <mergeCell ref="G12:G13"/>
    <mergeCell ref="A31:D31"/>
    <mergeCell ref="A38:D38"/>
    <mergeCell ref="A46:D46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31496062992125984" bottom="0.39370078740157483" header="0.31496062992125984" footer="0.31496062992125984"/>
  <pageSetup paperSize="9" orientation="landscape" r:id="rId1"/>
  <headerFooter>
    <oddFooter>&amp;C&amp;P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L90"/>
  <sheetViews>
    <sheetView rightToLeft="1" topLeftCell="A67" zoomScaleNormal="100" workbookViewId="0">
      <selection activeCell="L80" sqref="L80"/>
    </sheetView>
  </sheetViews>
  <sheetFormatPr defaultRowHeight="15"/>
  <cols>
    <col min="1" max="1" width="22.7109375" style="7" customWidth="1"/>
    <col min="2" max="2" width="5.140625" style="7" bestFit="1" customWidth="1"/>
    <col min="3" max="3" width="17.5703125" customWidth="1"/>
    <col min="4" max="4" width="12.28515625" customWidth="1"/>
    <col min="5" max="5" width="11.42578125" style="71" customWidth="1"/>
    <col min="6" max="6" width="11.28515625" style="71" customWidth="1"/>
    <col min="7" max="7" width="9.85546875" style="71" customWidth="1"/>
    <col min="8" max="8" width="11.28515625" style="71" customWidth="1"/>
    <col min="9" max="9" width="9.85546875" style="71" customWidth="1"/>
    <col min="10" max="10" width="10.28515625" style="71" customWidth="1"/>
    <col min="11" max="12" width="9.85546875" style="71" customWidth="1"/>
  </cols>
  <sheetData>
    <row r="7" spans="1:12" ht="12" customHeight="1">
      <c r="A7" s="4" t="s">
        <v>1</v>
      </c>
      <c r="B7" s="3"/>
      <c r="C7" s="3"/>
    </row>
    <row r="8" spans="1:12" ht="12" customHeight="1">
      <c r="A8" s="4" t="s">
        <v>2</v>
      </c>
      <c r="B8" s="4"/>
      <c r="C8" s="4"/>
    </row>
    <row r="9" spans="1:12" ht="19.5">
      <c r="A9" s="19" t="s">
        <v>208</v>
      </c>
      <c r="B9" s="19"/>
      <c r="C9" s="19"/>
      <c r="D9" s="19"/>
      <c r="E9" s="19"/>
      <c r="F9" s="19"/>
      <c r="H9" s="19"/>
      <c r="J9" s="19"/>
    </row>
    <row r="10" spans="1:12" ht="15.75" customHeight="1">
      <c r="A10" s="78" t="s">
        <v>226</v>
      </c>
      <c r="B10" s="2"/>
      <c r="C10" s="2"/>
    </row>
    <row r="11" spans="1:12" ht="13.5" customHeight="1" thickBot="1">
      <c r="A11" s="2"/>
      <c r="B11" s="2"/>
      <c r="C11" s="2"/>
      <c r="E11" s="119" t="s">
        <v>221</v>
      </c>
      <c r="F11" s="119" t="s">
        <v>221</v>
      </c>
      <c r="G11" s="119"/>
      <c r="H11" s="119" t="s">
        <v>245</v>
      </c>
      <c r="I11" s="119"/>
      <c r="J11" s="119" t="s">
        <v>221</v>
      </c>
      <c r="K11" s="119"/>
      <c r="L11" s="119"/>
    </row>
    <row r="12" spans="1:12" ht="24.75" customHeight="1">
      <c r="A12" s="133" t="s">
        <v>3</v>
      </c>
      <c r="B12" s="135"/>
      <c r="C12" s="137" t="s">
        <v>0</v>
      </c>
      <c r="D12" s="129" t="s">
        <v>4</v>
      </c>
      <c r="E12" s="149" t="s">
        <v>230</v>
      </c>
      <c r="F12" s="149" t="s">
        <v>231</v>
      </c>
      <c r="G12" s="149" t="s">
        <v>205</v>
      </c>
      <c r="H12" s="149" t="s">
        <v>232</v>
      </c>
      <c r="I12" s="149" t="s">
        <v>205</v>
      </c>
      <c r="J12" s="149" t="s">
        <v>233</v>
      </c>
      <c r="K12" s="149" t="s">
        <v>205</v>
      </c>
      <c r="L12" s="149" t="s">
        <v>234</v>
      </c>
    </row>
    <row r="13" spans="1:12" ht="25.5" customHeight="1" thickBot="1">
      <c r="A13" s="134"/>
      <c r="B13" s="136"/>
      <c r="C13" s="138"/>
      <c r="D13" s="130"/>
      <c r="E13" s="150"/>
      <c r="F13" s="150"/>
      <c r="G13" s="150"/>
      <c r="H13" s="150"/>
      <c r="I13" s="150"/>
      <c r="J13" s="150"/>
      <c r="K13" s="150"/>
      <c r="L13" s="150"/>
    </row>
    <row r="14" spans="1:12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3"/>
      <c r="H14" s="53"/>
      <c r="I14" s="53"/>
      <c r="J14" s="53"/>
      <c r="K14" s="53"/>
      <c r="L14" s="128"/>
    </row>
    <row r="15" spans="1:12" ht="17.25" thickBot="1">
      <c r="A15" s="21"/>
      <c r="B15" s="55" t="s">
        <v>120</v>
      </c>
      <c r="C15" s="109" t="s">
        <v>121</v>
      </c>
      <c r="D15" s="108" t="s">
        <v>113</v>
      </c>
      <c r="E15" s="28">
        <v>72741</v>
      </c>
      <c r="F15" s="28">
        <v>83874.399999999994</v>
      </c>
      <c r="G15" s="73">
        <f>(F15-E15)/E15</f>
        <v>0.1530553608006488</v>
      </c>
      <c r="H15" s="28">
        <v>78791</v>
      </c>
      <c r="I15" s="73">
        <f>(H15-F15)/F15</f>
        <v>-6.0607288994019563E-2</v>
      </c>
      <c r="J15" s="28">
        <v>76407.700000000012</v>
      </c>
      <c r="K15" s="124">
        <f>(J15-H15)/H15</f>
        <v>-3.0248378621923675E-2</v>
      </c>
      <c r="L15" s="73">
        <f t="shared" ref="L15:L31" si="0">(J15-E15)/E15</f>
        <v>5.0407610563506296E-2</v>
      </c>
    </row>
    <row r="16" spans="1:12" ht="17.25" thickBot="1">
      <c r="A16" s="25"/>
      <c r="B16" s="22" t="s">
        <v>122</v>
      </c>
      <c r="C16" s="101" t="s">
        <v>123</v>
      </c>
      <c r="D16" s="100" t="s">
        <v>113</v>
      </c>
      <c r="E16" s="32">
        <v>134332.63333333333</v>
      </c>
      <c r="F16" s="32">
        <v>117166.48888888888</v>
      </c>
      <c r="G16" s="74">
        <f t="shared" ref="G16:G30" si="1">(F16-E16)/E16</f>
        <v>-0.12778834165967948</v>
      </c>
      <c r="H16" s="32">
        <v>92582.666666666657</v>
      </c>
      <c r="I16" s="74">
        <f t="shared" ref="I16:I79" si="2">(H16-F16)/F16</f>
        <v>-0.20981956919043218</v>
      </c>
      <c r="J16" s="32">
        <v>93149.266666666663</v>
      </c>
      <c r="K16" s="122">
        <f>(J16-H16)/H16</f>
        <v>6.1199360571453894E-3</v>
      </c>
      <c r="L16" s="73">
        <f t="shared" si="0"/>
        <v>-0.30657752807148625</v>
      </c>
    </row>
    <row r="17" spans="1:12" ht="17.25" thickBot="1">
      <c r="A17" s="25"/>
      <c r="B17" s="22" t="s">
        <v>124</v>
      </c>
      <c r="C17" s="101" t="s">
        <v>125</v>
      </c>
      <c r="D17" s="100" t="s">
        <v>113</v>
      </c>
      <c r="E17" s="32">
        <v>97943.777777777781</v>
      </c>
      <c r="F17" s="32">
        <v>100774.39999999999</v>
      </c>
      <c r="G17" s="74">
        <f t="shared" si="1"/>
        <v>2.8900480320909635E-2</v>
      </c>
      <c r="H17" s="32">
        <v>132124.4</v>
      </c>
      <c r="I17" s="74">
        <f t="shared" si="2"/>
        <v>0.31109091197764516</v>
      </c>
      <c r="J17" s="32">
        <v>97574.399999999994</v>
      </c>
      <c r="K17" s="122">
        <f t="shared" ref="K17:K31" si="3">(J17-H17)/H17</f>
        <v>-0.2614959840877234</v>
      </c>
      <c r="L17" s="73">
        <f t="shared" si="0"/>
        <v>-3.7713245921130278E-3</v>
      </c>
    </row>
    <row r="18" spans="1:12" ht="17.25" thickBot="1">
      <c r="A18" s="25"/>
      <c r="B18" s="22" t="s">
        <v>126</v>
      </c>
      <c r="C18" s="101" t="s">
        <v>127</v>
      </c>
      <c r="D18" s="100" t="s">
        <v>113</v>
      </c>
      <c r="E18" s="32">
        <v>45657.7</v>
      </c>
      <c r="F18" s="32">
        <v>39898.9</v>
      </c>
      <c r="G18" s="74">
        <f t="shared" si="1"/>
        <v>-0.12612987513606677</v>
      </c>
      <c r="H18" s="32">
        <v>37498.9</v>
      </c>
      <c r="I18" s="74">
        <f t="shared" si="2"/>
        <v>-6.0152034266608853E-2</v>
      </c>
      <c r="J18" s="32">
        <v>38682.699999999997</v>
      </c>
      <c r="K18" s="122">
        <f t="shared" si="3"/>
        <v>3.1568926021829855E-2</v>
      </c>
      <c r="L18" s="73">
        <f t="shared" si="0"/>
        <v>-0.15276722217720123</v>
      </c>
    </row>
    <row r="19" spans="1:12" ht="17.25" thickBot="1">
      <c r="A19" s="25"/>
      <c r="B19" s="22" t="s">
        <v>128</v>
      </c>
      <c r="C19" s="101" t="s">
        <v>129</v>
      </c>
      <c r="D19" s="100" t="s">
        <v>113</v>
      </c>
      <c r="E19" s="32">
        <v>305843.625</v>
      </c>
      <c r="F19" s="32">
        <v>349031.125</v>
      </c>
      <c r="G19" s="74">
        <f t="shared" si="1"/>
        <v>0.14120778224492991</v>
      </c>
      <c r="H19" s="32">
        <v>348510.22499999998</v>
      </c>
      <c r="I19" s="74">
        <f t="shared" si="2"/>
        <v>-1.492417044468522E-3</v>
      </c>
      <c r="J19" s="32">
        <v>316010.22499999998</v>
      </c>
      <c r="K19" s="122">
        <f t="shared" si="3"/>
        <v>-9.3254078843741248E-2</v>
      </c>
      <c r="L19" s="73">
        <f t="shared" si="0"/>
        <v>3.324117022220089E-2</v>
      </c>
    </row>
    <row r="20" spans="1:12" ht="17.25" thickBot="1">
      <c r="A20" s="25"/>
      <c r="B20" s="22" t="s">
        <v>130</v>
      </c>
      <c r="C20" s="101" t="s">
        <v>131</v>
      </c>
      <c r="D20" s="100" t="s">
        <v>113</v>
      </c>
      <c r="E20" s="32">
        <v>106924.4</v>
      </c>
      <c r="F20" s="32">
        <v>104174.39999999999</v>
      </c>
      <c r="G20" s="74">
        <f t="shared" si="1"/>
        <v>-2.5719106209621003E-2</v>
      </c>
      <c r="H20" s="32">
        <v>84341</v>
      </c>
      <c r="I20" s="74">
        <f t="shared" si="2"/>
        <v>-0.19038650570581636</v>
      </c>
      <c r="J20" s="32">
        <v>95391</v>
      </c>
      <c r="K20" s="122">
        <f t="shared" si="3"/>
        <v>0.1310157574607842</v>
      </c>
      <c r="L20" s="73">
        <f t="shared" si="0"/>
        <v>-0.10786499620292464</v>
      </c>
    </row>
    <row r="21" spans="1:12" ht="17.25" thickBot="1">
      <c r="A21" s="25"/>
      <c r="B21" s="22" t="s">
        <v>132</v>
      </c>
      <c r="C21" s="101" t="s">
        <v>133</v>
      </c>
      <c r="D21" s="100" t="s">
        <v>113</v>
      </c>
      <c r="E21" s="32">
        <v>66224.899999999994</v>
      </c>
      <c r="F21" s="32">
        <v>74416</v>
      </c>
      <c r="G21" s="74">
        <f t="shared" si="1"/>
        <v>0.12368610598128509</v>
      </c>
      <c r="H21" s="32">
        <v>66941.5</v>
      </c>
      <c r="I21" s="74">
        <f t="shared" si="2"/>
        <v>-0.10044210922382284</v>
      </c>
      <c r="J21" s="32">
        <v>68208.2</v>
      </c>
      <c r="K21" s="122">
        <f t="shared" si="3"/>
        <v>1.8922492026620216E-2</v>
      </c>
      <c r="L21" s="73">
        <f t="shared" si="0"/>
        <v>2.9947950091279912E-2</v>
      </c>
    </row>
    <row r="22" spans="1:12" ht="17.25" thickBot="1">
      <c r="A22" s="25"/>
      <c r="B22" s="22" t="s">
        <v>134</v>
      </c>
      <c r="C22" s="101" t="s">
        <v>135</v>
      </c>
      <c r="D22" s="102" t="s">
        <v>136</v>
      </c>
      <c r="E22" s="32">
        <v>33777.666666666672</v>
      </c>
      <c r="F22" s="32">
        <v>36805.411111111112</v>
      </c>
      <c r="G22" s="74">
        <f t="shared" si="1"/>
        <v>8.9637465912716693E-2</v>
      </c>
      <c r="H22" s="32">
        <v>34972.111111111109</v>
      </c>
      <c r="I22" s="74">
        <f t="shared" si="2"/>
        <v>-4.9810610577490644E-2</v>
      </c>
      <c r="J22" s="32">
        <v>31916.555555555555</v>
      </c>
      <c r="K22" s="122">
        <f t="shared" si="3"/>
        <v>-8.7371206898195053E-2</v>
      </c>
      <c r="L22" s="73">
        <f t="shared" si="0"/>
        <v>-5.5098865456794426E-2</v>
      </c>
    </row>
    <row r="23" spans="1:12" ht="17.25" thickBot="1">
      <c r="A23" s="25"/>
      <c r="B23" s="22" t="s">
        <v>137</v>
      </c>
      <c r="C23" s="101" t="s">
        <v>138</v>
      </c>
      <c r="D23" s="102" t="s">
        <v>136</v>
      </c>
      <c r="E23" s="32">
        <v>38027.111111111109</v>
      </c>
      <c r="F23" s="32">
        <v>42693.744444444441</v>
      </c>
      <c r="G23" s="74">
        <f t="shared" si="1"/>
        <v>0.12271858673928537</v>
      </c>
      <c r="H23" s="32">
        <v>38888.188888888893</v>
      </c>
      <c r="I23" s="74">
        <f t="shared" si="2"/>
        <v>-8.9136139382376162E-2</v>
      </c>
      <c r="J23" s="32">
        <v>35972.111111111109</v>
      </c>
      <c r="K23" s="122">
        <f t="shared" si="3"/>
        <v>-7.4986206894581395E-2</v>
      </c>
      <c r="L23" s="73">
        <f t="shared" si="0"/>
        <v>-5.4040392234779869E-2</v>
      </c>
    </row>
    <row r="24" spans="1:12" ht="17.25" thickBot="1">
      <c r="A24" s="25"/>
      <c r="B24" s="22" t="s">
        <v>139</v>
      </c>
      <c r="C24" s="101" t="s">
        <v>140</v>
      </c>
      <c r="D24" s="102" t="s">
        <v>136</v>
      </c>
      <c r="E24" s="32">
        <v>40249.333333333328</v>
      </c>
      <c r="F24" s="32">
        <v>46777.599999999999</v>
      </c>
      <c r="G24" s="74">
        <f t="shared" si="1"/>
        <v>0.16219564713287188</v>
      </c>
      <c r="H24" s="32">
        <v>42827.666666666672</v>
      </c>
      <c r="I24" s="74">
        <f t="shared" si="2"/>
        <v>-8.4440700962283816E-2</v>
      </c>
      <c r="J24" s="32">
        <v>39972.111111111109</v>
      </c>
      <c r="K24" s="122">
        <f t="shared" si="3"/>
        <v>-6.667548754828799E-2</v>
      </c>
      <c r="L24" s="73">
        <f t="shared" si="0"/>
        <v>-6.8876227073463503E-3</v>
      </c>
    </row>
    <row r="25" spans="1:12" ht="17.25" thickBot="1">
      <c r="A25" s="25"/>
      <c r="B25" s="22" t="s">
        <v>141</v>
      </c>
      <c r="C25" s="101" t="s">
        <v>142</v>
      </c>
      <c r="D25" s="102" t="s">
        <v>136</v>
      </c>
      <c r="E25" s="32">
        <v>37724.9</v>
      </c>
      <c r="F25" s="32">
        <v>42499.822222222225</v>
      </c>
      <c r="G25" s="74">
        <f t="shared" si="1"/>
        <v>0.12657216380221611</v>
      </c>
      <c r="H25" s="32">
        <v>41694.333333333328</v>
      </c>
      <c r="I25" s="74">
        <f t="shared" si="2"/>
        <v>-1.8952759018077112E-2</v>
      </c>
      <c r="J25" s="32">
        <v>38472.111111111109</v>
      </c>
      <c r="K25" s="122">
        <f t="shared" si="3"/>
        <v>-7.728201807333257E-2</v>
      </c>
      <c r="L25" s="73">
        <f t="shared" si="0"/>
        <v>1.9806841399476419E-2</v>
      </c>
    </row>
    <row r="26" spans="1:12" ht="17.25" thickBot="1">
      <c r="A26" s="25"/>
      <c r="B26" s="22" t="s">
        <v>143</v>
      </c>
      <c r="C26" s="101" t="s">
        <v>144</v>
      </c>
      <c r="D26" s="102" t="s">
        <v>145</v>
      </c>
      <c r="E26" s="32">
        <v>80308.2</v>
      </c>
      <c r="F26" s="32">
        <v>83916.488888888882</v>
      </c>
      <c r="G26" s="74">
        <f t="shared" si="1"/>
        <v>4.4930516297076575E-2</v>
      </c>
      <c r="H26" s="32">
        <v>89083.155555555553</v>
      </c>
      <c r="I26" s="74">
        <f t="shared" si="2"/>
        <v>6.1569147316300234E-2</v>
      </c>
      <c r="J26" s="32">
        <v>87305.411111111112</v>
      </c>
      <c r="K26" s="122">
        <f t="shared" si="3"/>
        <v>-1.9956011137658606E-2</v>
      </c>
      <c r="L26" s="73">
        <f t="shared" si="0"/>
        <v>8.712947259571395E-2</v>
      </c>
    </row>
    <row r="27" spans="1:12" ht="17.25" thickBot="1">
      <c r="A27" s="25"/>
      <c r="B27" s="22" t="s">
        <v>146</v>
      </c>
      <c r="C27" s="101" t="s">
        <v>147</v>
      </c>
      <c r="D27" s="102" t="s">
        <v>136</v>
      </c>
      <c r="E27" s="32">
        <v>38999.85555555555</v>
      </c>
      <c r="F27" s="32">
        <v>41888.711111111108</v>
      </c>
      <c r="G27" s="74">
        <f t="shared" si="1"/>
        <v>7.407349371949247E-2</v>
      </c>
      <c r="H27" s="32">
        <v>40885.966666666667</v>
      </c>
      <c r="I27" s="74">
        <f t="shared" si="2"/>
        <v>-2.3938297881370234E-2</v>
      </c>
      <c r="J27" s="32">
        <v>37194.333333333328</v>
      </c>
      <c r="K27" s="122">
        <f t="shared" si="3"/>
        <v>-9.0290963729201423E-2</v>
      </c>
      <c r="L27" s="73">
        <f t="shared" si="0"/>
        <v>-4.6295613060675152E-2</v>
      </c>
    </row>
    <row r="28" spans="1:12" ht="17.25" thickBot="1">
      <c r="A28" s="25"/>
      <c r="B28" s="22" t="s">
        <v>148</v>
      </c>
      <c r="C28" s="101" t="s">
        <v>149</v>
      </c>
      <c r="D28" s="102" t="s">
        <v>113</v>
      </c>
      <c r="E28" s="32">
        <v>75841</v>
      </c>
      <c r="F28" s="32">
        <v>76757.700000000012</v>
      </c>
      <c r="G28" s="74">
        <f t="shared" si="1"/>
        <v>1.2087129652826462E-2</v>
      </c>
      <c r="H28" s="32">
        <v>83558.200000000012</v>
      </c>
      <c r="I28" s="74">
        <f t="shared" si="2"/>
        <v>8.8596974635769432E-2</v>
      </c>
      <c r="J28" s="32">
        <v>95638.744444444455</v>
      </c>
      <c r="K28" s="122">
        <f t="shared" si="3"/>
        <v>0.14457640835303348</v>
      </c>
      <c r="L28" s="73">
        <f t="shared" si="0"/>
        <v>0.26104276637233759</v>
      </c>
    </row>
    <row r="29" spans="1:12" ht="17.25" thickBot="1">
      <c r="A29" s="25"/>
      <c r="B29" s="22" t="s">
        <v>150</v>
      </c>
      <c r="C29" s="101" t="s">
        <v>151</v>
      </c>
      <c r="D29" s="102" t="s">
        <v>152</v>
      </c>
      <c r="E29" s="32">
        <v>109310.71428571429</v>
      </c>
      <c r="F29" s="32">
        <v>114501.15714285715</v>
      </c>
      <c r="G29" s="74">
        <f t="shared" si="1"/>
        <v>4.7483386153494303E-2</v>
      </c>
      <c r="H29" s="32">
        <v>98310.71428571429</v>
      </c>
      <c r="I29" s="74">
        <f t="shared" si="2"/>
        <v>-0.14139981866683568</v>
      </c>
      <c r="J29" s="32">
        <v>114596.42857142857</v>
      </c>
      <c r="K29" s="122">
        <f t="shared" si="3"/>
        <v>0.1656555381988592</v>
      </c>
      <c r="L29" s="73">
        <f t="shared" si="0"/>
        <v>4.83549514816871E-2</v>
      </c>
    </row>
    <row r="30" spans="1:12" ht="17.25" thickBot="1">
      <c r="A30" s="25"/>
      <c r="B30" s="22" t="s">
        <v>153</v>
      </c>
      <c r="C30" s="101" t="s">
        <v>154</v>
      </c>
      <c r="D30" s="102" t="s">
        <v>113</v>
      </c>
      <c r="E30" s="35">
        <v>55524.9</v>
      </c>
      <c r="F30" s="35">
        <v>54757.7</v>
      </c>
      <c r="G30" s="76">
        <f t="shared" si="1"/>
        <v>-1.3817224344393314E-2</v>
      </c>
      <c r="H30" s="35">
        <v>53324.9</v>
      </c>
      <c r="I30" s="76">
        <f t="shared" si="2"/>
        <v>-2.6166183020835346E-2</v>
      </c>
      <c r="J30" s="35">
        <v>53908.2</v>
      </c>
      <c r="K30" s="123">
        <f t="shared" si="3"/>
        <v>1.0938604666862866E-2</v>
      </c>
      <c r="L30" s="73">
        <f t="shared" si="0"/>
        <v>-2.9116666576617056E-2</v>
      </c>
    </row>
    <row r="31" spans="1:12" ht="15.75" thickBot="1">
      <c r="A31" s="142" t="s">
        <v>194</v>
      </c>
      <c r="B31" s="143"/>
      <c r="C31" s="143"/>
      <c r="D31" s="144"/>
      <c r="E31" s="81">
        <f>SUM(E15:E30)</f>
        <v>1339431.7170634922</v>
      </c>
      <c r="F31" s="81">
        <f>SUM(F15:F30)</f>
        <v>1409934.0488095237</v>
      </c>
      <c r="G31" s="116">
        <f>(F31-E31)/E31</f>
        <v>5.2636002901736242E-2</v>
      </c>
      <c r="H31" s="81">
        <f>SUM(H15:H30)</f>
        <v>1364334.928174603</v>
      </c>
      <c r="I31" s="116">
        <f t="shared" si="2"/>
        <v>-3.2341314597957423E-2</v>
      </c>
      <c r="J31" s="81">
        <f>SUM(J15:J30)</f>
        <v>1320399.4980158731</v>
      </c>
      <c r="K31" s="127">
        <f t="shared" si="3"/>
        <v>-3.2202818568540806E-2</v>
      </c>
      <c r="L31" s="95">
        <f t="shared" si="0"/>
        <v>-1.4209174536604511E-2</v>
      </c>
    </row>
    <row r="32" spans="1:12" ht="15.75" customHeight="1" thickBot="1">
      <c r="A32" s="25" t="s">
        <v>155</v>
      </c>
      <c r="B32" s="72" t="s">
        <v>156</v>
      </c>
      <c r="C32" s="5"/>
      <c r="D32" s="105"/>
      <c r="E32" s="38"/>
      <c r="F32" s="38"/>
      <c r="G32" s="53"/>
      <c r="H32" s="38"/>
      <c r="I32" s="53"/>
      <c r="J32" s="38"/>
      <c r="K32" s="53"/>
      <c r="L32" s="54"/>
    </row>
    <row r="33" spans="1:12" ht="17.25" thickBot="1">
      <c r="A33" s="21"/>
      <c r="B33" s="55" t="s">
        <v>157</v>
      </c>
      <c r="C33" s="118" t="s">
        <v>158</v>
      </c>
      <c r="D33" s="108" t="s">
        <v>113</v>
      </c>
      <c r="E33" s="40">
        <v>148093.125</v>
      </c>
      <c r="F33" s="40">
        <v>155974.9</v>
      </c>
      <c r="G33" s="73">
        <f t="shared" ref="G33:G38" si="4">(F33-E33)/E33</f>
        <v>5.3221748139895046E-2</v>
      </c>
      <c r="H33" s="40">
        <v>135474.9</v>
      </c>
      <c r="I33" s="73">
        <f t="shared" si="2"/>
        <v>-0.13143140338605763</v>
      </c>
      <c r="J33" s="40">
        <v>133624.9</v>
      </c>
      <c r="K33" s="73">
        <f t="shared" ref="K33:K38" si="5">(J33-H33)/H33</f>
        <v>-1.3655666104938997E-2</v>
      </c>
      <c r="L33" s="73">
        <f t="shared" ref="L33:L38" si="6">(J33-E33)/E33</f>
        <v>-9.7696803953593425E-2</v>
      </c>
    </row>
    <row r="34" spans="1:12" ht="17.25" thickBot="1">
      <c r="A34" s="25"/>
      <c r="B34" s="22" t="s">
        <v>159</v>
      </c>
      <c r="C34" s="101" t="s">
        <v>160</v>
      </c>
      <c r="D34" s="100" t="s">
        <v>113</v>
      </c>
      <c r="E34" s="32">
        <v>137974.39999999999</v>
      </c>
      <c r="F34" s="32">
        <v>155474.9</v>
      </c>
      <c r="G34" s="74">
        <f t="shared" si="4"/>
        <v>0.12683874689797528</v>
      </c>
      <c r="H34" s="32">
        <v>135474.9</v>
      </c>
      <c r="I34" s="74">
        <f t="shared" si="2"/>
        <v>-0.12863812744050648</v>
      </c>
      <c r="J34" s="32">
        <v>133797.4</v>
      </c>
      <c r="K34" s="74">
        <f t="shared" si="5"/>
        <v>-1.2382367508667658E-2</v>
      </c>
      <c r="L34" s="73">
        <f t="shared" si="6"/>
        <v>-3.027373193867848E-2</v>
      </c>
    </row>
    <row r="35" spans="1:12" ht="17.25" thickBot="1">
      <c r="A35" s="25"/>
      <c r="B35" s="27" t="s">
        <v>161</v>
      </c>
      <c r="C35" s="101" t="s">
        <v>162</v>
      </c>
      <c r="D35" s="100" t="s">
        <v>113</v>
      </c>
      <c r="E35" s="32">
        <v>45989.55</v>
      </c>
      <c r="F35" s="32">
        <v>50456.25</v>
      </c>
      <c r="G35" s="74">
        <f t="shared" si="4"/>
        <v>9.7124238006242647E-2</v>
      </c>
      <c r="H35" s="32">
        <v>44363.925000000003</v>
      </c>
      <c r="I35" s="74">
        <f t="shared" si="2"/>
        <v>-0.12074470457079146</v>
      </c>
      <c r="J35" s="32">
        <v>44327.05</v>
      </c>
      <c r="K35" s="74">
        <f t="shared" si="5"/>
        <v>-8.3119336262515086E-4</v>
      </c>
      <c r="L35" s="73">
        <f t="shared" si="6"/>
        <v>-3.6149516574961051E-2</v>
      </c>
    </row>
    <row r="36" spans="1:12" ht="17.25" thickBot="1">
      <c r="A36" s="25"/>
      <c r="B36" s="22" t="s">
        <v>163</v>
      </c>
      <c r="C36" s="101" t="s">
        <v>164</v>
      </c>
      <c r="D36" s="100" t="s">
        <v>113</v>
      </c>
      <c r="E36" s="32">
        <v>64863.925000000003</v>
      </c>
      <c r="F36" s="32">
        <v>64509.724999999999</v>
      </c>
      <c r="G36" s="74">
        <f t="shared" si="4"/>
        <v>-5.4606624560571129E-3</v>
      </c>
      <c r="H36" s="32">
        <v>77892.857142857145</v>
      </c>
      <c r="I36" s="74">
        <f t="shared" si="2"/>
        <v>0.20745914112728192</v>
      </c>
      <c r="J36" s="32">
        <v>72006.42857142858</v>
      </c>
      <c r="K36" s="74">
        <f t="shared" si="5"/>
        <v>-7.5570839064649162E-2</v>
      </c>
      <c r="L36" s="73">
        <f t="shared" si="6"/>
        <v>0.11011519224944492</v>
      </c>
    </row>
    <row r="37" spans="1:12" ht="17.25" thickBot="1">
      <c r="A37" s="26"/>
      <c r="B37" s="27" t="s">
        <v>165</v>
      </c>
      <c r="C37" s="101" t="s">
        <v>166</v>
      </c>
      <c r="D37" s="107" t="s">
        <v>113</v>
      </c>
      <c r="E37" s="35">
        <v>45691</v>
      </c>
      <c r="F37" s="35">
        <v>42957.7</v>
      </c>
      <c r="G37" s="75">
        <f t="shared" si="4"/>
        <v>-5.9821409030224836E-2</v>
      </c>
      <c r="H37" s="35">
        <v>40791.5</v>
      </c>
      <c r="I37" s="75">
        <f t="shared" si="2"/>
        <v>-5.0426349641624138E-2</v>
      </c>
      <c r="J37" s="35">
        <v>41124.400000000001</v>
      </c>
      <c r="K37" s="75">
        <f t="shared" si="5"/>
        <v>8.16101393672705E-3</v>
      </c>
      <c r="L37" s="73">
        <f t="shared" si="6"/>
        <v>-9.9945284629358047E-2</v>
      </c>
    </row>
    <row r="38" spans="1:12" ht="15.75" customHeight="1" thickBot="1">
      <c r="A38" s="142" t="s">
        <v>195</v>
      </c>
      <c r="B38" s="143"/>
      <c r="C38" s="143"/>
      <c r="D38" s="144"/>
      <c r="E38" s="84">
        <f>SUM(E33:E37)</f>
        <v>442612</v>
      </c>
      <c r="F38" s="84">
        <f>SUM(F33:F37)</f>
        <v>469373.47499999998</v>
      </c>
      <c r="G38" s="114">
        <f t="shared" si="4"/>
        <v>6.0462606074846541E-2</v>
      </c>
      <c r="H38" s="84">
        <f>SUM(H33:H37)</f>
        <v>433998.08214285714</v>
      </c>
      <c r="I38" s="114">
        <f t="shared" si="2"/>
        <v>-7.536726027635636E-2</v>
      </c>
      <c r="J38" s="84">
        <f>SUM(J33:J37)</f>
        <v>424880.17857142858</v>
      </c>
      <c r="K38" s="114">
        <f t="shared" si="5"/>
        <v>-2.1009087243909198E-2</v>
      </c>
      <c r="L38" s="73">
        <f t="shared" si="6"/>
        <v>-4.0061772903968756E-2</v>
      </c>
    </row>
    <row r="39" spans="1:12" ht="17.25" customHeight="1" thickBot="1">
      <c r="A39" s="25" t="s">
        <v>5</v>
      </c>
      <c r="B39" s="72" t="s">
        <v>26</v>
      </c>
      <c r="C39" s="5"/>
      <c r="D39" s="105"/>
      <c r="E39" s="38"/>
      <c r="F39" s="38"/>
      <c r="G39" s="53"/>
      <c r="H39" s="38"/>
      <c r="I39" s="53"/>
      <c r="J39" s="38"/>
      <c r="K39" s="53"/>
      <c r="L39" s="54"/>
    </row>
    <row r="40" spans="1:12" ht="17.25" thickBot="1">
      <c r="A40" s="21"/>
      <c r="B40" s="55" t="s">
        <v>6</v>
      </c>
      <c r="C40" s="109" t="s">
        <v>56</v>
      </c>
      <c r="D40" s="108" t="s">
        <v>113</v>
      </c>
      <c r="E40" s="32">
        <v>1522312</v>
      </c>
      <c r="F40" s="32">
        <v>1595475.75</v>
      </c>
      <c r="G40" s="73">
        <f t="shared" ref="G40:G46" si="7">(F40-E40)/E40</f>
        <v>4.8060942829065263E-2</v>
      </c>
      <c r="H40" s="32">
        <v>1611236.2666666666</v>
      </c>
      <c r="I40" s="73">
        <f t="shared" si="2"/>
        <v>9.8782552267977775E-3</v>
      </c>
      <c r="J40" s="32">
        <v>1640124.75</v>
      </c>
      <c r="K40" s="73">
        <f t="shared" ref="K40:K46" si="8">(J40-H40)/H40</f>
        <v>1.7929389954148705E-2</v>
      </c>
      <c r="L40" s="73">
        <f t="shared" ref="L40:L46" si="9">(J40-E40)/E40</f>
        <v>7.7390672871264235E-2</v>
      </c>
    </row>
    <row r="41" spans="1:12" ht="17.25" thickBot="1">
      <c r="A41" s="25"/>
      <c r="B41" s="22" t="s">
        <v>7</v>
      </c>
      <c r="C41" s="101" t="s">
        <v>57</v>
      </c>
      <c r="D41" s="100" t="s">
        <v>113</v>
      </c>
      <c r="E41" s="32">
        <v>980738.83333333326</v>
      </c>
      <c r="F41" s="32">
        <v>990738.83333333326</v>
      </c>
      <c r="G41" s="74">
        <f t="shared" si="7"/>
        <v>1.019639445295749E-2</v>
      </c>
      <c r="H41" s="32">
        <v>975974.04444444436</v>
      </c>
      <c r="I41" s="74">
        <f t="shared" si="2"/>
        <v>-1.4902806261477487E-2</v>
      </c>
      <c r="J41" s="32">
        <v>1005486.3125</v>
      </c>
      <c r="K41" s="74">
        <f t="shared" si="8"/>
        <v>3.0238783729494539E-2</v>
      </c>
      <c r="L41" s="73">
        <f t="shared" si="9"/>
        <v>2.5233505929968186E-2</v>
      </c>
    </row>
    <row r="42" spans="1:12" ht="17.25" thickBot="1">
      <c r="A42" s="25"/>
      <c r="B42" s="27" t="s">
        <v>8</v>
      </c>
      <c r="C42" s="101" t="s">
        <v>58</v>
      </c>
      <c r="D42" s="100" t="s">
        <v>113</v>
      </c>
      <c r="E42" s="42">
        <v>604802.25</v>
      </c>
      <c r="F42" s="42">
        <v>584844</v>
      </c>
      <c r="G42" s="74">
        <f t="shared" si="7"/>
        <v>-3.2999629217649241E-2</v>
      </c>
      <c r="H42" s="42">
        <v>601216</v>
      </c>
      <c r="I42" s="74">
        <f t="shared" si="2"/>
        <v>2.7993789796937302E-2</v>
      </c>
      <c r="J42" s="42">
        <v>601887</v>
      </c>
      <c r="K42" s="74">
        <f t="shared" si="8"/>
        <v>1.1160714285714285E-3</v>
      </c>
      <c r="L42" s="73">
        <f t="shared" si="9"/>
        <v>-4.82017055988135E-3</v>
      </c>
    </row>
    <row r="43" spans="1:12" ht="17.25" thickBot="1">
      <c r="A43" s="25"/>
      <c r="B43" s="22" t="s">
        <v>9</v>
      </c>
      <c r="C43" s="101" t="s">
        <v>106</v>
      </c>
      <c r="D43" s="100" t="s">
        <v>113</v>
      </c>
      <c r="E43" s="33">
        <v>291525</v>
      </c>
      <c r="F43" s="33">
        <v>276788.57142857142</v>
      </c>
      <c r="G43" s="74">
        <f t="shared" si="7"/>
        <v>-5.0549450549450578E-2</v>
      </c>
      <c r="H43" s="33">
        <v>265856</v>
      </c>
      <c r="I43" s="74">
        <f t="shared" si="2"/>
        <v>-3.9497914860233671E-2</v>
      </c>
      <c r="J43" s="33">
        <v>266024.57142857142</v>
      </c>
      <c r="K43" s="74">
        <f t="shared" si="8"/>
        <v>6.3407043125383758E-4</v>
      </c>
      <c r="L43" s="73">
        <f t="shared" si="9"/>
        <v>-8.7472527472527498E-2</v>
      </c>
    </row>
    <row r="44" spans="1:12" ht="17.25" thickBot="1">
      <c r="A44" s="25"/>
      <c r="B44" s="22" t="s">
        <v>10</v>
      </c>
      <c r="C44" s="101" t="s">
        <v>104</v>
      </c>
      <c r="D44" s="100" t="s">
        <v>113</v>
      </c>
      <c r="E44" s="33">
        <v>228734.99999999997</v>
      </c>
      <c r="F44" s="33">
        <v>209001</v>
      </c>
      <c r="G44" s="74">
        <f t="shared" si="7"/>
        <v>-8.6274509803921456E-2</v>
      </c>
      <c r="H44" s="33">
        <v>184874.66666666666</v>
      </c>
      <c r="I44" s="74">
        <f t="shared" si="2"/>
        <v>-0.11543644926738793</v>
      </c>
      <c r="J44" s="33">
        <v>188370</v>
      </c>
      <c r="K44" s="74">
        <f t="shared" si="8"/>
        <v>1.8906502423263381E-2</v>
      </c>
      <c r="L44" s="73">
        <f t="shared" si="9"/>
        <v>-0.17647058823529402</v>
      </c>
    </row>
    <row r="45" spans="1:12" ht="16.5" customHeight="1" thickBot="1">
      <c r="A45" s="26"/>
      <c r="B45" s="22" t="s">
        <v>11</v>
      </c>
      <c r="C45" s="101" t="s">
        <v>105</v>
      </c>
      <c r="D45" s="107" t="s">
        <v>113</v>
      </c>
      <c r="E45" s="36">
        <v>775008</v>
      </c>
      <c r="F45" s="36">
        <v>775008</v>
      </c>
      <c r="G45" s="76">
        <f t="shared" si="7"/>
        <v>0</v>
      </c>
      <c r="H45" s="36">
        <v>743680</v>
      </c>
      <c r="I45" s="76">
        <f t="shared" si="2"/>
        <v>-4.042280853875057E-2</v>
      </c>
      <c r="J45" s="36">
        <v>744510</v>
      </c>
      <c r="K45" s="76">
        <f t="shared" si="8"/>
        <v>1.1160714285714285E-3</v>
      </c>
      <c r="L45" s="73">
        <f t="shared" si="9"/>
        <v>-3.9351851851851853E-2</v>
      </c>
    </row>
    <row r="46" spans="1:12" ht="15.75" customHeight="1" thickBot="1">
      <c r="A46" s="142" t="s">
        <v>206</v>
      </c>
      <c r="B46" s="143"/>
      <c r="C46" s="143"/>
      <c r="D46" s="144"/>
      <c r="E46" s="70">
        <f>SUM(E40:E45)</f>
        <v>4403121.083333333</v>
      </c>
      <c r="F46" s="70">
        <f>SUM(F40:F45)</f>
        <v>4431856.1547619049</v>
      </c>
      <c r="G46" s="116">
        <f t="shared" si="7"/>
        <v>6.5260688690437435E-3</v>
      </c>
      <c r="H46" s="70">
        <f>SUM(H40:H45)</f>
        <v>4382836.9777777772</v>
      </c>
      <c r="I46" s="116">
        <f t="shared" si="2"/>
        <v>-1.1060642600382659E-2</v>
      </c>
      <c r="J46" s="70">
        <f>SUM(J40:J45)</f>
        <v>4446402.6339285709</v>
      </c>
      <c r="K46" s="116">
        <f t="shared" si="8"/>
        <v>1.4503312916517203E-2</v>
      </c>
      <c r="L46" s="73">
        <f t="shared" si="9"/>
        <v>9.8297434424565195E-3</v>
      </c>
    </row>
    <row r="47" spans="1:12" ht="15.75" customHeight="1" thickBot="1">
      <c r="A47" s="25" t="s">
        <v>12</v>
      </c>
      <c r="B47" s="72" t="s">
        <v>27</v>
      </c>
      <c r="C47" s="5"/>
      <c r="D47" s="105"/>
      <c r="E47" s="38"/>
      <c r="F47" s="38"/>
      <c r="G47" s="53"/>
      <c r="H47" s="38"/>
      <c r="I47" s="53"/>
      <c r="J47" s="38"/>
      <c r="K47" s="53"/>
      <c r="L47" s="54"/>
    </row>
    <row r="48" spans="1:12" ht="17.25" thickBot="1">
      <c r="A48" s="21"/>
      <c r="B48" s="55" t="s">
        <v>20</v>
      </c>
      <c r="C48" s="109" t="s">
        <v>60</v>
      </c>
      <c r="D48" s="108" t="s">
        <v>59</v>
      </c>
      <c r="E48" s="29">
        <v>414015.33333333331</v>
      </c>
      <c r="F48" s="29">
        <v>392387.66666666669</v>
      </c>
      <c r="G48" s="73">
        <f t="shared" ref="G48:G54" si="10">(F48-E48)/E48</f>
        <v>-5.2238805970149162E-2</v>
      </c>
      <c r="H48" s="29">
        <v>377415.11111111112</v>
      </c>
      <c r="I48" s="73">
        <f t="shared" si="2"/>
        <v>-3.8157559035296461E-2</v>
      </c>
      <c r="J48" s="29">
        <v>354016</v>
      </c>
      <c r="K48" s="73">
        <f t="shared" ref="K48:K54" si="11">(J48-H48)/H48</f>
        <v>-6.1998341937671959E-2</v>
      </c>
      <c r="L48" s="73">
        <f t="shared" ref="L48:L54" si="12">(J48-E48)/E48</f>
        <v>-0.14492055849783336</v>
      </c>
    </row>
    <row r="49" spans="1:12" ht="17.25" thickBot="1">
      <c r="A49" s="25"/>
      <c r="B49" s="22" t="s">
        <v>21</v>
      </c>
      <c r="C49" s="101" t="s">
        <v>62</v>
      </c>
      <c r="D49" s="102" t="s">
        <v>61</v>
      </c>
      <c r="E49" s="33">
        <v>313231.90000000002</v>
      </c>
      <c r="F49" s="33">
        <v>314756.8</v>
      </c>
      <c r="G49" s="74">
        <f t="shared" si="10"/>
        <v>4.868278103219899E-3</v>
      </c>
      <c r="H49" s="33">
        <v>314405.90055741358</v>
      </c>
      <c r="I49" s="74">
        <f t="shared" si="2"/>
        <v>-1.1148272017837504E-3</v>
      </c>
      <c r="J49" s="33">
        <v>315205.8</v>
      </c>
      <c r="K49" s="74">
        <f t="shared" si="11"/>
        <v>2.5441616749821085E-3</v>
      </c>
      <c r="L49" s="73">
        <f t="shared" si="12"/>
        <v>6.3017208655949952E-3</v>
      </c>
    </row>
    <row r="50" spans="1:12" ht="17.25" thickBot="1">
      <c r="A50" s="25"/>
      <c r="B50" s="22" t="s">
        <v>22</v>
      </c>
      <c r="C50" s="101" t="s">
        <v>64</v>
      </c>
      <c r="D50" s="100" t="s">
        <v>65</v>
      </c>
      <c r="E50" s="33">
        <v>987597</v>
      </c>
      <c r="F50" s="33">
        <v>990800.57142857148</v>
      </c>
      <c r="G50" s="74">
        <f t="shared" si="10"/>
        <v>3.2438043337226405E-3</v>
      </c>
      <c r="H50" s="33">
        <v>996096</v>
      </c>
      <c r="I50" s="74">
        <f t="shared" si="2"/>
        <v>5.3445957987220214E-3</v>
      </c>
      <c r="J50" s="33">
        <v>1000411.2857142857</v>
      </c>
      <c r="K50" s="74">
        <f t="shared" si="11"/>
        <v>4.3321986176891392E-3</v>
      </c>
      <c r="L50" s="73">
        <f t="shared" si="12"/>
        <v>1.2975217334890326E-2</v>
      </c>
    </row>
    <row r="51" spans="1:12" ht="17.25" thickBot="1">
      <c r="A51" s="25"/>
      <c r="B51" s="22" t="s">
        <v>23</v>
      </c>
      <c r="C51" s="101" t="s">
        <v>109</v>
      </c>
      <c r="D51" s="100" t="s">
        <v>65</v>
      </c>
      <c r="E51" s="33">
        <v>1201307.25</v>
      </c>
      <c r="F51" s="33">
        <v>1324719.5</v>
      </c>
      <c r="G51" s="74">
        <f t="shared" si="10"/>
        <v>0.10273162839897952</v>
      </c>
      <c r="H51" s="33">
        <v>1323242.66625</v>
      </c>
      <c r="I51" s="74">
        <f t="shared" si="2"/>
        <v>-1.1148275163157112E-3</v>
      </c>
      <c r="J51" s="33">
        <v>1324756.875</v>
      </c>
      <c r="K51" s="74">
        <f t="shared" si="11"/>
        <v>1.144316752037008E-3</v>
      </c>
      <c r="L51" s="73">
        <f t="shared" si="12"/>
        <v>0.10276274033974239</v>
      </c>
    </row>
    <row r="52" spans="1:12" ht="17.25" thickBot="1">
      <c r="A52" s="25"/>
      <c r="B52" s="22" t="s">
        <v>24</v>
      </c>
      <c r="C52" s="101" t="s">
        <v>110</v>
      </c>
      <c r="D52" s="102" t="s">
        <v>116</v>
      </c>
      <c r="E52" s="33">
        <v>140821.25</v>
      </c>
      <c r="F52" s="33">
        <v>140821.25</v>
      </c>
      <c r="G52" s="74">
        <f t="shared" si="10"/>
        <v>0</v>
      </c>
      <c r="H52" s="33">
        <v>140664.25863991084</v>
      </c>
      <c r="I52" s="74">
        <f t="shared" si="2"/>
        <v>-1.1148272017835346E-3</v>
      </c>
      <c r="J52" s="33">
        <v>140821.25</v>
      </c>
      <c r="K52" s="74">
        <f t="shared" si="11"/>
        <v>1.1160714285712392E-3</v>
      </c>
      <c r="L52" s="73">
        <f t="shared" si="12"/>
        <v>0</v>
      </c>
    </row>
    <row r="53" spans="1:12" ht="16.5" customHeight="1" thickBot="1">
      <c r="A53" s="26"/>
      <c r="B53" s="22" t="s">
        <v>25</v>
      </c>
      <c r="C53" s="101" t="s">
        <v>111</v>
      </c>
      <c r="D53" s="104" t="s">
        <v>63</v>
      </c>
      <c r="E53" s="36">
        <v>1789066.5</v>
      </c>
      <c r="F53" s="36">
        <v>1761259.5</v>
      </c>
      <c r="G53" s="76">
        <f t="shared" si="10"/>
        <v>-1.5542742541990473E-2</v>
      </c>
      <c r="H53" s="36">
        <v>1759296</v>
      </c>
      <c r="I53" s="76">
        <f t="shared" si="2"/>
        <v>-1.1148272017837235E-3</v>
      </c>
      <c r="J53" s="36">
        <v>1761259.5</v>
      </c>
      <c r="K53" s="76">
        <f t="shared" si="11"/>
        <v>1.1160714285714285E-3</v>
      </c>
      <c r="L53" s="73">
        <f t="shared" si="12"/>
        <v>-1.5542742541990473E-2</v>
      </c>
    </row>
    <row r="54" spans="1:12" ht="16.5" customHeight="1" thickBot="1">
      <c r="A54" s="142" t="s">
        <v>196</v>
      </c>
      <c r="B54" s="143"/>
      <c r="C54" s="143"/>
      <c r="D54" s="144"/>
      <c r="E54" s="70">
        <f>SUM(E48:E53)</f>
        <v>4846039.2333333334</v>
      </c>
      <c r="F54" s="70">
        <f>SUM(F48:F53)</f>
        <v>4924745.2880952377</v>
      </c>
      <c r="G54" s="116">
        <f t="shared" si="10"/>
        <v>1.6241316046417265E-2</v>
      </c>
      <c r="H54" s="70">
        <f>SUM(H48:H53)</f>
        <v>4911119.9365584347</v>
      </c>
      <c r="I54" s="116">
        <f t="shared" si="2"/>
        <v>-2.7667119291915451E-3</v>
      </c>
      <c r="J54" s="70">
        <f>SUM(J48:J53)</f>
        <v>4896470.7107142862</v>
      </c>
      <c r="K54" s="116">
        <f t="shared" si="11"/>
        <v>-2.9828686803389866E-3</v>
      </c>
      <c r="L54" s="73">
        <f t="shared" si="12"/>
        <v>1.0406741454766073E-2</v>
      </c>
    </row>
    <row r="55" spans="1:12" ht="17.25" customHeight="1" thickBot="1">
      <c r="A55" s="25" t="s">
        <v>19</v>
      </c>
      <c r="B55" s="72" t="s">
        <v>32</v>
      </c>
      <c r="C55" s="5"/>
      <c r="D55" s="105"/>
      <c r="E55" s="87"/>
      <c r="F55" s="87"/>
      <c r="G55" s="53"/>
      <c r="H55" s="87"/>
      <c r="I55" s="53"/>
      <c r="J55" s="87"/>
      <c r="K55" s="53"/>
      <c r="L55" s="54"/>
    </row>
    <row r="56" spans="1:12" ht="17.25" thickBot="1">
      <c r="A56" s="21"/>
      <c r="B56" s="90" t="s">
        <v>13</v>
      </c>
      <c r="C56" s="109" t="s">
        <v>66</v>
      </c>
      <c r="D56" s="108" t="s">
        <v>65</v>
      </c>
      <c r="E56" s="46">
        <v>142021.16666666666</v>
      </c>
      <c r="F56" s="46">
        <v>143964.66666666666</v>
      </c>
      <c r="G56" s="73">
        <f t="shared" ref="G56:G65" si="13">(F56-E56)/E56</f>
        <v>1.3684579880698535E-2</v>
      </c>
      <c r="H56" s="46">
        <v>143804.17094017094</v>
      </c>
      <c r="I56" s="73">
        <f t="shared" si="2"/>
        <v>-1.1148272017836734E-3</v>
      </c>
      <c r="J56" s="46">
        <v>143964.66666666666</v>
      </c>
      <c r="K56" s="73">
        <f t="shared" ref="K56:K65" si="14">(J56-H56)/H56</f>
        <v>1.1160714285713784E-3</v>
      </c>
      <c r="L56" s="73">
        <f t="shared" ref="L56:L65" si="15">(J56-E56)/E56</f>
        <v>1.3684579880698535E-2</v>
      </c>
    </row>
    <row r="57" spans="1:12" ht="17.25" thickBot="1">
      <c r="A57" s="25"/>
      <c r="B57" s="92" t="s">
        <v>14</v>
      </c>
      <c r="C57" s="101" t="s">
        <v>67</v>
      </c>
      <c r="D57" s="100" t="s">
        <v>65</v>
      </c>
      <c r="E57" s="48">
        <v>192866.5</v>
      </c>
      <c r="F57" s="48">
        <v>192866.5</v>
      </c>
      <c r="G57" s="74">
        <f t="shared" si="13"/>
        <v>0</v>
      </c>
      <c r="H57" s="48">
        <v>192651.48717948719</v>
      </c>
      <c r="I57" s="74">
        <f t="shared" si="2"/>
        <v>-1.1148272017836849E-3</v>
      </c>
      <c r="J57" s="48">
        <v>192866.5</v>
      </c>
      <c r="K57" s="74">
        <f t="shared" si="14"/>
        <v>1.1160714285713897E-3</v>
      </c>
      <c r="L57" s="73">
        <f t="shared" si="15"/>
        <v>0</v>
      </c>
    </row>
    <row r="58" spans="1:12" ht="17.25" thickBot="1">
      <c r="A58" s="25"/>
      <c r="B58" s="92" t="s">
        <v>15</v>
      </c>
      <c r="C58" s="101" t="s">
        <v>68</v>
      </c>
      <c r="D58" s="100" t="s">
        <v>65</v>
      </c>
      <c r="E58" s="48">
        <v>140290.79999999999</v>
      </c>
      <c r="F58" s="48">
        <v>140290.79999999999</v>
      </c>
      <c r="G58" s="74">
        <f t="shared" si="13"/>
        <v>0</v>
      </c>
      <c r="H58" s="48">
        <v>137685.33333333334</v>
      </c>
      <c r="I58" s="74">
        <f t="shared" si="2"/>
        <v>-1.8571899701667147E-2</v>
      </c>
      <c r="J58" s="48">
        <v>137839</v>
      </c>
      <c r="K58" s="74">
        <f t="shared" si="14"/>
        <v>1.116071428571358E-3</v>
      </c>
      <c r="L58" s="73">
        <f t="shared" si="15"/>
        <v>-1.7476555839727112E-2</v>
      </c>
    </row>
    <row r="59" spans="1:12" ht="17.25" thickBot="1">
      <c r="A59" s="25"/>
      <c r="B59" s="92" t="s">
        <v>16</v>
      </c>
      <c r="C59" s="101" t="s">
        <v>69</v>
      </c>
      <c r="D59" s="100" t="s">
        <v>65</v>
      </c>
      <c r="E59" s="48">
        <v>189267</v>
      </c>
      <c r="F59" s="48">
        <v>189267</v>
      </c>
      <c r="G59" s="74">
        <f t="shared" si="13"/>
        <v>0</v>
      </c>
      <c r="H59" s="48">
        <v>189056</v>
      </c>
      <c r="I59" s="74">
        <f t="shared" si="2"/>
        <v>-1.1148272017837235E-3</v>
      </c>
      <c r="J59" s="48">
        <v>199672.2</v>
      </c>
      <c r="K59" s="74">
        <f t="shared" si="14"/>
        <v>5.6153732227488214E-2</v>
      </c>
      <c r="L59" s="73">
        <f t="shared" si="15"/>
        <v>5.4976303317535606E-2</v>
      </c>
    </row>
    <row r="60" spans="1:12" ht="17.25" thickBot="1">
      <c r="A60" s="25"/>
      <c r="B60" s="92" t="s">
        <v>17</v>
      </c>
      <c r="C60" s="101" t="s">
        <v>115</v>
      </c>
      <c r="D60" s="100" t="s">
        <v>65</v>
      </c>
      <c r="E60" s="121">
        <v>101485.14285714286</v>
      </c>
      <c r="F60" s="121">
        <v>101021.125</v>
      </c>
      <c r="G60" s="74">
        <f t="shared" si="13"/>
        <v>-4.5722737740640229E-3</v>
      </c>
      <c r="H60" s="121">
        <v>100908.50390189521</v>
      </c>
      <c r="I60" s="74">
        <f t="shared" si="2"/>
        <v>-1.1148272017837023E-3</v>
      </c>
      <c r="J60" s="121">
        <v>101806</v>
      </c>
      <c r="K60" s="74">
        <f t="shared" si="14"/>
        <v>8.8941572157025632E-3</v>
      </c>
      <c r="L60" s="73">
        <f t="shared" si="15"/>
        <v>3.1616169009960845E-3</v>
      </c>
    </row>
    <row r="61" spans="1:12" ht="17.25" thickBot="1">
      <c r="A61" s="26"/>
      <c r="B61" s="93" t="s">
        <v>18</v>
      </c>
      <c r="C61" s="103" t="s">
        <v>70</v>
      </c>
      <c r="D61" s="107" t="s">
        <v>65</v>
      </c>
      <c r="E61" s="36">
        <v>100333.85714285714</v>
      </c>
      <c r="F61" s="36">
        <v>117148.2</v>
      </c>
      <c r="G61" s="75">
        <f t="shared" si="13"/>
        <v>0.1675839376253849</v>
      </c>
      <c r="H61" s="36">
        <v>100222.00222965439</v>
      </c>
      <c r="I61" s="75">
        <f t="shared" si="2"/>
        <v>-0.14448534224465767</v>
      </c>
      <c r="J61" s="36">
        <v>93286</v>
      </c>
      <c r="K61" s="75">
        <f t="shared" si="14"/>
        <v>-6.9206382584143952E-2</v>
      </c>
      <c r="L61" s="95">
        <f t="shared" si="15"/>
        <v>-7.0244056628085971E-2</v>
      </c>
    </row>
    <row r="62" spans="1:12" ht="17.25" thickBot="1">
      <c r="A62" s="25"/>
      <c r="B62" s="125" t="s">
        <v>29</v>
      </c>
      <c r="C62" s="126" t="s">
        <v>72</v>
      </c>
      <c r="D62" s="100" t="s">
        <v>71</v>
      </c>
      <c r="E62" s="47">
        <v>197140.66666666666</v>
      </c>
      <c r="F62" s="47">
        <v>197140.66666666666</v>
      </c>
      <c r="G62" s="74">
        <f t="shared" si="13"/>
        <v>0</v>
      </c>
      <c r="H62" s="47">
        <v>196920.88888888888</v>
      </c>
      <c r="I62" s="74">
        <f t="shared" si="2"/>
        <v>-1.11482720178374E-3</v>
      </c>
      <c r="J62" s="47">
        <v>206982.75</v>
      </c>
      <c r="K62" s="74">
        <f t="shared" si="14"/>
        <v>5.1095956187707708E-2</v>
      </c>
      <c r="L62" s="74">
        <f t="shared" si="15"/>
        <v>4.992416582406476E-2</v>
      </c>
    </row>
    <row r="63" spans="1:12" ht="17.25" thickBot="1">
      <c r="A63" s="25"/>
      <c r="B63" s="92" t="s">
        <v>30</v>
      </c>
      <c r="C63" s="101" t="s">
        <v>73</v>
      </c>
      <c r="D63" s="102" t="s">
        <v>71</v>
      </c>
      <c r="E63" s="48">
        <v>192675.6</v>
      </c>
      <c r="F63" s="48">
        <v>192675.6</v>
      </c>
      <c r="G63" s="74">
        <f t="shared" si="13"/>
        <v>0</v>
      </c>
      <c r="H63" s="48">
        <v>192550.39999999999</v>
      </c>
      <c r="I63" s="74">
        <f t="shared" si="2"/>
        <v>-6.4979686063005194E-4</v>
      </c>
      <c r="J63" s="48">
        <v>192765.3</v>
      </c>
      <c r="K63" s="74">
        <f t="shared" si="14"/>
        <v>1.1160714285713984E-3</v>
      </c>
      <c r="L63" s="73">
        <f t="shared" si="15"/>
        <v>4.6554934823082183E-4</v>
      </c>
    </row>
    <row r="64" spans="1:12" ht="16.5" customHeight="1" thickBot="1">
      <c r="A64" s="26"/>
      <c r="B64" s="93" t="s">
        <v>31</v>
      </c>
      <c r="C64" s="103" t="s">
        <v>74</v>
      </c>
      <c r="D64" s="104" t="s">
        <v>71</v>
      </c>
      <c r="E64" s="49">
        <v>1029756</v>
      </c>
      <c r="F64" s="49">
        <v>1029756</v>
      </c>
      <c r="G64" s="75">
        <f t="shared" si="13"/>
        <v>0</v>
      </c>
      <c r="H64" s="49">
        <v>866730.66666666663</v>
      </c>
      <c r="I64" s="75">
        <f t="shared" si="2"/>
        <v>-0.15831452628907564</v>
      </c>
      <c r="J64" s="49">
        <v>867698</v>
      </c>
      <c r="K64" s="75">
        <f t="shared" si="14"/>
        <v>1.1160714285714734E-3</v>
      </c>
      <c r="L64" s="73">
        <f t="shared" si="15"/>
        <v>-0.15737514518002324</v>
      </c>
    </row>
    <row r="65" spans="1:12" ht="15.75" customHeight="1" thickBot="1">
      <c r="A65" s="142" t="s">
        <v>197</v>
      </c>
      <c r="B65" s="147"/>
      <c r="C65" s="147"/>
      <c r="D65" s="148"/>
      <c r="E65" s="80">
        <f>SUM(E56:E64)</f>
        <v>2285836.7333333334</v>
      </c>
      <c r="F65" s="80">
        <f>SUM(F56:F64)</f>
        <v>2304130.5583333336</v>
      </c>
      <c r="G65" s="114">
        <f t="shared" si="13"/>
        <v>8.0031197037082873E-3</v>
      </c>
      <c r="H65" s="80">
        <f>SUM(H56:H64)</f>
        <v>2120529.4531400963</v>
      </c>
      <c r="I65" s="114">
        <f t="shared" si="2"/>
        <v>-7.9683464345893254E-2</v>
      </c>
      <c r="J65" s="80">
        <f>SUM(J56:J64)</f>
        <v>2136880.416666667</v>
      </c>
      <c r="K65" s="114">
        <f t="shared" si="14"/>
        <v>7.7107929353954843E-3</v>
      </c>
      <c r="L65" s="73">
        <f t="shared" si="15"/>
        <v>-6.5164897603797844E-2</v>
      </c>
    </row>
    <row r="66" spans="1:12" ht="17.25" customHeight="1" thickBot="1">
      <c r="A66" s="25" t="s">
        <v>28</v>
      </c>
      <c r="B66" s="72" t="s">
        <v>33</v>
      </c>
      <c r="C66" s="5"/>
      <c r="D66" s="105"/>
      <c r="E66" s="38"/>
      <c r="F66" s="38"/>
      <c r="G66" s="53"/>
      <c r="H66" s="38"/>
      <c r="I66" s="53"/>
      <c r="J66" s="38"/>
      <c r="K66" s="53"/>
      <c r="L66" s="54"/>
    </row>
    <row r="67" spans="1:12" ht="17.25" thickBot="1">
      <c r="A67" s="21"/>
      <c r="B67" s="22" t="s">
        <v>34</v>
      </c>
      <c r="C67" s="101" t="s">
        <v>80</v>
      </c>
      <c r="D67" s="108" t="s">
        <v>75</v>
      </c>
      <c r="E67" s="40">
        <v>394979</v>
      </c>
      <c r="F67" s="40">
        <v>395975.66666666669</v>
      </c>
      <c r="G67" s="74">
        <f t="shared" ref="G67:G73" si="16">(F67-E67)/E67</f>
        <v>2.5233409033560924E-3</v>
      </c>
      <c r="H67" s="40">
        <v>392547.55555555556</v>
      </c>
      <c r="I67" s="74">
        <f t="shared" si="2"/>
        <v>-8.6573782171239233E-3</v>
      </c>
      <c r="J67" s="40">
        <v>395078.66666666669</v>
      </c>
      <c r="K67" s="74">
        <f t="shared" ref="K67:K73" si="17">(J67-H67)/H67</f>
        <v>6.4479094960327851E-3</v>
      </c>
      <c r="L67" s="73">
        <f t="shared" ref="L67:L73" si="18">(J67-E67)/E67</f>
        <v>2.5233409033565345E-4</v>
      </c>
    </row>
    <row r="68" spans="1:12" ht="17.25" thickBot="1">
      <c r="A68" s="25"/>
      <c r="B68" s="22" t="s">
        <v>35</v>
      </c>
      <c r="C68" s="101" t="s">
        <v>81</v>
      </c>
      <c r="D68" s="102" t="s">
        <v>76</v>
      </c>
      <c r="E68" s="32">
        <v>2830633</v>
      </c>
      <c r="F68" s="32">
        <v>2830633</v>
      </c>
      <c r="G68" s="74">
        <f t="shared" si="16"/>
        <v>0</v>
      </c>
      <c r="H68" s="32">
        <v>2827477.3333333335</v>
      </c>
      <c r="I68" s="74">
        <f t="shared" si="2"/>
        <v>-1.1148272017836686E-3</v>
      </c>
      <c r="J68" s="32">
        <v>2830633</v>
      </c>
      <c r="K68" s="74">
        <f t="shared" si="17"/>
        <v>1.1160714285713736E-3</v>
      </c>
      <c r="L68" s="73">
        <f t="shared" si="18"/>
        <v>0</v>
      </c>
    </row>
    <row r="69" spans="1:12" ht="17.25" thickBot="1">
      <c r="A69" s="25"/>
      <c r="B69" s="22" t="s">
        <v>36</v>
      </c>
      <c r="C69" s="101" t="s">
        <v>82</v>
      </c>
      <c r="D69" s="102" t="s">
        <v>117</v>
      </c>
      <c r="E69" s="32">
        <v>946222.875</v>
      </c>
      <c r="F69" s="32">
        <v>953810</v>
      </c>
      <c r="G69" s="74">
        <f t="shared" si="16"/>
        <v>8.0183276059564712E-3</v>
      </c>
      <c r="H69" s="32">
        <v>937415.11111111112</v>
      </c>
      <c r="I69" s="74">
        <f t="shared" si="2"/>
        <v>-1.7188841476697535E-2</v>
      </c>
      <c r="J69" s="32">
        <v>893299.875</v>
      </c>
      <c r="K69" s="74">
        <f t="shared" si="17"/>
        <v>-4.7060513094163446E-2</v>
      </c>
      <c r="L69" s="73">
        <f t="shared" si="18"/>
        <v>-5.5930797487854012E-2</v>
      </c>
    </row>
    <row r="70" spans="1:12" ht="17.25" thickBot="1">
      <c r="A70" s="25"/>
      <c r="B70" s="22" t="s">
        <v>37</v>
      </c>
      <c r="C70" s="101" t="s">
        <v>83</v>
      </c>
      <c r="D70" s="102" t="s">
        <v>77</v>
      </c>
      <c r="E70" s="32">
        <v>602036.5</v>
      </c>
      <c r="F70" s="32">
        <v>602036.5</v>
      </c>
      <c r="G70" s="74">
        <f t="shared" si="16"/>
        <v>0</v>
      </c>
      <c r="H70" s="32">
        <v>601365.33333333337</v>
      </c>
      <c r="I70" s="74">
        <f t="shared" si="2"/>
        <v>-1.1148272017836591E-3</v>
      </c>
      <c r="J70" s="32">
        <v>592378.80000000005</v>
      </c>
      <c r="K70" s="74">
        <f t="shared" si="17"/>
        <v>-1.494355067579551E-2</v>
      </c>
      <c r="L70" s="73">
        <f t="shared" si="18"/>
        <v>-1.6041718400794557E-2</v>
      </c>
    </row>
    <row r="71" spans="1:12" ht="17.25" thickBot="1">
      <c r="A71" s="25"/>
      <c r="B71" s="22" t="s">
        <v>38</v>
      </c>
      <c r="C71" s="101" t="s">
        <v>84</v>
      </c>
      <c r="D71" s="102" t="s">
        <v>78</v>
      </c>
      <c r="E71" s="32">
        <v>308007.375</v>
      </c>
      <c r="F71" s="32">
        <v>297932.14285714284</v>
      </c>
      <c r="G71" s="74">
        <f t="shared" si="16"/>
        <v>-3.2711009412866039E-2</v>
      </c>
      <c r="H71" s="32">
        <v>297600</v>
      </c>
      <c r="I71" s="74">
        <f t="shared" si="2"/>
        <v>-1.1148272017836678E-3</v>
      </c>
      <c r="J71" s="32">
        <v>290179.5</v>
      </c>
      <c r="K71" s="74">
        <f t="shared" si="17"/>
        <v>-2.4934475806451611E-2</v>
      </c>
      <c r="L71" s="73">
        <f t="shared" si="18"/>
        <v>-5.7881325081907534E-2</v>
      </c>
    </row>
    <row r="72" spans="1:12" ht="16.5" customHeight="1" thickBot="1">
      <c r="A72" s="26"/>
      <c r="B72" s="22" t="s">
        <v>39</v>
      </c>
      <c r="C72" s="101" t="s">
        <v>85</v>
      </c>
      <c r="D72" s="104" t="s">
        <v>79</v>
      </c>
      <c r="E72" s="43">
        <v>225787.42857142858</v>
      </c>
      <c r="F72" s="43">
        <v>225787.42857142858</v>
      </c>
      <c r="G72" s="76">
        <f t="shared" si="16"/>
        <v>0</v>
      </c>
      <c r="H72" s="43">
        <v>225535.71460423636</v>
      </c>
      <c r="I72" s="76">
        <f t="shared" si="2"/>
        <v>-1.1148272017836858E-3</v>
      </c>
      <c r="J72" s="43">
        <v>225787.42857142858</v>
      </c>
      <c r="K72" s="76">
        <f t="shared" si="17"/>
        <v>1.1160714285713908E-3</v>
      </c>
      <c r="L72" s="73">
        <f t="shared" si="18"/>
        <v>0</v>
      </c>
    </row>
    <row r="73" spans="1:12" ht="15.75" customHeight="1" thickBot="1">
      <c r="A73" s="142" t="s">
        <v>207</v>
      </c>
      <c r="B73" s="143"/>
      <c r="C73" s="143"/>
      <c r="D73" s="144"/>
      <c r="E73" s="70">
        <f>SUM(E67:E72)</f>
        <v>5307666.1785714282</v>
      </c>
      <c r="F73" s="70">
        <f>SUM(F67:F72)</f>
        <v>5306174.7380952369</v>
      </c>
      <c r="G73" s="117">
        <f t="shared" si="16"/>
        <v>-2.809974150621234E-4</v>
      </c>
      <c r="H73" s="70">
        <f>SUM(H67:H72)</f>
        <v>5281941.0479375692</v>
      </c>
      <c r="I73" s="117">
        <f t="shared" si="2"/>
        <v>-4.5670735235468192E-3</v>
      </c>
      <c r="J73" s="70">
        <f>SUM(J67:J72)</f>
        <v>5227357.270238095</v>
      </c>
      <c r="K73" s="117">
        <f t="shared" si="17"/>
        <v>-1.033403765852091E-2</v>
      </c>
      <c r="L73" s="73">
        <f t="shared" si="18"/>
        <v>-1.5130738375665621E-2</v>
      </c>
    </row>
    <row r="74" spans="1:12" ht="17.25" customHeight="1" thickBot="1">
      <c r="A74" s="25" t="s">
        <v>40</v>
      </c>
      <c r="B74" s="72" t="s">
        <v>41</v>
      </c>
      <c r="C74" s="5"/>
      <c r="D74" s="105"/>
      <c r="E74" s="38"/>
      <c r="F74" s="38"/>
      <c r="G74" s="53"/>
      <c r="H74" s="38"/>
      <c r="I74" s="53"/>
      <c r="J74" s="38"/>
      <c r="K74" s="53"/>
      <c r="L74" s="54"/>
    </row>
    <row r="75" spans="1:12" ht="17.25" thickBot="1">
      <c r="A75" s="21"/>
      <c r="B75" s="22" t="s">
        <v>43</v>
      </c>
      <c r="C75" s="106" t="s">
        <v>90</v>
      </c>
      <c r="D75" s="108" t="s">
        <v>86</v>
      </c>
      <c r="E75" s="29">
        <v>301952.625</v>
      </c>
      <c r="F75" s="29">
        <v>301952.625</v>
      </c>
      <c r="G75" s="73">
        <f t="shared" ref="G75:G80" si="19">(F75-E75)/E75</f>
        <v>0</v>
      </c>
      <c r="H75" s="29">
        <v>301616</v>
      </c>
      <c r="I75" s="73">
        <f t="shared" si="2"/>
        <v>-1.1148272017837235E-3</v>
      </c>
      <c r="J75" s="29">
        <v>301952.625</v>
      </c>
      <c r="K75" s="73">
        <f t="shared" ref="K75:K80" si="20">(J75-H75)/H75</f>
        <v>1.1160714285714285E-3</v>
      </c>
      <c r="L75" s="73">
        <f t="shared" ref="L75:L80" si="21">(J75-E75)/E75</f>
        <v>0</v>
      </c>
    </row>
    <row r="76" spans="1:12" ht="17.25" thickBot="1">
      <c r="A76" s="25"/>
      <c r="B76" s="22" t="s">
        <v>42</v>
      </c>
      <c r="C76" s="101" t="s">
        <v>91</v>
      </c>
      <c r="D76" s="102" t="s">
        <v>87</v>
      </c>
      <c r="E76" s="33">
        <v>197979.57142857142</v>
      </c>
      <c r="F76" s="33">
        <v>197979.57142857142</v>
      </c>
      <c r="G76" s="74">
        <f t="shared" si="19"/>
        <v>0</v>
      </c>
      <c r="H76" s="33">
        <v>197758.85841694538</v>
      </c>
      <c r="I76" s="74">
        <f t="shared" si="2"/>
        <v>-1.1148272017836361E-3</v>
      </c>
      <c r="J76" s="33">
        <v>197979.57142857142</v>
      </c>
      <c r="K76" s="74">
        <f t="shared" si="20"/>
        <v>1.1160714285713409E-3</v>
      </c>
      <c r="L76" s="73">
        <f t="shared" si="21"/>
        <v>0</v>
      </c>
    </row>
    <row r="77" spans="1:12" ht="17.25" thickBot="1">
      <c r="A77" s="25"/>
      <c r="B77" s="22" t="s">
        <v>44</v>
      </c>
      <c r="C77" s="101" t="s">
        <v>92</v>
      </c>
      <c r="D77" s="102" t="s">
        <v>88</v>
      </c>
      <c r="E77" s="33">
        <v>80163.75</v>
      </c>
      <c r="F77" s="33">
        <v>80163.75</v>
      </c>
      <c r="G77" s="74">
        <f t="shared" si="19"/>
        <v>0</v>
      </c>
      <c r="H77" s="33">
        <v>80074.381270903017</v>
      </c>
      <c r="I77" s="74">
        <f t="shared" si="2"/>
        <v>-1.1148272017836348E-3</v>
      </c>
      <c r="J77" s="33">
        <v>80163.75</v>
      </c>
      <c r="K77" s="74">
        <f t="shared" si="20"/>
        <v>1.1160714285713398E-3</v>
      </c>
      <c r="L77" s="73">
        <f t="shared" si="21"/>
        <v>0</v>
      </c>
    </row>
    <row r="78" spans="1:12" ht="17.25" thickBot="1">
      <c r="A78" s="25"/>
      <c r="B78" s="22" t="s">
        <v>45</v>
      </c>
      <c r="C78" s="101" t="s">
        <v>93</v>
      </c>
      <c r="D78" s="102" t="s">
        <v>89</v>
      </c>
      <c r="E78" s="33">
        <v>130418.8</v>
      </c>
      <c r="F78" s="33">
        <v>130418.8</v>
      </c>
      <c r="G78" s="74">
        <f t="shared" si="19"/>
        <v>0</v>
      </c>
      <c r="H78" s="33">
        <v>130273.40557413602</v>
      </c>
      <c r="I78" s="74">
        <f t="shared" si="2"/>
        <v>-1.1148272017836552E-3</v>
      </c>
      <c r="J78" s="33">
        <v>130418.8</v>
      </c>
      <c r="K78" s="74">
        <f t="shared" si="20"/>
        <v>1.1160714285713602E-3</v>
      </c>
      <c r="L78" s="73">
        <f t="shared" si="21"/>
        <v>0</v>
      </c>
    </row>
    <row r="79" spans="1:12" ht="16.5" customHeight="1" thickBot="1">
      <c r="A79" s="26"/>
      <c r="B79" s="22" t="s">
        <v>46</v>
      </c>
      <c r="C79" s="101" t="s">
        <v>112</v>
      </c>
      <c r="D79" s="104" t="s">
        <v>86</v>
      </c>
      <c r="E79" s="36">
        <v>117210.22222222222</v>
      </c>
      <c r="F79" s="36">
        <v>122592.22222222222</v>
      </c>
      <c r="G79" s="76">
        <f t="shared" si="19"/>
        <v>4.5917496767441598E-2</v>
      </c>
      <c r="H79" s="36">
        <v>122455.55307816176</v>
      </c>
      <c r="I79" s="76">
        <f t="shared" si="2"/>
        <v>-1.1148272017838402E-3</v>
      </c>
      <c r="J79" s="36">
        <v>122592.22222222222</v>
      </c>
      <c r="K79" s="76">
        <f t="shared" si="20"/>
        <v>1.1160714285715456E-3</v>
      </c>
      <c r="L79" s="73">
        <f t="shared" si="21"/>
        <v>4.5917496767441598E-2</v>
      </c>
    </row>
    <row r="80" spans="1:12" ht="16.5" customHeight="1" thickBot="1">
      <c r="A80" s="142" t="s">
        <v>198</v>
      </c>
      <c r="B80" s="143"/>
      <c r="C80" s="143"/>
      <c r="D80" s="144"/>
      <c r="E80" s="70">
        <f>SUM(E75:E79)</f>
        <v>827724.96865079366</v>
      </c>
      <c r="F80" s="70">
        <f>SUM(F75:F79)</f>
        <v>833106.96865079366</v>
      </c>
      <c r="G80" s="116">
        <f t="shared" si="19"/>
        <v>6.5021597799239461E-3</v>
      </c>
      <c r="H80" s="70">
        <f>SUM(H75:H79)</f>
        <v>832178.19834014622</v>
      </c>
      <c r="I80" s="116">
        <f t="shared" ref="I80" si="22">(H80-F80)/F80</f>
        <v>-1.1148272017836658E-3</v>
      </c>
      <c r="J80" s="70">
        <f>SUM(J75:J79)</f>
        <v>833106.96865079366</v>
      </c>
      <c r="K80" s="116">
        <f t="shared" si="20"/>
        <v>1.1160714285713706E-3</v>
      </c>
      <c r="L80" s="73">
        <f t="shared" si="21"/>
        <v>6.5021597799239461E-3</v>
      </c>
    </row>
    <row r="81" spans="1:12" ht="17.25" customHeight="1" thickBot="1">
      <c r="A81" s="25" t="s">
        <v>47</v>
      </c>
      <c r="B81" s="72" t="s">
        <v>48</v>
      </c>
      <c r="C81" s="5"/>
      <c r="D81" s="105"/>
      <c r="E81" s="38"/>
      <c r="F81" s="38"/>
      <c r="G81" s="53"/>
      <c r="H81" s="38"/>
      <c r="I81" s="53"/>
      <c r="J81" s="38"/>
      <c r="K81" s="53"/>
      <c r="L81" s="54"/>
    </row>
    <row r="82" spans="1:12" ht="17.25" thickBot="1">
      <c r="A82" s="21"/>
      <c r="B82" s="22" t="s">
        <v>49</v>
      </c>
      <c r="C82" s="101" t="s">
        <v>96</v>
      </c>
      <c r="D82" s="108" t="s">
        <v>94</v>
      </c>
      <c r="E82" s="29">
        <v>71631.857142857145</v>
      </c>
      <c r="F82" s="29">
        <v>71631.857142857145</v>
      </c>
      <c r="G82" s="74">
        <f t="shared" ref="G82:G90" si="23">(F82-E82)/E82</f>
        <v>0</v>
      </c>
      <c r="H82" s="29">
        <v>71552</v>
      </c>
      <c r="I82" s="74">
        <f t="shared" ref="I82:I90" si="24">(H82-F82)/F82</f>
        <v>-1.1148272017837526E-3</v>
      </c>
      <c r="J82" s="29">
        <v>71631.857142857145</v>
      </c>
      <c r="K82" s="74">
        <f t="shared" ref="K82:K89" si="25">(J82-H82)/H82</f>
        <v>1.1160714285714576E-3</v>
      </c>
      <c r="L82" s="73">
        <f t="shared" ref="L82:L90" si="26">(J82-E82)/E82</f>
        <v>0</v>
      </c>
    </row>
    <row r="83" spans="1:12" ht="17.25" thickBot="1">
      <c r="A83" s="25"/>
      <c r="B83" s="22" t="s">
        <v>51</v>
      </c>
      <c r="C83" s="101" t="s">
        <v>95</v>
      </c>
      <c r="D83" s="100" t="s">
        <v>113</v>
      </c>
      <c r="E83" s="20">
        <v>114944.14285714286</v>
      </c>
      <c r="F83" s="20">
        <v>114944.14285714286</v>
      </c>
      <c r="G83" s="74">
        <f t="shared" si="23"/>
        <v>0</v>
      </c>
      <c r="H83" s="20">
        <v>114560</v>
      </c>
      <c r="I83" s="74">
        <f t="shared" si="24"/>
        <v>-3.3419959259714787E-3</v>
      </c>
      <c r="J83" s="20">
        <v>113534.57142857143</v>
      </c>
      <c r="K83" s="74">
        <f t="shared" si="25"/>
        <v>-8.9510175578610789E-3</v>
      </c>
      <c r="L83" s="73">
        <f t="shared" si="26"/>
        <v>-1.2263099219620887E-2</v>
      </c>
    </row>
    <row r="84" spans="1:12" ht="17.25" thickBot="1">
      <c r="A84" s="25"/>
      <c r="B84" s="22" t="s">
        <v>50</v>
      </c>
      <c r="C84" s="101" t="s">
        <v>100</v>
      </c>
      <c r="D84" s="102" t="s">
        <v>97</v>
      </c>
      <c r="E84" s="33">
        <v>48886.5</v>
      </c>
      <c r="F84" s="33">
        <v>48737</v>
      </c>
      <c r="G84" s="74">
        <f t="shared" si="23"/>
        <v>-3.0581039755351682E-3</v>
      </c>
      <c r="H84" s="33">
        <v>48682.666666666664</v>
      </c>
      <c r="I84" s="74">
        <f t="shared" si="24"/>
        <v>-1.1148272017837734E-3</v>
      </c>
      <c r="J84" s="33">
        <v>48737</v>
      </c>
      <c r="K84" s="74">
        <f t="shared" si="25"/>
        <v>1.1160714285714784E-3</v>
      </c>
      <c r="L84" s="73">
        <f t="shared" si="26"/>
        <v>-3.0581039755351682E-3</v>
      </c>
    </row>
    <row r="85" spans="1:12" ht="17.25" thickBot="1">
      <c r="A85" s="25"/>
      <c r="B85" s="22" t="s">
        <v>52</v>
      </c>
      <c r="C85" s="101" t="s">
        <v>98</v>
      </c>
      <c r="D85" s="102" t="s">
        <v>114</v>
      </c>
      <c r="E85" s="33">
        <v>94082.555555555562</v>
      </c>
      <c r="F85" s="33">
        <v>94082.555555555562</v>
      </c>
      <c r="G85" s="74">
        <f t="shared" si="23"/>
        <v>0</v>
      </c>
      <c r="H85" s="33">
        <v>94077.225318964454</v>
      </c>
      <c r="I85" s="74">
        <f t="shared" si="24"/>
        <v>-5.6654887397910698E-5</v>
      </c>
      <c r="J85" s="33">
        <v>94182.222222222219</v>
      </c>
      <c r="K85" s="74">
        <f t="shared" si="25"/>
        <v>1.1160714285713416E-3</v>
      </c>
      <c r="L85" s="73">
        <f t="shared" si="26"/>
        <v>1.059353310272317E-3</v>
      </c>
    </row>
    <row r="86" spans="1:12" ht="17.25" thickBot="1">
      <c r="A86" s="25"/>
      <c r="B86" s="22" t="s">
        <v>53</v>
      </c>
      <c r="C86" s="101" t="s">
        <v>101</v>
      </c>
      <c r="D86" s="110" t="s">
        <v>99</v>
      </c>
      <c r="E86" s="45">
        <v>132556.44444444444</v>
      </c>
      <c r="F86" s="45">
        <v>132556.44444444444</v>
      </c>
      <c r="G86" s="74">
        <f t="shared" si="23"/>
        <v>0</v>
      </c>
      <c r="H86" s="45">
        <v>130688</v>
      </c>
      <c r="I86" s="74">
        <f t="shared" si="24"/>
        <v>-1.409546289714733E-2</v>
      </c>
      <c r="J86" s="45">
        <v>130833.85714285714</v>
      </c>
      <c r="K86" s="74">
        <f t="shared" si="25"/>
        <v>1.1160714285714446E-3</v>
      </c>
      <c r="L86" s="73">
        <f>(J86-E86)/E86</f>
        <v>-1.2995123011987882E-2</v>
      </c>
    </row>
    <row r="87" spans="1:12" ht="17.25" thickBot="1">
      <c r="A87" s="25"/>
      <c r="B87" s="22" t="s">
        <v>54</v>
      </c>
      <c r="C87" s="101" t="s">
        <v>107</v>
      </c>
      <c r="D87" s="110" t="s">
        <v>108</v>
      </c>
      <c r="E87" s="45">
        <v>578565</v>
      </c>
      <c r="F87" s="45">
        <v>578565</v>
      </c>
      <c r="G87" s="74">
        <f t="shared" si="23"/>
        <v>0</v>
      </c>
      <c r="H87" s="45">
        <v>577920</v>
      </c>
      <c r="I87" s="74">
        <f t="shared" si="24"/>
        <v>-1.1148272017837235E-3</v>
      </c>
      <c r="J87" s="45">
        <v>578565</v>
      </c>
      <c r="K87" s="74">
        <f t="shared" si="25"/>
        <v>1.1160714285714285E-3</v>
      </c>
      <c r="L87" s="73">
        <f t="shared" si="26"/>
        <v>0</v>
      </c>
    </row>
    <row r="88" spans="1:12" ht="16.5" customHeight="1" thickBot="1">
      <c r="A88" s="23"/>
      <c r="B88" s="24" t="s">
        <v>55</v>
      </c>
      <c r="C88" s="103" t="s">
        <v>103</v>
      </c>
      <c r="D88" s="104" t="s">
        <v>102</v>
      </c>
      <c r="E88" s="36">
        <v>173121</v>
      </c>
      <c r="F88" s="36">
        <v>174317</v>
      </c>
      <c r="G88" s="77">
        <f t="shared" si="23"/>
        <v>6.9084628670120895E-3</v>
      </c>
      <c r="H88" s="36">
        <v>174122.66666666666</v>
      </c>
      <c r="I88" s="77">
        <f t="shared" si="24"/>
        <v>-1.1148272017837792E-3</v>
      </c>
      <c r="J88" s="36">
        <v>174317</v>
      </c>
      <c r="K88" s="77">
        <f t="shared" si="25"/>
        <v>1.1160714285714845E-3</v>
      </c>
      <c r="L88" s="73">
        <f t="shared" si="26"/>
        <v>6.9084628670120895E-3</v>
      </c>
    </row>
    <row r="89" spans="1:12" ht="15.75" thickBot="1">
      <c r="A89" s="142" t="s">
        <v>199</v>
      </c>
      <c r="B89" s="143"/>
      <c r="C89" s="143"/>
      <c r="D89" s="144"/>
      <c r="E89" s="70">
        <f>SUM(E82:E88)</f>
        <v>1213787.5</v>
      </c>
      <c r="F89" s="70">
        <f>SUM(F82:F88)</f>
        <v>1214834</v>
      </c>
      <c r="G89" s="115">
        <f t="shared" si="23"/>
        <v>8.6217727567634373E-4</v>
      </c>
      <c r="H89" s="70">
        <f>SUM(H82:H88)</f>
        <v>1211602.5586522978</v>
      </c>
      <c r="I89" s="115">
        <f t="shared" si="24"/>
        <v>-2.6599859303428892E-3</v>
      </c>
      <c r="J89" s="70">
        <f>SUM(J82:J88)</f>
        <v>1211801.5079365079</v>
      </c>
      <c r="K89" s="115">
        <f t="shared" si="25"/>
        <v>1.642034203290227E-4</v>
      </c>
      <c r="L89" s="73">
        <f t="shared" si="26"/>
        <v>-1.6361941966712219E-3</v>
      </c>
    </row>
    <row r="90" spans="1:12" ht="15.75" thickBot="1">
      <c r="A90" s="142" t="s">
        <v>191</v>
      </c>
      <c r="B90" s="143"/>
      <c r="C90" s="143"/>
      <c r="D90" s="144"/>
      <c r="E90" s="80">
        <f>SUM(E31,E38,E46,E54,E65,E73,E80,E89)</f>
        <v>20666219.414285712</v>
      </c>
      <c r="F90" s="80">
        <f>SUM(F31,F38,F46,F54,F65,F73,F80,F89)</f>
        <v>20894155.231746033</v>
      </c>
      <c r="G90" s="115">
        <f t="shared" si="23"/>
        <v>1.1029391147505101E-2</v>
      </c>
      <c r="H90" s="80">
        <f>SUM(H31,H38,H46,H54,H65,H73,H80,H89)</f>
        <v>20538541.182723783</v>
      </c>
      <c r="I90" s="115">
        <f t="shared" si="24"/>
        <v>-1.7019785919937035E-2</v>
      </c>
      <c r="J90" s="80">
        <f>SUM(J31,J38,J46,J54,J65,J73,J80,J89)</f>
        <v>20497299.184722222</v>
      </c>
      <c r="K90" s="115">
        <f>(J90-H90)/H90</f>
        <v>-2.0080295691230362E-3</v>
      </c>
      <c r="L90" s="95">
        <f t="shared" si="26"/>
        <v>-8.1737363848330153E-3</v>
      </c>
    </row>
  </sheetData>
  <mergeCells count="21">
    <mergeCell ref="A54:D54"/>
    <mergeCell ref="J12:J13"/>
    <mergeCell ref="A89:D89"/>
    <mergeCell ref="A90:D90"/>
    <mergeCell ref="A65:D65"/>
    <mergeCell ref="A73:D73"/>
    <mergeCell ref="A80:D80"/>
    <mergeCell ref="A46:D46"/>
    <mergeCell ref="G12:G13"/>
    <mergeCell ref="L12:L13"/>
    <mergeCell ref="A31:D31"/>
    <mergeCell ref="A38:D38"/>
    <mergeCell ref="A12:A13"/>
    <mergeCell ref="B12:B13"/>
    <mergeCell ref="C12:C13"/>
    <mergeCell ref="D12:D13"/>
    <mergeCell ref="E12:E13"/>
    <mergeCell ref="F12:F13"/>
    <mergeCell ref="K12:K13"/>
    <mergeCell ref="H12:H13"/>
    <mergeCell ref="I12:I13"/>
  </mergeCells>
  <printOptions horizontalCentered="1"/>
  <pageMargins left="0.19685039370078741" right="0.19685039370078741" top="0.31496062992125984" bottom="0.39370078740157483" header="0.11811023622047245" footer="0.11811023622047245"/>
  <pageSetup paperSize="9" orientation="landscape" r:id="rId1"/>
  <headerFooter>
    <oddFooter>&amp;C&amp;P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J63"/>
  <sheetViews>
    <sheetView rightToLeft="1" topLeftCell="A37" zoomScaleNormal="100" workbookViewId="0">
      <selection activeCell="A38" sqref="A38"/>
    </sheetView>
  </sheetViews>
  <sheetFormatPr defaultRowHeight="15"/>
  <cols>
    <col min="1" max="1" width="24.28515625" style="7" customWidth="1"/>
    <col min="2" max="2" width="10.42578125" style="71" customWidth="1"/>
    <col min="3" max="3" width="10.28515625" style="71" customWidth="1"/>
    <col min="4" max="4" width="10.7109375" style="71" customWidth="1"/>
    <col min="5" max="5" width="10.85546875" style="71" customWidth="1"/>
    <col min="6" max="10" width="11.28515625" style="71" customWidth="1"/>
    <col min="11" max="11" width="11.140625" customWidth="1"/>
    <col min="12" max="12" width="10.7109375" customWidth="1"/>
  </cols>
  <sheetData>
    <row r="7" spans="1:10">
      <c r="A7" s="4" t="s">
        <v>1</v>
      </c>
    </row>
    <row r="8" spans="1:10">
      <c r="A8" s="4" t="s">
        <v>2</v>
      </c>
    </row>
    <row r="9" spans="1:10" ht="19.5">
      <c r="A9" s="19" t="s">
        <v>209</v>
      </c>
      <c r="B9" s="19"/>
      <c r="C9" s="19"/>
      <c r="E9" s="19"/>
    </row>
    <row r="10" spans="1:10" ht="18">
      <c r="A10" s="78" t="s">
        <v>235</v>
      </c>
      <c r="B10" s="111"/>
      <c r="C10" s="111"/>
      <c r="D10" s="111"/>
      <c r="E10" s="112"/>
    </row>
    <row r="11" spans="1:10" ht="14.25" customHeight="1" thickBot="1">
      <c r="A11" s="2"/>
    </row>
    <row r="12" spans="1:10" ht="25.5" customHeight="1">
      <c r="A12" s="133" t="s">
        <v>3</v>
      </c>
      <c r="B12" s="149" t="s">
        <v>230</v>
      </c>
      <c r="C12" s="149" t="s">
        <v>231</v>
      </c>
      <c r="D12" s="149" t="s">
        <v>218</v>
      </c>
      <c r="E12" s="149" t="s">
        <v>232</v>
      </c>
      <c r="F12" s="149" t="s">
        <v>219</v>
      </c>
      <c r="G12" s="149" t="s">
        <v>236</v>
      </c>
      <c r="H12" s="149" t="s">
        <v>220</v>
      </c>
      <c r="I12"/>
      <c r="J12"/>
    </row>
    <row r="13" spans="1:10" ht="23.25" customHeight="1" thickBot="1">
      <c r="A13" s="134"/>
      <c r="B13" s="151"/>
      <c r="C13" s="151"/>
      <c r="D13" s="151"/>
      <c r="E13" s="150"/>
      <c r="F13" s="151"/>
      <c r="G13" s="150"/>
      <c r="H13" s="151"/>
      <c r="I13"/>
      <c r="J13"/>
    </row>
    <row r="14" spans="1:10" ht="15.75" thickBot="1">
      <c r="A14" s="113" t="s">
        <v>210</v>
      </c>
      <c r="B14" s="80">
        <v>1339431.7170634922</v>
      </c>
      <c r="C14" s="81">
        <v>1409934.0488095237</v>
      </c>
      <c r="D14" s="82">
        <f>(C14-B14)/B14</f>
        <v>5.2636002901736242E-2</v>
      </c>
      <c r="E14" s="81">
        <v>1364334.928174603</v>
      </c>
      <c r="F14" s="120">
        <f>(E14-B14)/B14</f>
        <v>1.8592370774754768E-2</v>
      </c>
      <c r="G14" s="81">
        <v>1320399.4980158731</v>
      </c>
      <c r="H14" s="120">
        <f>(G14-B14)/B14</f>
        <v>-1.4209174536604511E-2</v>
      </c>
      <c r="I14"/>
      <c r="J14"/>
    </row>
    <row r="15" spans="1:10" ht="15.75" thickBot="1">
      <c r="A15" s="113" t="s">
        <v>211</v>
      </c>
      <c r="B15" s="84">
        <v>442612</v>
      </c>
      <c r="C15" s="84">
        <v>469373.47499999998</v>
      </c>
      <c r="D15" s="82">
        <f t="shared" ref="D15:D22" si="0">(C15-B15)/B15</f>
        <v>6.0462606074846541E-2</v>
      </c>
      <c r="E15" s="84">
        <v>433998.08214285714</v>
      </c>
      <c r="F15" s="82">
        <f t="shared" ref="F15:F20" si="1">(E15-B15)/B15</f>
        <v>-1.9461555170539577E-2</v>
      </c>
      <c r="G15" s="84">
        <v>424880.17857142858</v>
      </c>
      <c r="H15" s="120">
        <f t="shared" ref="H15:H21" si="2">(G15-B15)/B15</f>
        <v>-4.0061772903968756E-2</v>
      </c>
      <c r="I15"/>
      <c r="J15"/>
    </row>
    <row r="16" spans="1:10" ht="15.75" thickBot="1">
      <c r="A16" s="113" t="s">
        <v>212</v>
      </c>
      <c r="B16" s="70">
        <v>4403121.083333333</v>
      </c>
      <c r="C16" s="70">
        <v>4431856.1547619049</v>
      </c>
      <c r="D16" s="82">
        <f t="shared" si="0"/>
        <v>6.5260688690437435E-3</v>
      </c>
      <c r="E16" s="84">
        <v>4382836.9777777772</v>
      </c>
      <c r="F16" s="82">
        <f t="shared" si="1"/>
        <v>-4.6067562466848922E-3</v>
      </c>
      <c r="G16" s="84">
        <v>4446402.6339285709</v>
      </c>
      <c r="H16" s="120">
        <f t="shared" si="2"/>
        <v>9.8297434424565195E-3</v>
      </c>
      <c r="I16"/>
      <c r="J16"/>
    </row>
    <row r="17" spans="1:10" ht="15.75" thickBot="1">
      <c r="A17" s="113" t="s">
        <v>213</v>
      </c>
      <c r="B17" s="70">
        <v>4846039.2333333334</v>
      </c>
      <c r="C17" s="70">
        <v>4924745.2880952377</v>
      </c>
      <c r="D17" s="82">
        <f t="shared" si="0"/>
        <v>1.6241316046417265E-2</v>
      </c>
      <c r="E17" s="84">
        <v>4911119.9365584347</v>
      </c>
      <c r="F17" s="82">
        <f>(E17-B17)/B17</f>
        <v>1.3429669074374328E-2</v>
      </c>
      <c r="G17" s="84">
        <v>4896470.7107142862</v>
      </c>
      <c r="H17" s="120">
        <f t="shared" si="2"/>
        <v>1.0406741454766073E-2</v>
      </c>
      <c r="I17"/>
      <c r="J17"/>
    </row>
    <row r="18" spans="1:10" ht="15.75" thickBot="1">
      <c r="A18" s="113" t="s">
        <v>214</v>
      </c>
      <c r="B18" s="70">
        <v>2285836.7333333334</v>
      </c>
      <c r="C18" s="80">
        <v>2304130.5583333336</v>
      </c>
      <c r="D18" s="82">
        <f t="shared" si="0"/>
        <v>8.0031197037082873E-3</v>
      </c>
      <c r="E18" s="84">
        <v>2120529.4531400963</v>
      </c>
      <c r="F18" s="82">
        <f t="shared" si="1"/>
        <v>-7.2318060945751328E-2</v>
      </c>
      <c r="G18" s="84">
        <v>2136880.416666667</v>
      </c>
      <c r="H18" s="120">
        <f t="shared" si="2"/>
        <v>-6.5164897603797844E-2</v>
      </c>
      <c r="I18"/>
      <c r="J18"/>
    </row>
    <row r="19" spans="1:10" ht="15.75" thickBot="1">
      <c r="A19" s="113" t="s">
        <v>215</v>
      </c>
      <c r="B19" s="70">
        <v>5307666.1785714282</v>
      </c>
      <c r="C19" s="84">
        <v>5306174.7380952369</v>
      </c>
      <c r="D19" s="82">
        <f t="shared" si="0"/>
        <v>-2.809974150621234E-4</v>
      </c>
      <c r="E19" s="84">
        <v>5281941.0479375692</v>
      </c>
      <c r="F19" s="82">
        <f t="shared" si="1"/>
        <v>-4.8467876027544271E-3</v>
      </c>
      <c r="G19" s="84">
        <v>5227357.270238095</v>
      </c>
      <c r="H19" s="120">
        <f t="shared" si="2"/>
        <v>-1.5130738375665621E-2</v>
      </c>
      <c r="I19"/>
      <c r="J19"/>
    </row>
    <row r="20" spans="1:10" ht="15.75" thickBot="1">
      <c r="A20" s="113" t="s">
        <v>216</v>
      </c>
      <c r="B20" s="70">
        <v>827724.96865079366</v>
      </c>
      <c r="C20" s="84">
        <v>833106.96865079366</v>
      </c>
      <c r="D20" s="82">
        <f t="shared" si="0"/>
        <v>6.5021597799239461E-3</v>
      </c>
      <c r="E20" s="84">
        <v>832178.19834014622</v>
      </c>
      <c r="F20" s="82">
        <f t="shared" si="1"/>
        <v>5.3800837935472781E-3</v>
      </c>
      <c r="G20" s="84">
        <v>833106.96865079366</v>
      </c>
      <c r="H20" s="120">
        <f t="shared" si="2"/>
        <v>6.5021597799239461E-3</v>
      </c>
      <c r="I20"/>
      <c r="J20"/>
    </row>
    <row r="21" spans="1:10" ht="15.75" thickBot="1">
      <c r="A21" s="113" t="s">
        <v>217</v>
      </c>
      <c r="B21" s="70">
        <v>1213787.5</v>
      </c>
      <c r="C21" s="84">
        <v>1214834</v>
      </c>
      <c r="D21" s="82">
        <f t="shared" si="0"/>
        <v>8.6217727567634373E-4</v>
      </c>
      <c r="E21" s="84">
        <v>1211602.5586522978</v>
      </c>
      <c r="F21" s="82">
        <f>(E21-B21)/B21</f>
        <v>-1.8001020340893061E-3</v>
      </c>
      <c r="G21" s="84">
        <v>1211801.5079365079</v>
      </c>
      <c r="H21" s="120">
        <f t="shared" si="2"/>
        <v>-1.6361941966712219E-3</v>
      </c>
      <c r="I21"/>
      <c r="J21"/>
    </row>
    <row r="22" spans="1:10" ht="15.75" thickBot="1">
      <c r="A22" s="113" t="s">
        <v>191</v>
      </c>
      <c r="B22" s="70">
        <v>20666219.414285712</v>
      </c>
      <c r="C22" s="84">
        <v>20894155.231746033</v>
      </c>
      <c r="D22" s="114">
        <f t="shared" si="0"/>
        <v>1.1029391147505101E-2</v>
      </c>
      <c r="E22" s="84">
        <v>20538541.182723783</v>
      </c>
      <c r="F22" s="114">
        <f>(E22-B22)/B22</f>
        <v>-6.1781126485897196E-3</v>
      </c>
      <c r="G22" s="84">
        <v>20497299.184722222</v>
      </c>
      <c r="H22" s="114">
        <f>(G22-B22)/B22</f>
        <v>-8.1737363848330153E-3</v>
      </c>
      <c r="I22"/>
      <c r="J22"/>
    </row>
    <row r="23" spans="1:10" ht="15.75" thickBot="1">
      <c r="J23"/>
    </row>
    <row r="24" spans="1:10" ht="15" customHeight="1">
      <c r="A24" s="133" t="s">
        <v>3</v>
      </c>
      <c r="B24" s="149" t="s">
        <v>218</v>
      </c>
      <c r="C24" s="149" t="s">
        <v>219</v>
      </c>
      <c r="D24" s="149" t="s">
        <v>220</v>
      </c>
      <c r="E24"/>
      <c r="F24"/>
      <c r="G24"/>
      <c r="H24"/>
      <c r="I24"/>
      <c r="J24"/>
    </row>
    <row r="25" spans="1:10" ht="15.75" thickBot="1">
      <c r="A25" s="134"/>
      <c r="B25" s="151"/>
      <c r="C25" s="151"/>
      <c r="D25" s="151"/>
      <c r="E25"/>
      <c r="F25"/>
      <c r="G25"/>
      <c r="H25"/>
      <c r="I25"/>
      <c r="J25"/>
    </row>
    <row r="26" spans="1:10" ht="15.75" thickBot="1">
      <c r="A26" s="113" t="s">
        <v>210</v>
      </c>
      <c r="B26" s="75">
        <v>5.2636002901736242E-2</v>
      </c>
      <c r="C26" s="75">
        <v>1.8592370774754768E-2</v>
      </c>
      <c r="D26" s="75">
        <v>-1.4209174536604511E-2</v>
      </c>
      <c r="E26"/>
      <c r="F26"/>
      <c r="G26"/>
      <c r="H26"/>
      <c r="I26"/>
      <c r="J26"/>
    </row>
    <row r="27" spans="1:10" ht="15.75" thickBot="1">
      <c r="A27" s="113" t="s">
        <v>211</v>
      </c>
      <c r="B27" s="75">
        <v>6.0462606074846541E-2</v>
      </c>
      <c r="C27" s="75">
        <v>-1.9461555170539577E-2</v>
      </c>
      <c r="D27" s="75">
        <v>-4.0061772903968756E-2</v>
      </c>
      <c r="E27"/>
      <c r="F27"/>
      <c r="G27"/>
      <c r="H27"/>
      <c r="I27"/>
      <c r="J27"/>
    </row>
    <row r="28" spans="1:10" ht="15.75" thickBot="1">
      <c r="A28" s="113" t="s">
        <v>212</v>
      </c>
      <c r="B28" s="75">
        <v>6.5260688690437435E-3</v>
      </c>
      <c r="C28" s="75">
        <v>-4.6067562466848922E-3</v>
      </c>
      <c r="D28" s="75">
        <v>9.8297434424565195E-3</v>
      </c>
      <c r="E28"/>
      <c r="F28"/>
      <c r="G28"/>
      <c r="H28"/>
      <c r="I28"/>
      <c r="J28"/>
    </row>
    <row r="29" spans="1:10" ht="15.75" thickBot="1">
      <c r="A29" s="113" t="s">
        <v>213</v>
      </c>
      <c r="B29" s="75">
        <v>1.6241316046417265E-2</v>
      </c>
      <c r="C29" s="75">
        <v>1.3429669074374328E-2</v>
      </c>
      <c r="D29" s="75">
        <v>1.0406741454766073E-2</v>
      </c>
      <c r="E29"/>
      <c r="F29"/>
      <c r="G29"/>
      <c r="H29"/>
      <c r="I29"/>
      <c r="J29"/>
    </row>
    <row r="30" spans="1:10" ht="15.75" thickBot="1">
      <c r="A30" s="113" t="s">
        <v>214</v>
      </c>
      <c r="B30" s="75">
        <v>8.0031197037082873E-3</v>
      </c>
      <c r="C30" s="75">
        <v>-7.2318060945751328E-2</v>
      </c>
      <c r="D30" s="75">
        <v>-6.5164897603797844E-2</v>
      </c>
      <c r="E30"/>
      <c r="F30"/>
      <c r="G30"/>
      <c r="H30"/>
      <c r="I30"/>
      <c r="J30"/>
    </row>
    <row r="31" spans="1:10" ht="15.75" thickBot="1">
      <c r="A31" s="113" t="s">
        <v>215</v>
      </c>
      <c r="B31" s="75">
        <v>-2.809974150621234E-4</v>
      </c>
      <c r="C31" s="75">
        <v>-4.8467876027544271E-3</v>
      </c>
      <c r="D31" s="75">
        <v>-1.5130738375665621E-2</v>
      </c>
      <c r="E31"/>
      <c r="F31"/>
      <c r="G31"/>
      <c r="H31"/>
      <c r="I31"/>
      <c r="J31"/>
    </row>
    <row r="32" spans="1:10" ht="15.75" thickBot="1">
      <c r="A32" s="113" t="s">
        <v>216</v>
      </c>
      <c r="B32" s="75">
        <v>6.5021597799239461E-3</v>
      </c>
      <c r="C32" s="75">
        <v>5.3800837935472781E-3</v>
      </c>
      <c r="D32" s="75">
        <v>6.5021597799239461E-3</v>
      </c>
      <c r="E32"/>
      <c r="F32"/>
      <c r="G32"/>
      <c r="H32"/>
      <c r="I32"/>
      <c r="J32"/>
    </row>
    <row r="33" spans="1:10" ht="15.75" thickBot="1">
      <c r="A33" s="113" t="s">
        <v>217</v>
      </c>
      <c r="B33" s="75">
        <v>8.6217727567634373E-4</v>
      </c>
      <c r="C33" s="75">
        <v>-1.8001020340893061E-3</v>
      </c>
      <c r="D33" s="75">
        <v>-1.6361941966712219E-3</v>
      </c>
      <c r="E33"/>
      <c r="F33"/>
      <c r="G33"/>
      <c r="H33"/>
      <c r="I33"/>
      <c r="J33"/>
    </row>
    <row r="34" spans="1:10" ht="15.75" thickBot="1">
      <c r="A34" s="113" t="s">
        <v>191</v>
      </c>
      <c r="B34" s="114">
        <v>1.1029391147505101E-2</v>
      </c>
      <c r="C34" s="114">
        <v>-6.1781126485897196E-3</v>
      </c>
      <c r="D34" s="114">
        <v>-8.1737363848330153E-3</v>
      </c>
      <c r="E34"/>
      <c r="F34"/>
      <c r="G34"/>
      <c r="H34"/>
      <c r="I34"/>
      <c r="J34"/>
    </row>
    <row r="35" spans="1:10">
      <c r="E35"/>
      <c r="F35"/>
      <c r="G35"/>
      <c r="H35"/>
      <c r="I35"/>
      <c r="J35"/>
    </row>
    <row r="36" spans="1:10" ht="19.5">
      <c r="A36" s="19" t="s">
        <v>209</v>
      </c>
      <c r="B36" s="19"/>
      <c r="C36" s="19"/>
      <c r="E36" s="19"/>
    </row>
    <row r="37" spans="1:10" ht="18">
      <c r="A37" s="78" t="s">
        <v>246</v>
      </c>
      <c r="B37" s="111"/>
      <c r="C37" s="111"/>
      <c r="D37" s="111"/>
      <c r="E37" s="112"/>
    </row>
    <row r="39" spans="1:10" ht="15.75" thickBot="1"/>
    <row r="40" spans="1:10" ht="15" customHeight="1">
      <c r="A40" s="133" t="s">
        <v>3</v>
      </c>
      <c r="B40" s="149" t="s">
        <v>225</v>
      </c>
      <c r="C40" s="149" t="s">
        <v>237</v>
      </c>
      <c r="D40" s="149" t="s">
        <v>238</v>
      </c>
      <c r="E40" s="149" t="s">
        <v>239</v>
      </c>
      <c r="F40" s="149" t="s">
        <v>244</v>
      </c>
      <c r="G40" s="149" t="s">
        <v>240</v>
      </c>
      <c r="H40" s="149" t="s">
        <v>241</v>
      </c>
      <c r="I40" s="149" t="s">
        <v>242</v>
      </c>
      <c r="J40" s="149" t="s">
        <v>243</v>
      </c>
    </row>
    <row r="41" spans="1:10" ht="25.5" customHeight="1" thickBot="1">
      <c r="A41" s="134"/>
      <c r="B41" s="150"/>
      <c r="C41" s="151"/>
      <c r="D41" s="151"/>
      <c r="E41" s="151"/>
      <c r="F41" s="151"/>
      <c r="G41" s="150"/>
      <c r="H41" s="151"/>
      <c r="I41" s="150"/>
      <c r="J41" s="151"/>
    </row>
    <row r="42" spans="1:10" ht="15.75" thickBot="1">
      <c r="A42" s="113" t="s">
        <v>210</v>
      </c>
      <c r="B42" s="81">
        <v>1280612.6126984127</v>
      </c>
      <c r="C42" s="80">
        <v>1339431.7170634922</v>
      </c>
      <c r="D42" s="82">
        <f>(C42-B42)/B42</f>
        <v>4.5930442806697135E-2</v>
      </c>
      <c r="E42" s="81">
        <v>1409934.0488095237</v>
      </c>
      <c r="F42" s="82">
        <f>(E42-B42)/B42</f>
        <v>0.10098404062928472</v>
      </c>
      <c r="G42" s="81">
        <v>1364334.928174603</v>
      </c>
      <c r="H42" s="120">
        <f>(G42-B42)/B42</f>
        <v>6.5376769403962684E-2</v>
      </c>
      <c r="I42" s="81">
        <v>1320399.4980158731</v>
      </c>
      <c r="J42" s="120">
        <f>(I42-B42)/B42</f>
        <v>3.1068634591708732E-2</v>
      </c>
    </row>
    <row r="43" spans="1:10" ht="15.75" thickBot="1">
      <c r="A43" s="113" t="s">
        <v>211</v>
      </c>
      <c r="B43" s="84">
        <v>424634.08650793647</v>
      </c>
      <c r="C43" s="84">
        <v>442612</v>
      </c>
      <c r="D43" s="82">
        <f>(C43-B43)/B43</f>
        <v>4.2337424298431861E-2</v>
      </c>
      <c r="E43" s="84">
        <v>469373.47499999998</v>
      </c>
      <c r="F43" s="82">
        <f t="shared" ref="F43:F50" si="3">(E43-B43)/B43</f>
        <v>0.10535986138085812</v>
      </c>
      <c r="G43" s="84">
        <v>433998.08214285714</v>
      </c>
      <c r="H43" s="120">
        <f t="shared" ref="H43:H50" si="4">(G43-B43)/B43</f>
        <v>2.2051917009129809E-2</v>
      </c>
      <c r="I43" s="84">
        <v>424880.17857142858</v>
      </c>
      <c r="J43" s="120">
        <f t="shared" ref="J43:J50" si="5">(I43-B43)/B43</f>
        <v>5.7953911688035512E-4</v>
      </c>
    </row>
    <row r="44" spans="1:10" ht="15.75" thickBot="1">
      <c r="A44" s="113" t="s">
        <v>212</v>
      </c>
      <c r="B44" s="84">
        <v>4326998.8380952403</v>
      </c>
      <c r="C44" s="70">
        <v>4403121.083333333</v>
      </c>
      <c r="D44" s="82">
        <f t="shared" ref="D44:D50" si="6">(C44-B44)/B44</f>
        <v>1.7592388647740428E-2</v>
      </c>
      <c r="E44" s="70">
        <v>4431856.1547619049</v>
      </c>
      <c r="F44" s="82">
        <f t="shared" si="3"/>
        <v>2.4233266656670308E-2</v>
      </c>
      <c r="G44" s="84">
        <v>4382836.9777777772</v>
      </c>
      <c r="H44" s="120">
        <f t="shared" si="4"/>
        <v>1.2904588554758449E-2</v>
      </c>
      <c r="I44" s="84">
        <v>4446402.6339285709</v>
      </c>
      <c r="J44" s="120">
        <f t="shared" si="5"/>
        <v>2.759506075714422E-2</v>
      </c>
    </row>
    <row r="45" spans="1:10" ht="15.75" thickBot="1">
      <c r="A45" s="113" t="s">
        <v>213</v>
      </c>
      <c r="B45" s="84">
        <v>4977461.5428571431</v>
      </c>
      <c r="C45" s="70">
        <v>4846039.2333333334</v>
      </c>
      <c r="D45" s="82">
        <f t="shared" si="6"/>
        <v>-2.640348064816412E-2</v>
      </c>
      <c r="E45" s="70">
        <v>4924745.2880952377</v>
      </c>
      <c r="F45" s="82">
        <f t="shared" si="3"/>
        <v>-1.059099187567915E-2</v>
      </c>
      <c r="G45" s="84">
        <v>4911119.9365584347</v>
      </c>
      <c r="H45" s="120">
        <f t="shared" si="4"/>
        <v>-1.3328401581306283E-2</v>
      </c>
      <c r="I45" s="84">
        <v>4896470.7107142862</v>
      </c>
      <c r="J45" s="120">
        <f t="shared" si="5"/>
        <v>-1.6271513390009412E-2</v>
      </c>
    </row>
    <row r="46" spans="1:10" ht="15.75" thickBot="1">
      <c r="A46" s="113" t="s">
        <v>214</v>
      </c>
      <c r="B46" s="84">
        <v>2281550.8238095241</v>
      </c>
      <c r="C46" s="70">
        <v>2285836.7333333334</v>
      </c>
      <c r="D46" s="82">
        <f t="shared" si="6"/>
        <v>1.8785071448257772E-3</v>
      </c>
      <c r="E46" s="80">
        <v>2304130.5583333336</v>
      </c>
      <c r="F46" s="82">
        <f t="shared" si="3"/>
        <v>9.8966607660783759E-3</v>
      </c>
      <c r="G46" s="84">
        <v>2120529.4531400963</v>
      </c>
      <c r="H46" s="120">
        <f t="shared" si="4"/>
        <v>-7.0575403795112082E-2</v>
      </c>
      <c r="I46" s="84">
        <v>2136880.416666667</v>
      </c>
      <c r="J46" s="120">
        <f t="shared" si="5"/>
        <v>-6.3408803184712634E-2</v>
      </c>
    </row>
    <row r="47" spans="1:10" ht="15.75" thickBot="1">
      <c r="A47" s="113" t="s">
        <v>215</v>
      </c>
      <c r="B47" s="84">
        <v>5307666.4642857146</v>
      </c>
      <c r="C47" s="70">
        <v>5307666.1785714282</v>
      </c>
      <c r="D47" s="82">
        <f t="shared" si="6"/>
        <v>-5.3830489971823512E-8</v>
      </c>
      <c r="E47" s="84">
        <v>5306174.7380952369</v>
      </c>
      <c r="F47" s="82">
        <f t="shared" si="3"/>
        <v>-2.8105123042586669E-4</v>
      </c>
      <c r="G47" s="84">
        <v>5281941.0479375692</v>
      </c>
      <c r="H47" s="120">
        <f t="shared" si="4"/>
        <v>-4.8468411723394476E-3</v>
      </c>
      <c r="I47" s="84">
        <v>5227357.270238095</v>
      </c>
      <c r="J47" s="120">
        <f t="shared" si="5"/>
        <v>-1.5130791391660533E-2</v>
      </c>
    </row>
    <row r="48" spans="1:10" ht="15.75" thickBot="1">
      <c r="A48" s="113" t="s">
        <v>216</v>
      </c>
      <c r="B48" s="84">
        <v>828332.51428571437</v>
      </c>
      <c r="C48" s="70">
        <v>827724.96865079366</v>
      </c>
      <c r="D48" s="82">
        <f t="shared" si="6"/>
        <v>-7.3345622010818456E-4</v>
      </c>
      <c r="E48" s="84">
        <v>833106.96865079366</v>
      </c>
      <c r="F48" s="82">
        <f t="shared" si="3"/>
        <v>5.7639345102810397E-3</v>
      </c>
      <c r="G48" s="84">
        <v>832178.19834014622</v>
      </c>
      <c r="H48" s="120">
        <f t="shared" si="4"/>
        <v>4.6426815175160127E-3</v>
      </c>
      <c r="I48" s="84">
        <v>833106.96865079366</v>
      </c>
      <c r="J48" s="120">
        <f t="shared" si="5"/>
        <v>5.7639345102810397E-3</v>
      </c>
    </row>
    <row r="49" spans="1:10" ht="15.75" thickBot="1">
      <c r="A49" s="113" t="s">
        <v>217</v>
      </c>
      <c r="B49" s="84">
        <v>1214061.0238095238</v>
      </c>
      <c r="C49" s="70">
        <v>1213787.5</v>
      </c>
      <c r="D49" s="82">
        <f t="shared" si="6"/>
        <v>-2.2529659066519952E-4</v>
      </c>
      <c r="E49" s="84">
        <v>1214834</v>
      </c>
      <c r="F49" s="82">
        <f t="shared" si="3"/>
        <v>6.3668643941038527E-4</v>
      </c>
      <c r="G49" s="84">
        <v>1211602.5586522978</v>
      </c>
      <c r="H49" s="120">
        <f t="shared" si="4"/>
        <v>-2.0249930679033757E-3</v>
      </c>
      <c r="I49" s="84">
        <v>1211801.5079365079</v>
      </c>
      <c r="J49" s="120">
        <f t="shared" si="5"/>
        <v>-1.8611221583622454E-3</v>
      </c>
    </row>
    <row r="50" spans="1:10" ht="15.75" thickBot="1">
      <c r="A50" s="113" t="s">
        <v>191</v>
      </c>
      <c r="B50" s="84">
        <v>20641317.906349204</v>
      </c>
      <c r="C50" s="70">
        <v>20666219.414285712</v>
      </c>
      <c r="D50" s="114">
        <f t="shared" si="6"/>
        <v>1.2063913772118126E-3</v>
      </c>
      <c r="E50" s="84">
        <v>20894155.231746033</v>
      </c>
      <c r="F50" s="114">
        <f t="shared" si="3"/>
        <v>1.224908828709316E-2</v>
      </c>
      <c r="G50" s="84">
        <v>20538541.182723783</v>
      </c>
      <c r="H50" s="114">
        <f t="shared" si="4"/>
        <v>-4.9791744932046094E-3</v>
      </c>
      <c r="I50" s="84">
        <v>20497299.184722222</v>
      </c>
      <c r="J50" s="120">
        <f t="shared" si="5"/>
        <v>-6.9772057327154675E-3</v>
      </c>
    </row>
    <row r="51" spans="1:10" ht="15.75" thickBot="1"/>
    <row r="52" spans="1:10" ht="15" customHeight="1">
      <c r="A52" s="133" t="s">
        <v>3</v>
      </c>
      <c r="B52" s="149" t="s">
        <v>238</v>
      </c>
      <c r="C52" s="149" t="s">
        <v>238</v>
      </c>
      <c r="D52" s="149" t="s">
        <v>241</v>
      </c>
      <c r="E52" s="149" t="s">
        <v>243</v>
      </c>
      <c r="F52"/>
      <c r="G52"/>
      <c r="H52"/>
      <c r="I52"/>
      <c r="J52"/>
    </row>
    <row r="53" spans="1:10" ht="15.75" thickBot="1">
      <c r="A53" s="134"/>
      <c r="B53" s="151"/>
      <c r="C53" s="151"/>
      <c r="D53" s="151"/>
      <c r="E53" s="151"/>
      <c r="F53"/>
      <c r="G53"/>
      <c r="H53"/>
      <c r="I53"/>
      <c r="J53"/>
    </row>
    <row r="54" spans="1:10" ht="15.75" thickBot="1">
      <c r="A54" s="113" t="s">
        <v>210</v>
      </c>
      <c r="B54" s="82">
        <v>4.5930442806697135E-2</v>
      </c>
      <c r="C54" s="75">
        <v>0.10098404062928472</v>
      </c>
      <c r="D54" s="75">
        <v>6.5376769403962684E-2</v>
      </c>
      <c r="E54" s="75">
        <v>3.1068634591708732E-2</v>
      </c>
      <c r="F54"/>
      <c r="G54"/>
      <c r="H54"/>
      <c r="I54"/>
      <c r="J54"/>
    </row>
    <row r="55" spans="1:10" ht="15.75" thickBot="1">
      <c r="A55" s="113" t="s">
        <v>211</v>
      </c>
      <c r="B55" s="82">
        <v>4.2337424298431861E-2</v>
      </c>
      <c r="C55" s="75">
        <v>0.10535986138085812</v>
      </c>
      <c r="D55" s="75">
        <v>2.2051917009129809E-2</v>
      </c>
      <c r="E55" s="75">
        <v>5.7953911688035512E-4</v>
      </c>
      <c r="F55"/>
      <c r="G55"/>
      <c r="H55"/>
      <c r="I55"/>
      <c r="J55"/>
    </row>
    <row r="56" spans="1:10" ht="15.75" thickBot="1">
      <c r="A56" s="113" t="s">
        <v>212</v>
      </c>
      <c r="B56" s="82">
        <v>1.7592388647740865E-2</v>
      </c>
      <c r="C56" s="75">
        <v>2.4233266656670308E-2</v>
      </c>
      <c r="D56" s="75">
        <v>1.2904588554758449E-2</v>
      </c>
      <c r="E56" s="75">
        <v>2.759506075714422E-2</v>
      </c>
      <c r="F56"/>
      <c r="G56"/>
      <c r="H56"/>
      <c r="I56"/>
      <c r="J56"/>
    </row>
    <row r="57" spans="1:10" ht="15.75" thickBot="1">
      <c r="A57" s="113" t="s">
        <v>213</v>
      </c>
      <c r="B57" s="82">
        <v>-2.640348064816412E-2</v>
      </c>
      <c r="C57" s="75">
        <v>-1.059099187567915E-2</v>
      </c>
      <c r="D57" s="75">
        <v>-1.3328401581306283E-2</v>
      </c>
      <c r="E57" s="75">
        <v>-1.6271513390009412E-2</v>
      </c>
      <c r="F57"/>
      <c r="G57"/>
      <c r="H57"/>
      <c r="I57"/>
      <c r="J57"/>
    </row>
    <row r="58" spans="1:10" ht="15.75" thickBot="1">
      <c r="A58" s="113" t="s">
        <v>214</v>
      </c>
      <c r="B58" s="82">
        <v>1.8785071448257772E-3</v>
      </c>
      <c r="C58" s="75">
        <v>9.8966607660783759E-3</v>
      </c>
      <c r="D58" s="75">
        <v>-7.0575403795112082E-2</v>
      </c>
      <c r="E58" s="75">
        <v>-6.3408803184712634E-2</v>
      </c>
      <c r="F58"/>
      <c r="G58"/>
      <c r="H58"/>
      <c r="I58"/>
      <c r="J58"/>
    </row>
    <row r="59" spans="1:10" ht="15.75" thickBot="1">
      <c r="A59" s="113" t="s">
        <v>215</v>
      </c>
      <c r="B59" s="82">
        <v>-5.3830489971823512E-8</v>
      </c>
      <c r="C59" s="75">
        <v>-2.8105123042586669E-4</v>
      </c>
      <c r="D59" s="75">
        <v>-4.8468411723394476E-3</v>
      </c>
      <c r="E59" s="75">
        <v>-1.5130791391660533E-2</v>
      </c>
      <c r="F59"/>
      <c r="G59"/>
      <c r="H59"/>
      <c r="I59"/>
      <c r="J59"/>
    </row>
    <row r="60" spans="1:10" ht="15.75" thickBot="1">
      <c r="A60" s="113" t="s">
        <v>216</v>
      </c>
      <c r="B60" s="82">
        <v>-7.3345622010818456E-4</v>
      </c>
      <c r="C60" s="75">
        <v>5.7639345102810397E-3</v>
      </c>
      <c r="D60" s="75">
        <v>4.6426815175160127E-3</v>
      </c>
      <c r="E60" s="75">
        <v>5.7639345102810397E-3</v>
      </c>
      <c r="F60"/>
      <c r="G60"/>
      <c r="H60"/>
      <c r="I60"/>
      <c r="J60"/>
    </row>
    <row r="61" spans="1:10" ht="15.75" thickBot="1">
      <c r="A61" s="113" t="s">
        <v>217</v>
      </c>
      <c r="B61" s="82">
        <v>-2.2529659066519952E-4</v>
      </c>
      <c r="C61" s="75">
        <v>6.3668643941038527E-4</v>
      </c>
      <c r="D61" s="75">
        <v>-2.0249930679033757E-3</v>
      </c>
      <c r="E61" s="75">
        <v>-1.8611221583622454E-3</v>
      </c>
      <c r="F61"/>
      <c r="G61"/>
      <c r="H61"/>
      <c r="I61"/>
      <c r="J61"/>
    </row>
    <row r="62" spans="1:10" ht="15.75" thickBot="1">
      <c r="A62" s="113" t="s">
        <v>191</v>
      </c>
      <c r="B62" s="114">
        <v>1.2063913772118126E-3</v>
      </c>
      <c r="C62" s="114">
        <v>1.224908828709316E-2</v>
      </c>
      <c r="D62" s="114">
        <v>-4.9791744932046094E-3</v>
      </c>
      <c r="E62" s="114">
        <v>-6.9772057327154675E-3</v>
      </c>
      <c r="F62"/>
      <c r="G62"/>
      <c r="H62"/>
      <c r="I62"/>
      <c r="J62"/>
    </row>
    <row r="63" spans="1:10">
      <c r="F63"/>
      <c r="G63"/>
      <c r="H63"/>
      <c r="I63"/>
      <c r="J63"/>
    </row>
  </sheetData>
  <mergeCells count="27">
    <mergeCell ref="A52:A53"/>
    <mergeCell ref="B52:B53"/>
    <mergeCell ref="C52:C53"/>
    <mergeCell ref="E52:E53"/>
    <mergeCell ref="A12:A13"/>
    <mergeCell ref="B12:B13"/>
    <mergeCell ref="C12:C13"/>
    <mergeCell ref="D12:D13"/>
    <mergeCell ref="A24:A25"/>
    <mergeCell ref="B24:B25"/>
    <mergeCell ref="D24:D25"/>
    <mergeCell ref="A40:A41"/>
    <mergeCell ref="B40:B41"/>
    <mergeCell ref="C40:C41"/>
    <mergeCell ref="D40:D41"/>
    <mergeCell ref="C24:C25"/>
    <mergeCell ref="I40:I41"/>
    <mergeCell ref="J40:J41"/>
    <mergeCell ref="D52:D53"/>
    <mergeCell ref="F12:F13"/>
    <mergeCell ref="E40:E41"/>
    <mergeCell ref="F40:F41"/>
    <mergeCell ref="E12:E13"/>
    <mergeCell ref="H40:H41"/>
    <mergeCell ref="G40:G41"/>
    <mergeCell ref="G12:G13"/>
    <mergeCell ref="H12:H13"/>
  </mergeCells>
  <printOptions horizontalCentered="1"/>
  <pageMargins left="0.19685039370078741" right="0.19685039370078741" top="0.31496062992125984" bottom="0.51181102362204722" header="0.31496062992125984" footer="0.31496062992125984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Supermarkets (ِall)</vt:lpstr>
      <vt:lpstr>Stores</vt:lpstr>
      <vt:lpstr>Comp</vt:lpstr>
      <vt:lpstr>Feb 2024</vt:lpstr>
      <vt:lpstr> Feb 2024 by Order</vt:lpstr>
      <vt:lpstr>Feb Weeks 2024</vt:lpstr>
      <vt:lpstr>Feb 2024 Sumary </vt:lpstr>
      <vt:lpstr>Chart Feb 2024</vt:lpstr>
      <vt:lpstr>Chart End Jan2024-Feb2024</vt:lpstr>
      <vt:lpstr>' Feb 2024 by Order'!Print_Titles</vt:lpstr>
      <vt:lpstr>Comp!Print_Titles</vt:lpstr>
      <vt:lpstr>'Feb 2024'!Print_Titles</vt:lpstr>
      <vt:lpstr>'Feb Weeks 2024'!Print_Titles</vt:lpstr>
      <vt:lpstr>Stores!Print_Titles</vt:lpstr>
      <vt:lpstr>'Supermarkets (ِall)'!Print_Titles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2024-03-04T10:16:09Z</cp:lastPrinted>
  <dcterms:created xsi:type="dcterms:W3CDTF">2010-10-20T06:23:14Z</dcterms:created>
  <dcterms:modified xsi:type="dcterms:W3CDTF">2024-03-04T11:17:55Z</dcterms:modified>
</cp:coreProperties>
</file>