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2-02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'12-02-2024'!$12:$14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8" i="11"/>
  <c r="G88" i="11"/>
  <c r="I87" i="11"/>
  <c r="G87" i="11"/>
  <c r="I86" i="11"/>
  <c r="G86" i="11"/>
  <c r="I83" i="11"/>
  <c r="G83" i="11"/>
  <c r="I85" i="11"/>
  <c r="G85" i="11"/>
  <c r="I84" i="11"/>
  <c r="G84" i="11"/>
  <c r="I80" i="11"/>
  <c r="G80" i="11"/>
  <c r="I79" i="11"/>
  <c r="G79" i="11"/>
  <c r="I78" i="11"/>
  <c r="G78" i="11"/>
  <c r="I77" i="11"/>
  <c r="G77" i="11"/>
  <c r="I76" i="11"/>
  <c r="G76" i="11"/>
  <c r="I71" i="11"/>
  <c r="G71" i="11"/>
  <c r="I68" i="11"/>
  <c r="G68" i="11"/>
  <c r="I70" i="11"/>
  <c r="G70" i="11"/>
  <c r="I73" i="11"/>
  <c r="G73" i="11"/>
  <c r="I69" i="11"/>
  <c r="G69" i="11"/>
  <c r="I72" i="11"/>
  <c r="G72" i="11"/>
  <c r="I63" i="11"/>
  <c r="G63" i="11"/>
  <c r="I62" i="11"/>
  <c r="G62" i="11"/>
  <c r="I61" i="11"/>
  <c r="G61" i="11"/>
  <c r="I65" i="11"/>
  <c r="G65" i="11"/>
  <c r="I57" i="11"/>
  <c r="G57" i="11"/>
  <c r="I60" i="11"/>
  <c r="G60" i="11"/>
  <c r="I59" i="11"/>
  <c r="G59" i="11"/>
  <c r="I58" i="11"/>
  <c r="G58" i="11"/>
  <c r="I64" i="11"/>
  <c r="G64" i="11"/>
  <c r="I50" i="11"/>
  <c r="G50" i="11"/>
  <c r="I51" i="11"/>
  <c r="G51" i="11"/>
  <c r="I54" i="11"/>
  <c r="G54" i="11"/>
  <c r="I52" i="11"/>
  <c r="G52" i="11"/>
  <c r="I53" i="11"/>
  <c r="G53" i="11"/>
  <c r="I49" i="11"/>
  <c r="G49" i="11"/>
  <c r="I44" i="11"/>
  <c r="G44" i="11"/>
  <c r="I41" i="11"/>
  <c r="G41" i="11"/>
  <c r="I42" i="11"/>
  <c r="G42" i="11"/>
  <c r="I43" i="11"/>
  <c r="G43" i="11"/>
  <c r="I45" i="11"/>
  <c r="G45" i="11"/>
  <c r="I46" i="11"/>
  <c r="G46" i="11"/>
  <c r="I34" i="11"/>
  <c r="G34" i="11"/>
  <c r="I35" i="11"/>
  <c r="G35" i="11"/>
  <c r="I37" i="11"/>
  <c r="G37" i="11"/>
  <c r="I38" i="11"/>
  <c r="G38" i="11"/>
  <c r="I36" i="11"/>
  <c r="G36" i="11"/>
  <c r="I19" i="11"/>
  <c r="G19" i="11"/>
  <c r="I23" i="11"/>
  <c r="G23" i="11"/>
  <c r="I20" i="11"/>
  <c r="G20" i="11"/>
  <c r="I24" i="11"/>
  <c r="G24" i="11"/>
  <c r="I22" i="11"/>
  <c r="G22" i="11"/>
  <c r="I28" i="11"/>
  <c r="G28" i="11"/>
  <c r="I31" i="11"/>
  <c r="G31" i="11"/>
  <c r="I26" i="11"/>
  <c r="G26" i="11"/>
  <c r="I25" i="11"/>
  <c r="G25" i="11"/>
  <c r="I27" i="11"/>
  <c r="G27" i="11"/>
  <c r="I18" i="11"/>
  <c r="G18" i="11"/>
  <c r="I29" i="11"/>
  <c r="G29" i="11"/>
  <c r="I17" i="11"/>
  <c r="G17" i="11"/>
  <c r="I21" i="11"/>
  <c r="G21" i="11"/>
  <c r="I16" i="11"/>
  <c r="G16" i="11"/>
  <c r="I30" i="11"/>
  <c r="G3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<sst xmlns="http://schemas.openxmlformats.org/spreadsheetml/2006/main" count="851" uniqueCount="230">
  <si>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</si>
  <si>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</si>
  <si>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</si>
  <si>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</si>
  <si>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</si>
  <si>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</si>
  <si>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</si>
  <si>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</si>
  <si>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</si>
  <si>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</si>
  <si>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</si>
  <si>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</si>
  <si>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</si>
  <si>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</si>
  <si>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</si>
  <si>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</si>
  <si>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</si>
  <si>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</si>
  <si>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</si>
  <si>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</si>
  <si>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</si>
  <si>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</si>
  <si>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</si>
  <si>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</si>
  <si>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</si>
  <si>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</si>
  <si>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</si>
  <si>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</si>
  <si>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</si>
  <si>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</si>
  <si>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</si>
  <si>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</si>
  <si>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</si>
  <si>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</si>
  <si>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</si>
  <si>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</si>
  <si>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</si>
  <si>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</si>
  <si>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</si>
  <si>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</si>
  <si>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</si>
  <si>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</si>
  <si>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</si>
  <si>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</si>
  <si>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</si>
  <si>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</si>
  <si>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</si>
  <si>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</si>
  <si>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</si>
  <si>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</si>
  <si>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</si>
  <si>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</si>
  <si>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</si>
  <si>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</si>
  <si>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</si>
  <si>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</si>
  <si>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</si>
  <si>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</si>
  <si>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</si>
  <si>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</si>
  <si>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</si>
  <si>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</si>
  <si>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</si>
  <si>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</si>
  <si>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</si>
  <si>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</si>
  <si>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</si>
  <si>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</si>
  <si>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</si>
  <si>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</si>
  <si>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</si>
  <si>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</si>
  <si>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</si>
  <si>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</si>
  <si>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</si>
  <si>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</si>
  <si>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</si>
  <si>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</si>
  <si>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</si>
  <si>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</si>
  <si>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</si>
  <si>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</si>
  <si>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</si>
  <si>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</si>
  <si>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</si>
  <si>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</si>
  <si>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</si>
  <si>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</si>
  <si>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</si>
  <si>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</si>
  <si>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</si>
  <si>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</si>
  <si>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</si>
  <si>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</si>
  <si>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</si>
  <si>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</si>
  <si>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</si>
  <si>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</si>
  <si>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</si>
  <si>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</si>
  <si>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</si>
  <si>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</si>
  <si>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</si>
  <si>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</si>
  <si>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</si>
  <si>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</si>
  <si>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</si>
  <si>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</si>
  <si>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</si>
  <si>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</si>
  <si>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</si>
  <si>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</si>
  <si>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</si>
  <si>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</si>
  <si>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</si>
  <si>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</si>
  <si>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</si>
  <si>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</si>
  <si>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</si>
  <si>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</si>
  <si>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</si>
  <si>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</si>
  <si>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</si>
  <si>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</si>
  <si>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</si>
  <si>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</si>
  <si>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</si>
  <si>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</si>
  <si>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</si>
  <si>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</si>
  <si>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</si>
  <si>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</si>
  <si>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</si>
  <si>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</si>
  <si>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</si>
  <si>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</si>
  <si>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</si>
  <si>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</si>
  <si>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</si>
  <si>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</si>
  <si>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</si>
  <si>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</si>
  <si>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</si>
  <si>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</si>
  <si>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</si>
  <si>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</si>
  <si>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</si>
  <si>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</si>
  <si>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</si>
  <si>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</si>
  <si>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</si>
  <si>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</si>
  <si>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</si>
  <si>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</si>
  <si>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</si>
  <si>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</si>
  <si>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</si>
  <si>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</si>
  <si>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</si>
  <si>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</si>
  <si>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</si>
  <si>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</si>
  <si>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</si>
  <si>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</si>
  <si>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</si>
  <si>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</si>
  <si>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</si>
  <si>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</si>
  <si>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</si>
  <si>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</si>
  <si>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</si>
  <si>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</si>
  <si>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</si>
  <si>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</si>
  <si>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</si>
  <si>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</si>
  <si>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</si>
  <si>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</si>
  <si>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</si>
  <si>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</si>
  <si>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</si>
  <si>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</si>
  <si>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</si>
  <si>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</si>
  <si>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</si>
  <si>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</si>
  <si>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</si>
  <si>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</si>
  <si>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</si>
  <si>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</si>
  <si>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</si>
  <si>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</si>
  <si>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</si>
  <si>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</si>
  <si>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</si>
  <si>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</si>
  <si>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</si>
  <si>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</si>
  <si>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</si>
  <si>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</si>
  <si>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</si>
  <si>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</si>
  <si>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</si>
  <si>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</si>
  <si>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</si>
  <si>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</si>
  <si>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</si>
  <si>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</si>
  <si>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</si>
  <si>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</si>
  <si>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</si>
  <si>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</si>
  <si>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</si>
  <si>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</si>
  <si>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</si>
  <si>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</si>
  <si>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</si>
  <si>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</si>
  <si>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05-02-2024(ل.ل.)</t>
  </si>
  <si>
    <t>معدل الأسعار في شباط 2023 (ل.ل.)</t>
  </si>
  <si>
    <t>معدل أسعار المحلات والملاحم في 05-02-2024 (ل.ل.)</t>
  </si>
  <si>
    <t>المعدل العام للأسعار في 05-02-2024  (ل.ل.)</t>
  </si>
  <si>
    <t>1$=89700 LBP</t>
  </si>
  <si>
    <t xml:space="preserve"> التاريخ 12 شباط 2024</t>
  </si>
  <si>
    <t>معدل أسعار  السوبرماركات في 12-02-2024(ل.ل.)</t>
  </si>
  <si>
    <t>معدل أسعار المحلات والملاحم في 12-02-2024 (ل.ل.)</t>
  </si>
  <si>
    <t>معدل أسعار المحلات والملاحم في 012-02-2024 (ل.ل.)</t>
  </si>
  <si>
    <t>المعدل العام للأسعار في 12-02-2024 (ل.ل.)</t>
  </si>
  <si>
    <t>المعدل العام للأسعار في 12-02-2024  (ل.ل.)</t>
  </si>
  <si>
    <t xml:space="preserve"> التاريخ12شباط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</si>
</sst>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219</v>
      </c>
      <c r="F12" s="215" t="s">
        <v>224</v>
      </c>
      <c r="G12" s="215" t="s">
        <v>197</v>
      </c>
      <c r="H12" s="215" t="s">
        <v>218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44438.400000000001</v>
      </c>
      <c r="F15" s="177">
        <v>90748.800000000003</v>
      </c>
      <c r="G15" s="45">
        <f t="shared" ref="G15:G30" si="0">(F15-E15)/E15</f>
        <v>1.0421257290991575</v>
      </c>
      <c r="H15" s="177">
        <v>80648.800000000003</v>
      </c>
      <c r="I15" s="45">
        <f t="shared" ref="I15:I30" si="1">(F15-H15)/H15</f>
        <v>0.12523434942615388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50360.762499999997</v>
      </c>
      <c r="F16" s="171">
        <v>132499.77777777778</v>
      </c>
      <c r="G16" s="48">
        <f>(F16-E16)/E16</f>
        <v>1.6310121451750812</v>
      </c>
      <c r="H16" s="171">
        <v>150498.66666666666</v>
      </c>
      <c r="I16" s="44">
        <f t="shared" si="1"/>
        <v>-0.11959500564050762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54887.372222222228</v>
      </c>
      <c r="F17" s="171">
        <v>120548.8</v>
      </c>
      <c r="G17" s="48">
        <f t="shared" si="0"/>
        <v>1.1962938854484539</v>
      </c>
      <c r="H17" s="171">
        <v>115387.55555555556</v>
      </c>
      <c r="I17" s="44">
        <f t="shared" si="1"/>
        <v>4.4729645407554024E-2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16255.222222222223</v>
      </c>
      <c r="F18" s="171">
        <v>42797.8</v>
      </c>
      <c r="G18" s="48">
        <f t="shared" si="0"/>
        <v>1.632864652043446</v>
      </c>
      <c r="H18" s="171">
        <v>51148.800000000003</v>
      </c>
      <c r="I18" s="44">
        <f t="shared" si="1"/>
        <v>-0.16326873748748749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173708.77380952382</v>
      </c>
      <c r="F19" s="171">
        <v>388062.25</v>
      </c>
      <c r="G19" s="48">
        <f t="shared" si="0"/>
        <v>1.2339818622260286</v>
      </c>
      <c r="H19" s="171">
        <v>368687.25</v>
      </c>
      <c r="I19" s="44">
        <f t="shared" si="1"/>
        <v>5.25513155119956E-2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46559.316666666666</v>
      </c>
      <c r="F20" s="171">
        <v>111848.8</v>
      </c>
      <c r="G20" s="48">
        <f t="shared" si="0"/>
        <v>1.4022861160261875</v>
      </c>
      <c r="H20" s="171">
        <v>121348.8</v>
      </c>
      <c r="I20" s="44">
        <f t="shared" si="1"/>
        <v>-7.8286723890141477E-2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43219.309722222228</v>
      </c>
      <c r="F21" s="171">
        <v>82998.8</v>
      </c>
      <c r="G21" s="48">
        <f t="shared" si="0"/>
        <v>0.92041012532239064</v>
      </c>
      <c r="H21" s="171">
        <v>81449.8</v>
      </c>
      <c r="I21" s="44">
        <f t="shared" si="1"/>
        <v>1.9017849030936847E-2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8705.5</v>
      </c>
      <c r="F22" s="171">
        <v>43944.222222222219</v>
      </c>
      <c r="G22" s="48">
        <f t="shared" si="0"/>
        <v>4.0478688440896233</v>
      </c>
      <c r="H22" s="171">
        <v>40055.333333333336</v>
      </c>
      <c r="I22" s="44">
        <f t="shared" si="1"/>
        <v>9.7087917269998575E-2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11840.987499999999</v>
      </c>
      <c r="F23" s="171">
        <v>52220.888888888891</v>
      </c>
      <c r="G23" s="48">
        <f t="shared" si="0"/>
        <v>3.4101802226282976</v>
      </c>
      <c r="H23" s="171">
        <v>50554.222222222219</v>
      </c>
      <c r="I23" s="44">
        <f t="shared" si="1"/>
        <v>3.2967902450174606E-2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11887.4375</v>
      </c>
      <c r="F24" s="171">
        <v>58722</v>
      </c>
      <c r="G24" s="48">
        <f t="shared" si="0"/>
        <v>3.9398366973538241</v>
      </c>
      <c r="H24" s="171">
        <v>54998.666666666664</v>
      </c>
      <c r="I24" s="44">
        <f t="shared" si="1"/>
        <v>6.7698610875415205E-2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11503.719444444443</v>
      </c>
      <c r="F25" s="171">
        <v>52166.444444444445</v>
      </c>
      <c r="G25" s="48">
        <f>(F25-E25)/E25</f>
        <v>3.5347458877430715</v>
      </c>
      <c r="H25" s="171">
        <v>48949.8</v>
      </c>
      <c r="I25" s="44">
        <f t="shared" si="1"/>
        <v>6.5713127417158845E-2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30170.1875</v>
      </c>
      <c r="F26" s="171">
        <v>95499.777777777781</v>
      </c>
      <c r="G26" s="48">
        <f>(F26-E26)/E26</f>
        <v>2.165369051079904</v>
      </c>
      <c r="H26" s="171">
        <v>102949.8</v>
      </c>
      <c r="I26" s="44">
        <f t="shared" si="1"/>
        <v>-7.2365582276237753E-2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10639.487499999999</v>
      </c>
      <c r="F27" s="171">
        <v>51944.222222222219</v>
      </c>
      <c r="G27" s="48">
        <f t="shared" si="0"/>
        <v>3.8822109356510093</v>
      </c>
      <c r="H27" s="171">
        <v>50833.111111111109</v>
      </c>
      <c r="I27" s="44">
        <f t="shared" si="1"/>
        <v>2.1858019051449375E-2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66416.913888888899</v>
      </c>
      <c r="F28" s="171">
        <v>80848.800000000003</v>
      </c>
      <c r="G28" s="48">
        <f t="shared" si="0"/>
        <v>0.21729233211971719</v>
      </c>
      <c r="H28" s="171">
        <v>81348.800000000003</v>
      </c>
      <c r="I28" s="44">
        <f t="shared" si="1"/>
        <v>-6.1463721652931574E-3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41411.871428571423</v>
      </c>
      <c r="F29" s="171">
        <v>112835.71428571429</v>
      </c>
      <c r="G29" s="48">
        <f t="shared" si="0"/>
        <v>1.7247190332930762</v>
      </c>
      <c r="H29" s="171">
        <v>127121.42857142857</v>
      </c>
      <c r="I29" s="44">
        <f t="shared" si="1"/>
        <v>-0.11237849075686906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29101.924999999999</v>
      </c>
      <c r="F30" s="174">
        <v>58848.800000000003</v>
      </c>
      <c r="G30" s="51">
        <f t="shared" si="0"/>
        <v>1.0221617642131922</v>
      </c>
      <c r="H30" s="174">
        <v>60049.8</v>
      </c>
      <c r="I30" s="56">
        <f t="shared" si="1"/>
        <v>-2.0000066611379222E-2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49437.609523809522</v>
      </c>
      <c r="F32" s="177">
        <v>192449.8</v>
      </c>
      <c r="G32" s="45">
        <f>(F32-E32)/E32</f>
        <v>2.8927812621545694</v>
      </c>
      <c r="H32" s="177">
        <v>196186.25</v>
      </c>
      <c r="I32" s="44">
        <f>(F32-H32)/H32</f>
        <v>-1.9045422398358762E-2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47653.0625</v>
      </c>
      <c r="F33" s="171">
        <v>191449.8</v>
      </c>
      <c r="G33" s="48">
        <f>(F33-E33)/E33</f>
        <v>3.017575995246895</v>
      </c>
      <c r="H33" s="171">
        <v>175948.79999999999</v>
      </c>
      <c r="I33" s="44">
        <f>(F33-H33)/H33</f>
        <v>8.8099492579659544E-2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31529.1</v>
      </c>
      <c r="F34" s="171">
        <v>45812.5</v>
      </c>
      <c r="G34" s="48">
        <f>(F34-E34)/E34</f>
        <v>0.45302276309821726</v>
      </c>
      <c r="H34" s="171">
        <v>48312.5</v>
      </c>
      <c r="I34" s="44">
        <f>(F34-H34)/H34</f>
        <v>-5.1746442432082797E-2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32162.5</v>
      </c>
      <c r="F35" s="171">
        <v>79686.25</v>
      </c>
      <c r="G35" s="48">
        <f>(F35-E35)/E35</f>
        <v>1.4776136805285658</v>
      </c>
      <c r="H35" s="171">
        <v>77561.25</v>
      </c>
      <c r="I35" s="44">
        <f>(F35-H35)/H35</f>
        <v>2.7397701816306467E-2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20619.333333333332</v>
      </c>
      <c r="F36" s="171">
        <v>49248.800000000003</v>
      </c>
      <c r="G36" s="51">
        <f>(F36-E36)/E36</f>
        <v>1.3884768340392515</v>
      </c>
      <c r="H36" s="171">
        <v>52548.800000000003</v>
      </c>
      <c r="I36" s="56">
        <f>(F36-H36)/H36</f>
        <v>-6.279876990530707E-2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973731</v>
      </c>
      <c r="F38" s="171">
        <v>1638071.5</v>
      </c>
      <c r="G38" s="45">
        <f t="shared" ref="G38:G43" si="2">(F38-E38)/E38</f>
        <v>0.68226286315214368</v>
      </c>
      <c r="H38" s="171">
        <v>1565564</v>
      </c>
      <c r="I38" s="44">
        <f t="shared" ref="I38:I43" si="3">(F38-H38)/H38</f>
        <v>4.631398013750955E-2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670858.15</v>
      </c>
      <c r="F39" s="171">
        <v>924607.66666666663</v>
      </c>
      <c r="G39" s="48">
        <f t="shared" si="2"/>
        <v>0.37824615630989444</v>
      </c>
      <c r="H39" s="171">
        <v>924607.66666666663</v>
      </c>
      <c r="I39" s="44">
        <f t="shared" si="3"/>
        <v>0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430159.6</v>
      </c>
      <c r="F40" s="171">
        <v>584844</v>
      </c>
      <c r="G40" s="48">
        <f t="shared" si="2"/>
        <v>0.35959769350724713</v>
      </c>
      <c r="H40" s="171">
        <v>604802.25</v>
      </c>
      <c r="I40" s="44">
        <f t="shared" si="3"/>
        <v>-3.2999629217649241E-2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171119.25</v>
      </c>
      <c r="F41" s="171">
        <v>276788.57142857142</v>
      </c>
      <c r="G41" s="48">
        <f t="shared" si="2"/>
        <v>0.61751861014217524</v>
      </c>
      <c r="H41" s="171">
        <v>291525</v>
      </c>
      <c r="I41" s="44">
        <f t="shared" si="3"/>
        <v>-5.0549450549450578E-2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174166</v>
      </c>
      <c r="F42" s="171">
        <v>209001</v>
      </c>
      <c r="G42" s="48">
        <f t="shared" si="2"/>
        <v>0.20001033496778936</v>
      </c>
      <c r="H42" s="171">
        <v>228734.99999999997</v>
      </c>
      <c r="I42" s="44">
        <f t="shared" si="3"/>
        <v>-8.6274509803921456E-2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384892.54761904763</v>
      </c>
      <c r="F43" s="171">
        <v>775008</v>
      </c>
      <c r="G43" s="51">
        <f t="shared" si="2"/>
        <v>1.0135697736789495</v>
      </c>
      <c r="H43" s="171">
        <v>775008</v>
      </c>
      <c r="I43" s="59">
        <f t="shared" si="3"/>
        <v>0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266993.5</v>
      </c>
      <c r="F45" s="171">
        <v>392387.66666666669</v>
      </c>
      <c r="G45" s="45">
        <f t="shared" ref="G45:G50" si="4">(F45-E45)/E45</f>
        <v>0.46965250714592932</v>
      </c>
      <c r="H45" s="171">
        <v>414015.33333333331</v>
      </c>
      <c r="I45" s="44">
        <f t="shared" ref="I45:I50" si="5">(F45-H45)/H45</f>
        <v>-5.2238805970149162E-2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226282.05</v>
      </c>
      <c r="F46" s="171">
        <v>314756.8</v>
      </c>
      <c r="G46" s="48">
        <f t="shared" si="4"/>
        <v>0.3909932316770155</v>
      </c>
      <c r="H46" s="171">
        <v>313231.90000000002</v>
      </c>
      <c r="I46" s="84">
        <f t="shared" si="5"/>
        <v>4.868278103219899E-3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674038.83928571432</v>
      </c>
      <c r="F47" s="171">
        <v>990800.57142857148</v>
      </c>
      <c r="G47" s="48">
        <f t="shared" si="4"/>
        <v>0.4699458157018559</v>
      </c>
      <c r="H47" s="171">
        <v>987597</v>
      </c>
      <c r="I47" s="84">
        <f t="shared" si="5"/>
        <v>3.2438043337226405E-3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1044489.9991666668</v>
      </c>
      <c r="F48" s="171">
        <v>1324719.5</v>
      </c>
      <c r="G48" s="48">
        <f t="shared" si="4"/>
        <v>0.26829313928990306</v>
      </c>
      <c r="H48" s="171">
        <v>1201307.25</v>
      </c>
      <c r="I48" s="84">
        <f t="shared" si="5"/>
        <v>0.10273162839897952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110716</v>
      </c>
      <c r="F49" s="171">
        <v>140821.25</v>
      </c>
      <c r="G49" s="48">
        <f t="shared" si="4"/>
        <v>0.2719141768127461</v>
      </c>
      <c r="H49" s="171">
        <v>140821.25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1349990</v>
      </c>
      <c r="F50" s="171">
        <v>1761259.5</v>
      </c>
      <c r="G50" s="56">
        <f t="shared" si="4"/>
        <v>0.30464633071356084</v>
      </c>
      <c r="H50" s="171">
        <v>1789066.5</v>
      </c>
      <c r="I50" s="59">
        <f t="shared" si="5"/>
        <v>-1.5542742541990473E-2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111533.33333333334</v>
      </c>
      <c r="F52" s="168">
        <v>143964.66666666666</v>
      </c>
      <c r="G52" s="170">
        <f t="shared" ref="G52:G60" si="6">(F52-E52)/E52</f>
        <v>0.29077704722056169</v>
      </c>
      <c r="H52" s="168">
        <v>142021.16666666666</v>
      </c>
      <c r="I52" s="116">
        <f t="shared" ref="I52:I60" si="7">(F52-H52)/H52</f>
        <v>1.3684579880698535E-2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120566.66666666666</v>
      </c>
      <c r="F53" s="171">
        <v>192866.5</v>
      </c>
      <c r="G53" s="173">
        <f t="shared" si="6"/>
        <v>0.59966685098147654</v>
      </c>
      <c r="H53" s="171">
        <v>192866.5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104772.6</v>
      </c>
      <c r="F54" s="171">
        <v>140290.79999999999</v>
      </c>
      <c r="G54" s="173">
        <f t="shared" si="6"/>
        <v>0.33900275453696843</v>
      </c>
      <c r="H54" s="171">
        <v>140290.79999999999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120490</v>
      </c>
      <c r="F55" s="171">
        <v>189267</v>
      </c>
      <c r="G55" s="173">
        <f t="shared" si="6"/>
        <v>0.57081085567266998</v>
      </c>
      <c r="H55" s="171">
        <v>189267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74310</v>
      </c>
      <c r="F56" s="171">
        <v>101021.125</v>
      </c>
      <c r="G56" s="178">
        <f t="shared" si="6"/>
        <v>0.35945532229847932</v>
      </c>
      <c r="H56" s="171">
        <v>101485.14285714286</v>
      </c>
      <c r="I56" s="85">
        <f t="shared" si="7"/>
        <v>-4.5722737740640229E-3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59437.5</v>
      </c>
      <c r="F57" s="174">
        <v>117148.2</v>
      </c>
      <c r="G57" s="176">
        <f t="shared" si="6"/>
        <v>0.97094763406940054</v>
      </c>
      <c r="H57" s="174">
        <v>100333.85714285714</v>
      </c>
      <c r="I57" s="117">
        <f t="shared" si="7"/>
        <v>0.1675839376253849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182037.16666666669</v>
      </c>
      <c r="F58" s="177">
        <v>197140.66666666666</v>
      </c>
      <c r="G58" s="44">
        <f t="shared" si="6"/>
        <v>8.2969320367726931E-2</v>
      </c>
      <c r="H58" s="177">
        <v>197140.66666666666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167438.26190476189</v>
      </c>
      <c r="F59" s="171">
        <v>192675.6</v>
      </c>
      <c r="G59" s="48">
        <f t="shared" si="6"/>
        <v>0.1507262307201504</v>
      </c>
      <c r="H59" s="171">
        <v>192675.6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1115050</v>
      </c>
      <c r="F60" s="171">
        <v>1029756</v>
      </c>
      <c r="G60" s="51">
        <f t="shared" si="6"/>
        <v>-7.6493430787857045E-2</v>
      </c>
      <c r="H60" s="171">
        <v>1029756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332900.00694444444</v>
      </c>
      <c r="F62" s="171">
        <v>395975.66666666669</v>
      </c>
      <c r="G62" s="45">
        <f t="shared" ref="G62:G67" si="8">(F62-E62)/E62</f>
        <v>0.18947329049695258</v>
      </c>
      <c r="H62" s="171">
        <v>394979</v>
      </c>
      <c r="I62" s="44">
        <f t="shared" ref="I62:I67" si="9">(F62-H62)/H62</f>
        <v>2.5233409033560924E-3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1653936.25</v>
      </c>
      <c r="F63" s="171">
        <v>2830633</v>
      </c>
      <c r="G63" s="48">
        <f t="shared" si="8"/>
        <v>0.7114523005345581</v>
      </c>
      <c r="H63" s="171">
        <v>2830633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630938.21666666667</v>
      </c>
      <c r="F64" s="171">
        <v>953810</v>
      </c>
      <c r="G64" s="48">
        <f t="shared" si="8"/>
        <v>0.5117328048998353</v>
      </c>
      <c r="H64" s="171">
        <v>946222.875</v>
      </c>
      <c r="I64" s="84">
        <f t="shared" si="9"/>
        <v>8.0183276059564712E-3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448232.75</v>
      </c>
      <c r="F65" s="171">
        <v>602036.5</v>
      </c>
      <c r="G65" s="48">
        <f t="shared" si="8"/>
        <v>0.34313367329808009</v>
      </c>
      <c r="H65" s="171">
        <v>602036.5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177571.14285714284</v>
      </c>
      <c r="F66" s="171">
        <v>297932.14285714284</v>
      </c>
      <c r="G66" s="48">
        <f t="shared" si="8"/>
        <v>0.67781846792995648</v>
      </c>
      <c r="H66" s="171">
        <v>308007.375</v>
      </c>
      <c r="I66" s="84">
        <f t="shared" si="9"/>
        <v>-3.2711009412866039E-2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153383.6</v>
      </c>
      <c r="F67" s="171">
        <v>225787.42857142858</v>
      </c>
      <c r="G67" s="51">
        <f t="shared" si="8"/>
        <v>0.4720441336063867</v>
      </c>
      <c r="H67" s="171">
        <v>225787.42857142858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202899.35714285713</v>
      </c>
      <c r="F69" s="177">
        <v>301952.625</v>
      </c>
      <c r="G69" s="45">
        <f>(F69-E69)/E69</f>
        <v>0.48818916556448999</v>
      </c>
      <c r="H69" s="177">
        <v>301952.625</v>
      </c>
      <c r="I69" s="44">
        <f>(F69-H69)/H69</f>
        <v>0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142250.22857142857</v>
      </c>
      <c r="F70" s="171">
        <v>197979.57142857142</v>
      </c>
      <c r="G70" s="48">
        <f>(F70-E70)/E70</f>
        <v>0.39176979479621221</v>
      </c>
      <c r="H70" s="171">
        <v>197979.57142857142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63974.666666666672</v>
      </c>
      <c r="F71" s="171">
        <v>80163.75</v>
      </c>
      <c r="G71" s="48">
        <f>(F71-E71)/E71</f>
        <v>0.25305459452700019</v>
      </c>
      <c r="H71" s="171">
        <v>80163.75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72557.5</v>
      </c>
      <c r="F72" s="171">
        <v>130418.8</v>
      </c>
      <c r="G72" s="48">
        <f>(F72-E72)/E72</f>
        <v>0.79745443269131377</v>
      </c>
      <c r="H72" s="171">
        <v>130418.8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84895.375</v>
      </c>
      <c r="F73" s="180">
        <v>122592.22222222222</v>
      </c>
      <c r="G73" s="48">
        <f>(F73-E73)/E73</f>
        <v>0.44403887988270524</v>
      </c>
      <c r="H73" s="180">
        <v>117210.22222222222</v>
      </c>
      <c r="I73" s="59">
        <f>(F73-H73)/H73</f>
        <v>4.5917496767441598E-2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59695.625</v>
      </c>
      <c r="F75" s="168">
        <v>71631.857142857145</v>
      </c>
      <c r="G75" s="44">
        <f t="shared" ref="G75:G81" si="10">(F75-E75)/E75</f>
        <v>0.19995153988013603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63653.482142857145</v>
      </c>
      <c r="F76" s="171">
        <v>114944.14285714286</v>
      </c>
      <c r="G76" s="48">
        <f t="shared" si="10"/>
        <v>0.80577933818568437</v>
      </c>
      <c r="H76" s="171">
        <v>114944.14285714286</v>
      </c>
      <c r="I76" s="44">
        <f t="shared" si="11"/>
        <v>0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32219.3</v>
      </c>
      <c r="F77" s="171">
        <v>48737</v>
      </c>
      <c r="G77" s="48">
        <f t="shared" si="10"/>
        <v>0.51266476925321158</v>
      </c>
      <c r="H77" s="171">
        <v>48886.5</v>
      </c>
      <c r="I77" s="44">
        <f t="shared" si="11"/>
        <v>-3.0581039755351682E-3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64976.3125</v>
      </c>
      <c r="F78" s="171">
        <v>94082.555555555562</v>
      </c>
      <c r="G78" s="48">
        <f t="shared" si="10"/>
        <v>0.44795159860072947</v>
      </c>
      <c r="H78" s="171">
        <v>94082.555555555562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97649</v>
      </c>
      <c r="F79" s="171">
        <v>132556.44444444444</v>
      </c>
      <c r="G79" s="48">
        <f t="shared" si="10"/>
        <v>0.35747877033502073</v>
      </c>
      <c r="H79" s="171">
        <v>132556.44444444444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378999</v>
      </c>
      <c r="F80" s="171">
        <v>578565</v>
      </c>
      <c r="G80" s="48">
        <f t="shared" si="10"/>
        <v>0.52656075609698183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125450.51111111112</v>
      </c>
      <c r="F81" s="174">
        <v>174317</v>
      </c>
      <c r="G81" s="51">
        <f t="shared" si="10"/>
        <v>0.38952801751128768</v>
      </c>
      <c r="H81" s="174">
        <v>173121</v>
      </c>
      <c r="I81" s="56">
        <f t="shared" si="11"/>
        <v>6.9084628670120895E-3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219</v>
      </c>
      <c r="F12" s="223" t="s">
        <v>225</v>
      </c>
      <c r="G12" s="215" t="s">
        <v>197</v>
      </c>
      <c r="H12" s="223" t="s">
        <v>220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44438.400000000001</v>
      </c>
      <c r="F15" s="143">
        <v>77000</v>
      </c>
      <c r="G15" s="44">
        <f>(F15-E15)/E15</f>
        <v>0.73273565204867852</v>
      </c>
      <c r="H15" s="143">
        <v>64833.2</v>
      </c>
      <c r="I15" s="118">
        <f>(F15-H15)/H15</f>
        <v>0.18766311087529233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50360.762499999997</v>
      </c>
      <c r="F16" s="143">
        <v>101833.2</v>
      </c>
      <c r="G16" s="48">
        <f t="shared" ref="G16:G39" si="0">(F16-E16)/E16</f>
        <v>1.0220742289197866</v>
      </c>
      <c r="H16" s="143">
        <v>118166.6</v>
      </c>
      <c r="I16" s="48">
        <f>(F16-H16)/H16</f>
        <v>-0.13822349124033362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54887.372222222228</v>
      </c>
      <c r="F17" s="143">
        <v>81000</v>
      </c>
      <c r="G17" s="48">
        <f t="shared" si="0"/>
        <v>0.47574927930700905</v>
      </c>
      <c r="H17" s="143">
        <v>80500</v>
      </c>
      <c r="I17" s="48">
        <f t="shared" ref="I17:I29" si="1">(F17-H17)/H17</f>
        <v>6.2111801242236021E-3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16255.222222222223</v>
      </c>
      <c r="F18" s="143">
        <v>37000</v>
      </c>
      <c r="G18" s="48">
        <f t="shared" si="0"/>
        <v>1.2761915828759305</v>
      </c>
      <c r="H18" s="143">
        <v>40166.6</v>
      </c>
      <c r="I18" s="48">
        <f t="shared" si="1"/>
        <v>-7.8836645372025477E-2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173708.77380952382</v>
      </c>
      <c r="F19" s="143">
        <v>310000</v>
      </c>
      <c r="G19" s="48">
        <f t="shared" si="0"/>
        <v>0.78459609840964661</v>
      </c>
      <c r="H19" s="143">
        <v>243000</v>
      </c>
      <c r="I19" s="48">
        <f t="shared" si="1"/>
        <v>0.27572016460905352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46559.316666666666</v>
      </c>
      <c r="F20" s="143">
        <v>96500</v>
      </c>
      <c r="G20" s="48">
        <f t="shared" si="0"/>
        <v>1.0726249203972424</v>
      </c>
      <c r="H20" s="143">
        <v>92500</v>
      </c>
      <c r="I20" s="48">
        <f t="shared" si="1"/>
        <v>4.3243243243243246E-2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43219.309722222228</v>
      </c>
      <c r="F21" s="143">
        <v>65833.2</v>
      </c>
      <c r="G21" s="48">
        <f t="shared" si="0"/>
        <v>0.52323580416071069</v>
      </c>
      <c r="H21" s="143">
        <v>51000</v>
      </c>
      <c r="I21" s="48">
        <f t="shared" si="1"/>
        <v>0.29084705882352935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8705.5</v>
      </c>
      <c r="F22" s="143">
        <v>29666.6</v>
      </c>
      <c r="G22" s="48">
        <f t="shared" si="0"/>
        <v>2.4077996668772612</v>
      </c>
      <c r="H22" s="143">
        <v>27500</v>
      </c>
      <c r="I22" s="48">
        <f t="shared" si="1"/>
        <v>7.8785454545454492E-2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11840.987499999999</v>
      </c>
      <c r="F23" s="143">
        <v>33166.6</v>
      </c>
      <c r="G23" s="48">
        <f t="shared" si="0"/>
        <v>1.8009994943411605</v>
      </c>
      <c r="H23" s="143">
        <v>25500</v>
      </c>
      <c r="I23" s="48">
        <f t="shared" si="1"/>
        <v>0.30065098039215682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11887.4375</v>
      </c>
      <c r="F24" s="143">
        <v>34833.199999999997</v>
      </c>
      <c r="G24" s="48">
        <f t="shared" si="0"/>
        <v>1.9302530507521067</v>
      </c>
      <c r="H24" s="143">
        <v>25500</v>
      </c>
      <c r="I24" s="48">
        <f t="shared" si="1"/>
        <v>0.36600784313725476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11503.719444444443</v>
      </c>
      <c r="F25" s="143">
        <v>32833.199999999997</v>
      </c>
      <c r="G25" s="48">
        <f t="shared" si="0"/>
        <v>1.8541377559286984</v>
      </c>
      <c r="H25" s="143">
        <v>26500</v>
      </c>
      <c r="I25" s="48">
        <f t="shared" si="1"/>
        <v>0.23898867924528291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30170.1875</v>
      </c>
      <c r="F26" s="143">
        <v>72333.2</v>
      </c>
      <c r="G26" s="48">
        <f t="shared" si="0"/>
        <v>1.3975058159648492</v>
      </c>
      <c r="H26" s="143">
        <v>57666.6</v>
      </c>
      <c r="I26" s="48">
        <f t="shared" si="1"/>
        <v>0.25433439807444863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10639.487499999999</v>
      </c>
      <c r="F27" s="143">
        <v>31833.200000000001</v>
      </c>
      <c r="G27" s="48">
        <f t="shared" si="0"/>
        <v>1.9919862211408212</v>
      </c>
      <c r="H27" s="143">
        <v>27166.6</v>
      </c>
      <c r="I27" s="48">
        <f t="shared" si="1"/>
        <v>0.17177710865548146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66416.913888888899</v>
      </c>
      <c r="F28" s="143">
        <v>72666.600000000006</v>
      </c>
      <c r="G28" s="48">
        <f t="shared" si="0"/>
        <v>9.4097809506271515E-2</v>
      </c>
      <c r="H28" s="143">
        <v>70333.2</v>
      </c>
      <c r="I28" s="48">
        <f t="shared" si="1"/>
        <v>3.3176366211120904E-2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41411.871428571423</v>
      </c>
      <c r="F29" s="143">
        <v>116166.6</v>
      </c>
      <c r="G29" s="48">
        <f t="shared" si="0"/>
        <v>1.8051521458132611</v>
      </c>
      <c r="H29" s="143">
        <v>91500</v>
      </c>
      <c r="I29" s="48">
        <f t="shared" si="1"/>
        <v>0.2695803278688525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29101.924999999999</v>
      </c>
      <c r="F30" s="145">
        <v>50666.6</v>
      </c>
      <c r="G30" s="51">
        <f t="shared" si="0"/>
        <v>0.74100510533237918</v>
      </c>
      <c r="H30" s="145">
        <v>51000</v>
      </c>
      <c r="I30" s="51">
        <f>(F30-H30)/H30</f>
        <v>-6.5372549019608126E-3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49437.609523809522</v>
      </c>
      <c r="F32" s="143">
        <v>119500</v>
      </c>
      <c r="G32" s="44">
        <f t="shared" si="0"/>
        <v>1.4171880710058991</v>
      </c>
      <c r="H32" s="143">
        <v>100000</v>
      </c>
      <c r="I32" s="45">
        <f>(F32-H32)/H32</f>
        <v>0.19500000000000001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47653.0625</v>
      </c>
      <c r="F33" s="143">
        <v>119500</v>
      </c>
      <c r="G33" s="48">
        <f t="shared" si="0"/>
        <v>1.5077087123204307</v>
      </c>
      <c r="H33" s="143">
        <v>100000</v>
      </c>
      <c r="I33" s="48">
        <f>(F33-H33)/H33</f>
        <v>0.19500000000000001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31529.1</v>
      </c>
      <c r="F34" s="143">
        <v>55100</v>
      </c>
      <c r="G34" s="48">
        <f>(F34-E34)/E34</f>
        <v>0.74759190715878354</v>
      </c>
      <c r="H34" s="143">
        <v>43666.6</v>
      </c>
      <c r="I34" s="48">
        <f>(F34-H34)/H34</f>
        <v>0.26183398753280546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32162.5</v>
      </c>
      <c r="F35" s="143">
        <v>49333.2</v>
      </c>
      <c r="G35" s="48">
        <f t="shared" si="0"/>
        <v>0.53387329965021368</v>
      </c>
      <c r="H35" s="143">
        <v>52166.6</v>
      </c>
      <c r="I35" s="48">
        <f>(F35-H35)/H35</f>
        <v>-5.4314446408238251E-2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20619.333333333332</v>
      </c>
      <c r="F36" s="143">
        <v>36666.6</v>
      </c>
      <c r="G36" s="55">
        <f t="shared" si="0"/>
        <v>0.77826311875586018</v>
      </c>
      <c r="H36" s="143">
        <v>38833.199999999997</v>
      </c>
      <c r="I36" s="48">
        <f>(F36-H36)/H36</f>
        <v>-5.5792466240227399E-2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973731</v>
      </c>
      <c r="F38" s="198">
        <v>1552880</v>
      </c>
      <c r="G38" s="170">
        <f t="shared" si="0"/>
        <v>0.59477309441724668</v>
      </c>
      <c r="H38" s="198">
        <v>1479060</v>
      </c>
      <c r="I38" s="170">
        <f>(F38-H38)/H38</f>
        <v>4.9910078022527823E-2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670858.15</v>
      </c>
      <c r="F39" s="144">
        <v>1056870</v>
      </c>
      <c r="G39" s="176">
        <f t="shared" si="0"/>
        <v>0.57540010507437367</v>
      </c>
      <c r="H39" s="144">
        <v>1036870</v>
      </c>
      <c r="I39" s="176">
        <f>(F39-H39)/H39</f>
        <v>1.928882116369458E-2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224</v>
      </c>
      <c r="E12" s="223" t="s">
        <v>226</v>
      </c>
      <c r="F12" s="230" t="s">
        <v>186</v>
      </c>
      <c r="G12" s="215" t="s">
        <v>219</v>
      </c>
      <c r="H12" s="232" t="s">
        <v>227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90748.800000000003</v>
      </c>
      <c r="E15" s="133">
        <v>77000</v>
      </c>
      <c r="F15" s="67">
        <f t="shared" ref="F15:F30" si="0">D15-E15</f>
        <v>13748.800000000003</v>
      </c>
      <c r="G15" s="168">
        <v>44438.400000000001</v>
      </c>
      <c r="H15" s="66">
        <f>AVERAGE(D15:E15)</f>
        <v>83874.399999999994</v>
      </c>
      <c r="I15" s="69">
        <f>(H15-G15)/G15</f>
        <v>0.88743069057391788</v>
      </c>
    </row>
    <row r="16" spans="1:9" ht="16.5" customHeight="1">
      <c r="A16" s="37"/>
      <c r="B16" s="34" t="s">
        <v>5</v>
      </c>
      <c r="C16" s="15" t="s">
        <v>164</v>
      </c>
      <c r="D16" s="133">
        <v>132499.77777777778</v>
      </c>
      <c r="E16" s="133">
        <v>101833.2</v>
      </c>
      <c r="F16" s="71">
        <f t="shared" si="0"/>
        <v>30666.577777777784</v>
      </c>
      <c r="G16" s="171">
        <v>50360.762499999997</v>
      </c>
      <c r="H16" s="68">
        <f t="shared" ref="H16:H30" si="1">AVERAGE(D16:E16)</f>
        <v>117166.48888888888</v>
      </c>
      <c r="I16" s="72">
        <f t="shared" ref="I16:I39" si="2">(H16-G16)/G16</f>
        <v>1.3265431870474338</v>
      </c>
    </row>
    <row r="17" spans="1:9" ht="16.5">
      <c r="A17" s="37"/>
      <c r="B17" s="34" t="s">
        <v>6</v>
      </c>
      <c r="C17" s="15" t="s">
        <v>165</v>
      </c>
      <c r="D17" s="133">
        <v>120548.8</v>
      </c>
      <c r="E17" s="133">
        <v>81000</v>
      </c>
      <c r="F17" s="71">
        <f t="shared" si="0"/>
        <v>39548.800000000003</v>
      </c>
      <c r="G17" s="171">
        <v>54887.372222222228</v>
      </c>
      <c r="H17" s="68">
        <f t="shared" si="1"/>
        <v>100774.39999999999</v>
      </c>
      <c r="I17" s="72">
        <f t="shared" si="2"/>
        <v>0.83602158237773139</v>
      </c>
    </row>
    <row r="18" spans="1:9" ht="16.5">
      <c r="A18" s="37"/>
      <c r="B18" s="34" t="s">
        <v>7</v>
      </c>
      <c r="C18" s="151" t="s">
        <v>166</v>
      </c>
      <c r="D18" s="133">
        <v>42797.8</v>
      </c>
      <c r="E18" s="133">
        <v>37000</v>
      </c>
      <c r="F18" s="71">
        <f t="shared" si="0"/>
        <v>5797.8000000000029</v>
      </c>
      <c r="G18" s="171">
        <v>16255.222222222223</v>
      </c>
      <c r="H18" s="68">
        <f t="shared" si="1"/>
        <v>39898.9</v>
      </c>
      <c r="I18" s="72">
        <f t="shared" si="2"/>
        <v>1.4545281174596882</v>
      </c>
    </row>
    <row r="19" spans="1:9" ht="16.5">
      <c r="A19" s="37"/>
      <c r="B19" s="34" t="s">
        <v>8</v>
      </c>
      <c r="C19" s="15" t="s">
        <v>167</v>
      </c>
      <c r="D19" s="133">
        <v>388062.25</v>
      </c>
      <c r="E19" s="133">
        <v>310000</v>
      </c>
      <c r="F19" s="71">
        <f>D19-E19</f>
        <v>78062.25</v>
      </c>
      <c r="G19" s="171">
        <v>173708.77380952382</v>
      </c>
      <c r="H19" s="68">
        <f t="shared" si="1"/>
        <v>349031.125</v>
      </c>
      <c r="I19" s="72">
        <f t="shared" si="2"/>
        <v>1.0092889803178375</v>
      </c>
    </row>
    <row r="20" spans="1:9" ht="16.5">
      <c r="A20" s="37"/>
      <c r="B20" s="34" t="s">
        <v>9</v>
      </c>
      <c r="C20" s="151" t="s">
        <v>168</v>
      </c>
      <c r="D20" s="133">
        <v>111848.8</v>
      </c>
      <c r="E20" s="133">
        <v>96500</v>
      </c>
      <c r="F20" s="71">
        <f t="shared" si="0"/>
        <v>15348.800000000003</v>
      </c>
      <c r="G20" s="171">
        <v>46559.316666666666</v>
      </c>
      <c r="H20" s="68">
        <f t="shared" si="1"/>
        <v>104174.39999999999</v>
      </c>
      <c r="I20" s="72">
        <f t="shared" si="2"/>
        <v>1.2374555182117148</v>
      </c>
    </row>
    <row r="21" spans="1:9" ht="16.5">
      <c r="A21" s="37"/>
      <c r="B21" s="34" t="s">
        <v>10</v>
      </c>
      <c r="C21" s="15" t="s">
        <v>169</v>
      </c>
      <c r="D21" s="133">
        <v>82998.8</v>
      </c>
      <c r="E21" s="133">
        <v>65833.2</v>
      </c>
      <c r="F21" s="71">
        <f t="shared" si="0"/>
        <v>17165.600000000006</v>
      </c>
      <c r="G21" s="171">
        <v>43219.309722222228</v>
      </c>
      <c r="H21" s="68">
        <f t="shared" si="1"/>
        <v>74416</v>
      </c>
      <c r="I21" s="72">
        <f t="shared" si="2"/>
        <v>0.72182296474155061</v>
      </c>
    </row>
    <row r="22" spans="1:9" ht="16.5">
      <c r="A22" s="37"/>
      <c r="B22" s="34" t="s">
        <v>11</v>
      </c>
      <c r="C22" s="15" t="s">
        <v>170</v>
      </c>
      <c r="D22" s="133">
        <v>43944.222222222219</v>
      </c>
      <c r="E22" s="133">
        <v>29666.6</v>
      </c>
      <c r="F22" s="71">
        <f t="shared" si="0"/>
        <v>14277.62222222222</v>
      </c>
      <c r="G22" s="171">
        <v>8705.5</v>
      </c>
      <c r="H22" s="68">
        <f t="shared" si="1"/>
        <v>36805.411111111112</v>
      </c>
      <c r="I22" s="72">
        <f t="shared" si="2"/>
        <v>3.2278342554834429</v>
      </c>
    </row>
    <row r="23" spans="1:9" ht="16.5">
      <c r="A23" s="37"/>
      <c r="B23" s="34" t="s">
        <v>12</v>
      </c>
      <c r="C23" s="15" t="s">
        <v>171</v>
      </c>
      <c r="D23" s="133">
        <v>52220.888888888891</v>
      </c>
      <c r="E23" s="133">
        <v>33166.6</v>
      </c>
      <c r="F23" s="71">
        <f t="shared" si="0"/>
        <v>19054.288888888892</v>
      </c>
      <c r="G23" s="171">
        <v>11840.987499999999</v>
      </c>
      <c r="H23" s="68">
        <f t="shared" si="1"/>
        <v>42693.744444444441</v>
      </c>
      <c r="I23" s="72">
        <f t="shared" si="2"/>
        <v>2.6055898584847288</v>
      </c>
    </row>
    <row r="24" spans="1:9" ht="16.5">
      <c r="A24" s="37"/>
      <c r="B24" s="34" t="s">
        <v>13</v>
      </c>
      <c r="C24" s="15" t="s">
        <v>172</v>
      </c>
      <c r="D24" s="133">
        <v>58722</v>
      </c>
      <c r="E24" s="133">
        <v>34833.199999999997</v>
      </c>
      <c r="F24" s="71">
        <f t="shared" si="0"/>
        <v>23888.800000000003</v>
      </c>
      <c r="G24" s="171">
        <v>11887.4375</v>
      </c>
      <c r="H24" s="68">
        <f t="shared" si="1"/>
        <v>46777.599999999999</v>
      </c>
      <c r="I24" s="72">
        <f t="shared" si="2"/>
        <v>2.9350448740529655</v>
      </c>
    </row>
    <row r="25" spans="1:9" ht="16.5">
      <c r="A25" s="37"/>
      <c r="B25" s="34" t="s">
        <v>14</v>
      </c>
      <c r="C25" s="151" t="s">
        <v>173</v>
      </c>
      <c r="D25" s="133">
        <v>52166.444444444445</v>
      </c>
      <c r="E25" s="133">
        <v>32833.199999999997</v>
      </c>
      <c r="F25" s="71">
        <f t="shared" si="0"/>
        <v>19333.244444444448</v>
      </c>
      <c r="G25" s="171">
        <v>11503.719444444443</v>
      </c>
      <c r="H25" s="68">
        <f t="shared" si="1"/>
        <v>42499.822222222225</v>
      </c>
      <c r="I25" s="72">
        <f t="shared" si="2"/>
        <v>2.694441821835885</v>
      </c>
    </row>
    <row r="26" spans="1:9" ht="16.5">
      <c r="A26" s="37"/>
      <c r="B26" s="34" t="s">
        <v>15</v>
      </c>
      <c r="C26" s="15" t="s">
        <v>174</v>
      </c>
      <c r="D26" s="133">
        <v>95499.777777777781</v>
      </c>
      <c r="E26" s="133">
        <v>72333.2</v>
      </c>
      <c r="F26" s="71">
        <f t="shared" si="0"/>
        <v>23166.577777777784</v>
      </c>
      <c r="G26" s="171">
        <v>30170.1875</v>
      </c>
      <c r="H26" s="68">
        <f t="shared" si="1"/>
        <v>83916.488888888882</v>
      </c>
      <c r="I26" s="72">
        <f t="shared" si="2"/>
        <v>1.7814374335223764</v>
      </c>
    </row>
    <row r="27" spans="1:9" ht="16.5">
      <c r="A27" s="37"/>
      <c r="B27" s="34" t="s">
        <v>16</v>
      </c>
      <c r="C27" s="15" t="s">
        <v>175</v>
      </c>
      <c r="D27" s="133">
        <v>51944.222222222219</v>
      </c>
      <c r="E27" s="133">
        <v>31833.200000000001</v>
      </c>
      <c r="F27" s="71">
        <f t="shared" si="0"/>
        <v>20111.022222222218</v>
      </c>
      <c r="G27" s="171">
        <v>10639.487499999999</v>
      </c>
      <c r="H27" s="68">
        <f t="shared" si="1"/>
        <v>41888.711111111108</v>
      </c>
      <c r="I27" s="72">
        <f t="shared" si="2"/>
        <v>2.9370985783959154</v>
      </c>
    </row>
    <row r="28" spans="1:9" ht="16.5">
      <c r="A28" s="37"/>
      <c r="B28" s="34" t="s">
        <v>17</v>
      </c>
      <c r="C28" s="15" t="s">
        <v>176</v>
      </c>
      <c r="D28" s="133">
        <v>80848.800000000003</v>
      </c>
      <c r="E28" s="133">
        <v>72666.600000000006</v>
      </c>
      <c r="F28" s="71">
        <f t="shared" si="0"/>
        <v>8182.1999999999971</v>
      </c>
      <c r="G28" s="171">
        <v>66416.913888888899</v>
      </c>
      <c r="H28" s="68">
        <f t="shared" si="1"/>
        <v>76757.700000000012</v>
      </c>
      <c r="I28" s="72">
        <f t="shared" si="2"/>
        <v>0.15569507081299447</v>
      </c>
    </row>
    <row r="29" spans="1:9" ht="16.5">
      <c r="A29" s="37"/>
      <c r="B29" s="34" t="s">
        <v>18</v>
      </c>
      <c r="C29" s="15" t="s">
        <v>177</v>
      </c>
      <c r="D29" s="133">
        <v>112835.71428571429</v>
      </c>
      <c r="E29" s="133">
        <v>116166.6</v>
      </c>
      <c r="F29" s="71">
        <f t="shared" si="0"/>
        <v>-3330.8857142857159</v>
      </c>
      <c r="G29" s="171">
        <v>41411.871428571423</v>
      </c>
      <c r="H29" s="68">
        <f t="shared" si="1"/>
        <v>114501.15714285715</v>
      </c>
      <c r="I29" s="72">
        <f t="shared" si="2"/>
        <v>1.7649355895531686</v>
      </c>
    </row>
    <row r="30" spans="1:9" ht="17.25" thickBot="1">
      <c r="A30" s="38"/>
      <c r="B30" s="36" t="s">
        <v>19</v>
      </c>
      <c r="C30" s="16" t="s">
        <v>178</v>
      </c>
      <c r="D30" s="143">
        <v>58848.800000000003</v>
      </c>
      <c r="E30" s="136">
        <v>50666.6</v>
      </c>
      <c r="F30" s="74">
        <f t="shared" si="0"/>
        <v>8182.2000000000044</v>
      </c>
      <c r="G30" s="174">
        <v>29101.924999999999</v>
      </c>
      <c r="H30" s="100">
        <f t="shared" si="1"/>
        <v>54757.7</v>
      </c>
      <c r="I30" s="75">
        <f t="shared" si="2"/>
        <v>0.88158343477278556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192449.8</v>
      </c>
      <c r="E32" s="133">
        <v>119500</v>
      </c>
      <c r="F32" s="67">
        <f>D32-E32</f>
        <v>72949.799999999988</v>
      </c>
      <c r="G32" s="177">
        <v>49437.609523809522</v>
      </c>
      <c r="H32" s="68">
        <f>AVERAGE(D32:E32)</f>
        <v>155974.9</v>
      </c>
      <c r="I32" s="78">
        <f t="shared" si="2"/>
        <v>2.1549846665802344</v>
      </c>
    </row>
    <row r="33" spans="1:9" ht="16.5">
      <c r="A33" s="37"/>
      <c r="B33" s="34" t="s">
        <v>27</v>
      </c>
      <c r="C33" s="15" t="s">
        <v>180</v>
      </c>
      <c r="D33" s="47">
        <v>191449.8</v>
      </c>
      <c r="E33" s="133">
        <v>119500</v>
      </c>
      <c r="F33" s="79">
        <f>D33-E33</f>
        <v>71949.799999999988</v>
      </c>
      <c r="G33" s="171">
        <v>47653.0625</v>
      </c>
      <c r="H33" s="68">
        <f>AVERAGE(D33:E33)</f>
        <v>155474.9</v>
      </c>
      <c r="I33" s="72">
        <f t="shared" si="2"/>
        <v>2.2626423537836629</v>
      </c>
    </row>
    <row r="34" spans="1:9" ht="16.5">
      <c r="A34" s="37"/>
      <c r="B34" s="39" t="s">
        <v>28</v>
      </c>
      <c r="C34" s="15" t="s">
        <v>181</v>
      </c>
      <c r="D34" s="47">
        <v>45812.5</v>
      </c>
      <c r="E34" s="133">
        <v>55100</v>
      </c>
      <c r="F34" s="71">
        <f>D34-E34</f>
        <v>-9287.5</v>
      </c>
      <c r="G34" s="171">
        <v>31529.1</v>
      </c>
      <c r="H34" s="68">
        <f>AVERAGE(D34:E34)</f>
        <v>50456.25</v>
      </c>
      <c r="I34" s="72">
        <f t="shared" si="2"/>
        <v>0.60030733512850043</v>
      </c>
    </row>
    <row r="35" spans="1:9" ht="16.5">
      <c r="A35" s="37"/>
      <c r="B35" s="34" t="s">
        <v>29</v>
      </c>
      <c r="C35" s="15" t="s">
        <v>182</v>
      </c>
      <c r="D35" s="47">
        <v>79686.25</v>
      </c>
      <c r="E35" s="133">
        <v>49333.2</v>
      </c>
      <c r="F35" s="79">
        <f>D35-E35</f>
        <v>30353.050000000003</v>
      </c>
      <c r="G35" s="171">
        <v>32162.5</v>
      </c>
      <c r="H35" s="68">
        <f>AVERAGE(D35:E35)</f>
        <v>64509.724999999999</v>
      </c>
      <c r="I35" s="72">
        <f t="shared" si="2"/>
        <v>1.0057434900893898</v>
      </c>
    </row>
    <row r="36" spans="1:9" ht="17.25" thickBot="1">
      <c r="A36" s="38"/>
      <c r="B36" s="39" t="s">
        <v>30</v>
      </c>
      <c r="C36" s="15" t="s">
        <v>183</v>
      </c>
      <c r="D36" s="50">
        <v>49248.800000000003</v>
      </c>
      <c r="E36" s="133">
        <v>36666.6</v>
      </c>
      <c r="F36" s="71">
        <f>D36-E36</f>
        <v>12582.200000000004</v>
      </c>
      <c r="G36" s="174">
        <v>20619.333333333332</v>
      </c>
      <c r="H36" s="68">
        <f>AVERAGE(D36:E36)</f>
        <v>42957.7</v>
      </c>
      <c r="I36" s="80">
        <f t="shared" si="2"/>
        <v>1.0833699763975557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1638071.5</v>
      </c>
      <c r="E38" s="134">
        <v>1552880</v>
      </c>
      <c r="F38" s="67">
        <f>D38-E38</f>
        <v>85191.5</v>
      </c>
      <c r="G38" s="171">
        <v>973731</v>
      </c>
      <c r="H38" s="67">
        <f>AVERAGE(D38:E38)</f>
        <v>1595475.75</v>
      </c>
      <c r="I38" s="78">
        <f t="shared" si="2"/>
        <v>0.63851797878469518</v>
      </c>
    </row>
    <row r="39" spans="1:9" ht="17.25" thickBot="1">
      <c r="A39" s="38"/>
      <c r="B39" s="36" t="s">
        <v>32</v>
      </c>
      <c r="C39" s="16" t="s">
        <v>185</v>
      </c>
      <c r="D39" s="57">
        <v>924607.66666666663</v>
      </c>
      <c r="E39" s="135">
        <v>1056870</v>
      </c>
      <c r="F39" s="74">
        <f>D39-E39</f>
        <v>-132262.33333333337</v>
      </c>
      <c r="G39" s="171">
        <v>670858.15</v>
      </c>
      <c r="H39" s="81">
        <f>AVERAGE(D39:E39)</f>
        <v>990738.83333333326</v>
      </c>
      <c r="I39" s="75">
        <f t="shared" si="2"/>
        <v>0.476823130692134</v>
      </c>
    </row>
    <row r="40" spans="1:9" ht="15.75" customHeight="1" thickBot="1">
      <c r="A40" s="225"/>
      <c r="B40" s="226"/>
      <c r="C40" s="227"/>
      <c r="D40" s="83">
        <f>SUM(D15:D39)</f>
        <v>4697862.2142857146</v>
      </c>
      <c r="E40" s="83">
        <f>SUM(E15:E39)</f>
        <v>4233182</v>
      </c>
      <c r="F40" s="83">
        <f>SUM(F15:F39)</f>
        <v>464680.21428571432</v>
      </c>
      <c r="G40" s="83">
        <f>SUM(G15:G39)</f>
        <v>2477097.9422619049</v>
      </c>
      <c r="H40" s="83">
        <f>AVERAGE(D40:E40)</f>
        <v>4465522.1071428573</v>
      </c>
      <c r="I40" s="75">
        <f>(H40-G40)/G40</f>
        <v>0.80272327184013914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219</v>
      </c>
      <c r="F13" s="232" t="s">
        <v>228</v>
      </c>
      <c r="G13" s="215" t="s">
        <v>197</v>
      </c>
      <c r="H13" s="232" t="s">
        <v>221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44438.400000000001</v>
      </c>
      <c r="F16" s="42">
        <v>83874.399999999994</v>
      </c>
      <c r="G16" s="21">
        <f t="shared" ref="G16:G31" si="0">(F16-E16)/E16</f>
        <v>0.88743069057391788</v>
      </c>
      <c r="H16" s="168">
        <v>72741</v>
      </c>
      <c r="I16" s="21">
        <f t="shared" ref="I16:I31" si="1">(F16-H16)/H16</f>
        <v>0.1530553608006488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50360.762499999997</v>
      </c>
      <c r="F17" s="46">
        <v>117166.48888888888</v>
      </c>
      <c r="G17" s="21">
        <f t="shared" si="0"/>
        <v>1.3265431870474338</v>
      </c>
      <c r="H17" s="171">
        <v>134332.63333333333</v>
      </c>
      <c r="I17" s="21">
        <f t="shared" si="1"/>
        <v>-0.12778834165967948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54887.372222222228</v>
      </c>
      <c r="F18" s="46">
        <v>100774.39999999999</v>
      </c>
      <c r="G18" s="21">
        <f t="shared" si="0"/>
        <v>0.83602158237773139</v>
      </c>
      <c r="H18" s="171">
        <v>97943.777777777781</v>
      </c>
      <c r="I18" s="21">
        <f t="shared" si="1"/>
        <v>2.8900480320909635E-2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16255.222222222223</v>
      </c>
      <c r="F19" s="46">
        <v>39898.9</v>
      </c>
      <c r="G19" s="21">
        <f t="shared" si="0"/>
        <v>1.4545281174596882</v>
      </c>
      <c r="H19" s="171">
        <v>45657.7</v>
      </c>
      <c r="I19" s="21">
        <f t="shared" si="1"/>
        <v>-0.12612987513606677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173708.77380952382</v>
      </c>
      <c r="F20" s="46">
        <v>349031.125</v>
      </c>
      <c r="G20" s="21">
        <f t="shared" si="0"/>
        <v>1.0092889803178375</v>
      </c>
      <c r="H20" s="171">
        <v>305843.625</v>
      </c>
      <c r="I20" s="21">
        <f t="shared" si="1"/>
        <v>0.14120778224492991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46559.316666666666</v>
      </c>
      <c r="F21" s="46">
        <v>104174.39999999999</v>
      </c>
      <c r="G21" s="21">
        <f t="shared" si="0"/>
        <v>1.2374555182117148</v>
      </c>
      <c r="H21" s="171">
        <v>106924.4</v>
      </c>
      <c r="I21" s="21">
        <f t="shared" si="1"/>
        <v>-2.5719106209621003E-2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43219.309722222228</v>
      </c>
      <c r="F22" s="46">
        <v>74416</v>
      </c>
      <c r="G22" s="21">
        <f t="shared" si="0"/>
        <v>0.72182296474155061</v>
      </c>
      <c r="H22" s="171">
        <v>66224.899999999994</v>
      </c>
      <c r="I22" s="21">
        <f t="shared" si="1"/>
        <v>0.12368610598128509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8705.5</v>
      </c>
      <c r="F23" s="46">
        <v>36805.411111111112</v>
      </c>
      <c r="G23" s="21">
        <f t="shared" si="0"/>
        <v>3.2278342554834429</v>
      </c>
      <c r="H23" s="171">
        <v>33777.666666666672</v>
      </c>
      <c r="I23" s="21">
        <f t="shared" si="1"/>
        <v>8.9637465912716693E-2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11840.987499999999</v>
      </c>
      <c r="F24" s="46">
        <v>42693.744444444441</v>
      </c>
      <c r="G24" s="21">
        <f t="shared" si="0"/>
        <v>2.6055898584847288</v>
      </c>
      <c r="H24" s="171">
        <v>38027.111111111109</v>
      </c>
      <c r="I24" s="21">
        <f t="shared" si="1"/>
        <v>0.12271858673928537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11887.4375</v>
      </c>
      <c r="F25" s="46">
        <v>46777.599999999999</v>
      </c>
      <c r="G25" s="21">
        <f t="shared" si="0"/>
        <v>2.9350448740529655</v>
      </c>
      <c r="H25" s="171">
        <v>40249.333333333328</v>
      </c>
      <c r="I25" s="21">
        <f t="shared" si="1"/>
        <v>0.16219564713287188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11503.719444444443</v>
      </c>
      <c r="F26" s="46">
        <v>42499.822222222225</v>
      </c>
      <c r="G26" s="21">
        <f t="shared" si="0"/>
        <v>2.694441821835885</v>
      </c>
      <c r="H26" s="171">
        <v>37724.9</v>
      </c>
      <c r="I26" s="21">
        <f t="shared" si="1"/>
        <v>0.12657216380221611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30170.1875</v>
      </c>
      <c r="F27" s="46">
        <v>83916.488888888882</v>
      </c>
      <c r="G27" s="21">
        <f t="shared" si="0"/>
        <v>1.7814374335223764</v>
      </c>
      <c r="H27" s="171">
        <v>80308.2</v>
      </c>
      <c r="I27" s="21">
        <f t="shared" si="1"/>
        <v>4.4930516297076575E-2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10639.487499999999</v>
      </c>
      <c r="F28" s="46">
        <v>41888.711111111108</v>
      </c>
      <c r="G28" s="21">
        <f t="shared" si="0"/>
        <v>2.9370985783959154</v>
      </c>
      <c r="H28" s="171">
        <v>38999.85555555555</v>
      </c>
      <c r="I28" s="21">
        <f t="shared" si="1"/>
        <v>7.407349371949247E-2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66416.913888888899</v>
      </c>
      <c r="F29" s="46">
        <v>76757.700000000012</v>
      </c>
      <c r="G29" s="21">
        <f t="shared" si="0"/>
        <v>0.15569507081299447</v>
      </c>
      <c r="H29" s="171">
        <v>75841</v>
      </c>
      <c r="I29" s="21">
        <f t="shared" si="1"/>
        <v>1.2087129652826462E-2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41411.871428571423</v>
      </c>
      <c r="F30" s="46">
        <v>114501.15714285715</v>
      </c>
      <c r="G30" s="21">
        <f t="shared" si="0"/>
        <v>1.7649355895531686</v>
      </c>
      <c r="H30" s="171">
        <v>109310.71428571429</v>
      </c>
      <c r="I30" s="21">
        <f t="shared" si="1"/>
        <v>4.7483386153494303E-2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29101.924999999999</v>
      </c>
      <c r="F31" s="49">
        <v>54757.7</v>
      </c>
      <c r="G31" s="23">
        <f t="shared" si="0"/>
        <v>0.88158343477278556</v>
      </c>
      <c r="H31" s="174">
        <v>55524.9</v>
      </c>
      <c r="I31" s="23">
        <f t="shared" si="1"/>
        <v>-1.3817224344393314E-2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49437.609523809522</v>
      </c>
      <c r="F33" s="54">
        <v>155974.9</v>
      </c>
      <c r="G33" s="21">
        <f>(F33-E33)/E33</f>
        <v>2.1549846665802344</v>
      </c>
      <c r="H33" s="177">
        <v>148093.125</v>
      </c>
      <c r="I33" s="21">
        <f>(F33-H33)/H33</f>
        <v>5.3221748139895046E-2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47653.0625</v>
      </c>
      <c r="F34" s="46">
        <v>155474.9</v>
      </c>
      <c r="G34" s="21">
        <f>(F34-E34)/E34</f>
        <v>2.2626423537836629</v>
      </c>
      <c r="H34" s="171">
        <v>137974.39999999999</v>
      </c>
      <c r="I34" s="21">
        <f>(F34-H34)/H34</f>
        <v>0.12683874689797528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31529.1</v>
      </c>
      <c r="F35" s="46">
        <v>50456.25</v>
      </c>
      <c r="G35" s="21">
        <f>(F35-E35)/E35</f>
        <v>0.60030733512850043</v>
      </c>
      <c r="H35" s="171">
        <v>45989.55</v>
      </c>
      <c r="I35" s="21">
        <f>(F35-H35)/H35</f>
        <v>9.7124238006242647E-2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32162.5</v>
      </c>
      <c r="F36" s="46">
        <v>64509.724999999999</v>
      </c>
      <c r="G36" s="21">
        <f>(F36-E36)/E36</f>
        <v>1.0057434900893898</v>
      </c>
      <c r="H36" s="171">
        <v>64863.925000000003</v>
      </c>
      <c r="I36" s="21">
        <f>(F36-H36)/H36</f>
        <v>-5.4606624560571129E-3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20619.333333333332</v>
      </c>
      <c r="F37" s="49">
        <v>42957.7</v>
      </c>
      <c r="G37" s="23">
        <f>(F37-E37)/E37</f>
        <v>1.0833699763975557</v>
      </c>
      <c r="H37" s="174">
        <v>45691</v>
      </c>
      <c r="I37" s="23">
        <f>(F37-H37)/H37</f>
        <v>-5.9821409030224836E-2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973731</v>
      </c>
      <c r="F39" s="46">
        <v>1595475.75</v>
      </c>
      <c r="G39" s="21">
        <f t="shared" ref="G39:G44" si="2">(F39-E39)/E39</f>
        <v>0.63851797878469518</v>
      </c>
      <c r="H39" s="171">
        <v>1522312</v>
      </c>
      <c r="I39" s="21">
        <f t="shared" ref="I39:I44" si="3">(F39-H39)/H39</f>
        <v>4.8060942829065263E-2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670858.15</v>
      </c>
      <c r="F40" s="46">
        <v>990738.83333333326</v>
      </c>
      <c r="G40" s="21">
        <f t="shared" si="2"/>
        <v>0.476823130692134</v>
      </c>
      <c r="H40" s="171">
        <v>980738.83333333326</v>
      </c>
      <c r="I40" s="21">
        <f t="shared" si="3"/>
        <v>1.019639445295749E-2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430159.6</v>
      </c>
      <c r="F41" s="57">
        <v>584844</v>
      </c>
      <c r="G41" s="21">
        <f t="shared" si="2"/>
        <v>0.35959769350724713</v>
      </c>
      <c r="H41" s="179">
        <v>604802.25</v>
      </c>
      <c r="I41" s="21">
        <f t="shared" si="3"/>
        <v>-3.2999629217649241E-2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171119.25</v>
      </c>
      <c r="F42" s="47">
        <v>276788.57142857142</v>
      </c>
      <c r="G42" s="21">
        <f t="shared" si="2"/>
        <v>0.61751861014217524</v>
      </c>
      <c r="H42" s="172">
        <v>291525</v>
      </c>
      <c r="I42" s="21">
        <f t="shared" si="3"/>
        <v>-5.0549450549450578E-2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174166</v>
      </c>
      <c r="F43" s="47">
        <v>209001</v>
      </c>
      <c r="G43" s="21">
        <f t="shared" si="2"/>
        <v>0.20001033496778936</v>
      </c>
      <c r="H43" s="172">
        <v>228734.99999999997</v>
      </c>
      <c r="I43" s="21">
        <f t="shared" si="3"/>
        <v>-8.6274509803921456E-2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384892.54761904763</v>
      </c>
      <c r="F44" s="50">
        <v>775008</v>
      </c>
      <c r="G44" s="31">
        <f t="shared" si="2"/>
        <v>1.0135697736789495</v>
      </c>
      <c r="H44" s="175">
        <v>775008</v>
      </c>
      <c r="I44" s="31">
        <f t="shared" si="3"/>
        <v>0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266993.5</v>
      </c>
      <c r="F46" s="43">
        <v>392387.66666666669</v>
      </c>
      <c r="G46" s="21">
        <f t="shared" ref="G46:G51" si="4">(F46-E46)/E46</f>
        <v>0.46965250714592932</v>
      </c>
      <c r="H46" s="169">
        <v>414015.33333333331</v>
      </c>
      <c r="I46" s="21">
        <f t="shared" ref="I46:I51" si="5">(F46-H46)/H46</f>
        <v>-5.2238805970149162E-2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226282.05</v>
      </c>
      <c r="F47" s="47">
        <v>314756.8</v>
      </c>
      <c r="G47" s="21">
        <f t="shared" si="4"/>
        <v>0.3909932316770155</v>
      </c>
      <c r="H47" s="172">
        <v>313231.90000000002</v>
      </c>
      <c r="I47" s="21">
        <f t="shared" si="5"/>
        <v>4.868278103219899E-3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674038.83928571432</v>
      </c>
      <c r="F48" s="47">
        <v>990800.57142857148</v>
      </c>
      <c r="G48" s="21">
        <f t="shared" si="4"/>
        <v>0.4699458157018559</v>
      </c>
      <c r="H48" s="172">
        <v>987597</v>
      </c>
      <c r="I48" s="21">
        <f t="shared" si="5"/>
        <v>3.2438043337226405E-3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1044489.9991666668</v>
      </c>
      <c r="F49" s="47">
        <v>1324719.5</v>
      </c>
      <c r="G49" s="21">
        <f t="shared" si="4"/>
        <v>0.26829313928990306</v>
      </c>
      <c r="H49" s="172">
        <v>1201307.25</v>
      </c>
      <c r="I49" s="21">
        <f t="shared" si="5"/>
        <v>0.10273162839897952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110716</v>
      </c>
      <c r="F50" s="47">
        <v>140821.25</v>
      </c>
      <c r="G50" s="21">
        <f t="shared" si="4"/>
        <v>0.2719141768127461</v>
      </c>
      <c r="H50" s="172">
        <v>140821.25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1349990</v>
      </c>
      <c r="F51" s="50">
        <v>1761259.5</v>
      </c>
      <c r="G51" s="31">
        <f t="shared" si="4"/>
        <v>0.30464633071356084</v>
      </c>
      <c r="H51" s="175">
        <v>1789066.5</v>
      </c>
      <c r="I51" s="31">
        <f t="shared" si="5"/>
        <v>-1.5542742541990473E-2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111533.33333333334</v>
      </c>
      <c r="F53" s="66">
        <v>143964.66666666666</v>
      </c>
      <c r="G53" s="22">
        <f t="shared" ref="G53:G61" si="6">(F53-E53)/E53</f>
        <v>0.29077704722056169</v>
      </c>
      <c r="H53" s="132">
        <v>142021.16666666666</v>
      </c>
      <c r="I53" s="22">
        <f t="shared" ref="I53:I61" si="7">(F53-H53)/H53</f>
        <v>1.3684579880698535E-2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120566.66666666666</v>
      </c>
      <c r="F54" s="70">
        <v>192866.5</v>
      </c>
      <c r="G54" s="21">
        <f t="shared" si="6"/>
        <v>0.59966685098147654</v>
      </c>
      <c r="H54" s="183">
        <v>192866.5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104772.6</v>
      </c>
      <c r="F55" s="70">
        <v>140290.79999999999</v>
      </c>
      <c r="G55" s="21">
        <f t="shared" si="6"/>
        <v>0.33900275453696843</v>
      </c>
      <c r="H55" s="183">
        <v>140290.79999999999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120490</v>
      </c>
      <c r="F56" s="70">
        <v>189267</v>
      </c>
      <c r="G56" s="21">
        <f t="shared" si="6"/>
        <v>0.57081085567266998</v>
      </c>
      <c r="H56" s="183">
        <v>189267</v>
      </c>
      <c r="I56" s="21">
        <f t="shared" si="7"/>
        <v>0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74310</v>
      </c>
      <c r="F57" s="98">
        <v>101021.125</v>
      </c>
      <c r="G57" s="21">
        <f t="shared" si="6"/>
        <v>0.35945532229847932</v>
      </c>
      <c r="H57" s="188">
        <v>101485.14285714286</v>
      </c>
      <c r="I57" s="21">
        <f t="shared" si="7"/>
        <v>-4.5722737740640229E-3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59437.5</v>
      </c>
      <c r="F58" s="50">
        <v>117148.2</v>
      </c>
      <c r="G58" s="29">
        <f t="shared" si="6"/>
        <v>0.97094763406940054</v>
      </c>
      <c r="H58" s="175">
        <v>100333.85714285714</v>
      </c>
      <c r="I58" s="29">
        <f t="shared" si="7"/>
        <v>0.1675839376253849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182037.16666666669</v>
      </c>
      <c r="F59" s="68">
        <v>197140.66666666666</v>
      </c>
      <c r="G59" s="21">
        <f t="shared" si="6"/>
        <v>8.2969320367726931E-2</v>
      </c>
      <c r="H59" s="182">
        <v>197140.66666666666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167438.26190476189</v>
      </c>
      <c r="F60" s="70">
        <v>192675.6</v>
      </c>
      <c r="G60" s="21">
        <f t="shared" si="6"/>
        <v>0.1507262307201504</v>
      </c>
      <c r="H60" s="183">
        <v>192675.6</v>
      </c>
      <c r="I60" s="21">
        <f t="shared" si="7"/>
        <v>0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1115050</v>
      </c>
      <c r="F61" s="73">
        <v>1029756</v>
      </c>
      <c r="G61" s="29">
        <f t="shared" si="6"/>
        <v>-7.6493430787857045E-2</v>
      </c>
      <c r="H61" s="184">
        <v>1029756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332900.00694444444</v>
      </c>
      <c r="F63" s="54">
        <v>395975.66666666669</v>
      </c>
      <c r="G63" s="21">
        <f t="shared" ref="G63:G68" si="8">(F63-E63)/E63</f>
        <v>0.18947329049695258</v>
      </c>
      <c r="H63" s="177">
        <v>394979</v>
      </c>
      <c r="I63" s="21">
        <f t="shared" ref="I63:I74" si="9">(F63-H63)/H63</f>
        <v>2.5233409033560924E-3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1653936.25</v>
      </c>
      <c r="F64" s="46">
        <v>2830633</v>
      </c>
      <c r="G64" s="21">
        <f t="shared" si="8"/>
        <v>0.7114523005345581</v>
      </c>
      <c r="H64" s="171">
        <v>2830633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630938.21666666667</v>
      </c>
      <c r="F65" s="46">
        <v>953810</v>
      </c>
      <c r="G65" s="21">
        <f t="shared" si="8"/>
        <v>0.5117328048998353</v>
      </c>
      <c r="H65" s="171">
        <v>946222.875</v>
      </c>
      <c r="I65" s="21">
        <f t="shared" si="9"/>
        <v>8.0183276059564712E-3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448232.75</v>
      </c>
      <c r="F66" s="46">
        <v>602036.5</v>
      </c>
      <c r="G66" s="21">
        <f t="shared" si="8"/>
        <v>0.34313367329808009</v>
      </c>
      <c r="H66" s="171">
        <v>602036.5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177571.14285714284</v>
      </c>
      <c r="F67" s="46">
        <v>297932.14285714284</v>
      </c>
      <c r="G67" s="21">
        <f t="shared" si="8"/>
        <v>0.67781846792995648</v>
      </c>
      <c r="H67" s="171">
        <v>308007.375</v>
      </c>
      <c r="I67" s="21">
        <f t="shared" si="9"/>
        <v>-3.2711009412866039E-2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153383.6</v>
      </c>
      <c r="F68" s="58">
        <v>225787.42857142858</v>
      </c>
      <c r="G68" s="31">
        <f t="shared" si="8"/>
        <v>0.4720441336063867</v>
      </c>
      <c r="H68" s="180">
        <v>225787.42857142858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202899.35714285713</v>
      </c>
      <c r="F70" s="43">
        <v>301952.625</v>
      </c>
      <c r="G70" s="21">
        <f>(F70-E70)/E70</f>
        <v>0.48818916556448999</v>
      </c>
      <c r="H70" s="169">
        <v>301952.625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142250.22857142857</v>
      </c>
      <c r="F71" s="47">
        <v>197979.57142857142</v>
      </c>
      <c r="G71" s="21">
        <f>(F71-E71)/E71</f>
        <v>0.39176979479621221</v>
      </c>
      <c r="H71" s="172">
        <v>197979.57142857142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63974.666666666672</v>
      </c>
      <c r="F72" s="47">
        <v>80163.75</v>
      </c>
      <c r="G72" s="21">
        <f>(F72-E72)/E72</f>
        <v>0.25305459452700019</v>
      </c>
      <c r="H72" s="172">
        <v>80163.75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72557.5</v>
      </c>
      <c r="F73" s="47">
        <v>130418.8</v>
      </c>
      <c r="G73" s="21">
        <f>(F73-E73)/E73</f>
        <v>0.79745443269131377</v>
      </c>
      <c r="H73" s="172">
        <v>130418.8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84895.375</v>
      </c>
      <c r="F74" s="50">
        <v>122592.22222222222</v>
      </c>
      <c r="G74" s="21">
        <f>(F74-E74)/E74</f>
        <v>0.44403887988270524</v>
      </c>
      <c r="H74" s="175">
        <v>117210.22222222222</v>
      </c>
      <c r="I74" s="21">
        <f t="shared" si="9"/>
        <v>4.5917496767441598E-2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59695.625</v>
      </c>
      <c r="F76" s="43">
        <v>71631.857142857145</v>
      </c>
      <c r="G76" s="22">
        <f t="shared" ref="G76:G82" si="10">(F76-E76)/E76</f>
        <v>0.19995153988013603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63653.482142857145</v>
      </c>
      <c r="F77" s="32">
        <v>114944.14285714286</v>
      </c>
      <c r="G77" s="21">
        <f t="shared" si="10"/>
        <v>0.80577933818568437</v>
      </c>
      <c r="H77" s="163">
        <v>114944.14285714286</v>
      </c>
      <c r="I77" s="21">
        <f t="shared" si="11"/>
        <v>0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32219.3</v>
      </c>
      <c r="F78" s="47">
        <v>48737</v>
      </c>
      <c r="G78" s="21">
        <f t="shared" si="10"/>
        <v>0.51266476925321158</v>
      </c>
      <c r="H78" s="172">
        <v>48886.5</v>
      </c>
      <c r="I78" s="21">
        <f t="shared" si="11"/>
        <v>-3.0581039755351682E-3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64976.3125</v>
      </c>
      <c r="F79" s="47">
        <v>94082.555555555562</v>
      </c>
      <c r="G79" s="21">
        <f t="shared" si="10"/>
        <v>0.44795159860072947</v>
      </c>
      <c r="H79" s="172">
        <v>94082.555555555562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97649</v>
      </c>
      <c r="F80" s="61">
        <v>132556.44444444444</v>
      </c>
      <c r="G80" s="21">
        <f t="shared" si="10"/>
        <v>0.35747877033502073</v>
      </c>
      <c r="H80" s="181">
        <v>132556.44444444444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378999</v>
      </c>
      <c r="F81" s="61">
        <v>578565</v>
      </c>
      <c r="G81" s="21">
        <f t="shared" si="10"/>
        <v>0.52656075609698183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125450.51111111112</v>
      </c>
      <c r="F82" s="50">
        <v>174317</v>
      </c>
      <c r="G82" s="23">
        <f t="shared" si="10"/>
        <v>0.38952801751128768</v>
      </c>
      <c r="H82" s="175">
        <v>173121</v>
      </c>
      <c r="I82" s="23">
        <f t="shared" si="11"/>
        <v>6.9084628670120895E-3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4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6" t="s">
        <v>208</v>
      </c>
      <c r="E11" s="236"/>
      <c r="F11" s="197" t="s">
        <v>222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219</v>
      </c>
      <c r="F13" s="232" t="s">
        <v>228</v>
      </c>
      <c r="G13" s="215" t="s">
        <v>197</v>
      </c>
      <c r="H13" s="232" t="s">
        <v>221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5</v>
      </c>
      <c r="C16" s="150" t="s">
        <v>85</v>
      </c>
      <c r="D16" s="147" t="s">
        <v>161</v>
      </c>
      <c r="E16" s="168">
        <v>50360.762499999997</v>
      </c>
      <c r="F16" s="168">
        <v>117166.48888888888</v>
      </c>
      <c r="G16" s="156">
        <f>(F16-E16)/E16</f>
        <v>1.3265431870474338</v>
      </c>
      <c r="H16" s="168">
        <v>134332.63333333333</v>
      </c>
      <c r="I16" s="156">
        <f>(F16-H16)/H16</f>
        <v>-0.12778834165967948</v>
      </c>
    </row>
    <row r="17" spans="1:9" ht="16.5">
      <c r="A17" s="129"/>
      <c r="B17" s="164" t="s">
        <v>7</v>
      </c>
      <c r="C17" s="151" t="s">
        <v>87</v>
      </c>
      <c r="D17" s="147" t="s">
        <v>161</v>
      </c>
      <c r="E17" s="171">
        <v>16255.222222222223</v>
      </c>
      <c r="F17" s="171">
        <v>39898.9</v>
      </c>
      <c r="G17" s="156">
        <f>(F17-E17)/E17</f>
        <v>1.4545281174596882</v>
      </c>
      <c r="H17" s="171">
        <v>45657.7</v>
      </c>
      <c r="I17" s="156">
        <f>(F17-H17)/H17</f>
        <v>-0.12612987513606677</v>
      </c>
    </row>
    <row r="18" spans="1:9" ht="16.5">
      <c r="A18" s="129"/>
      <c r="B18" s="164" t="s">
        <v>9</v>
      </c>
      <c r="C18" s="151" t="s">
        <v>88</v>
      </c>
      <c r="D18" s="147" t="s">
        <v>161</v>
      </c>
      <c r="E18" s="171">
        <v>46559.316666666666</v>
      </c>
      <c r="F18" s="171">
        <v>104174.39999999999</v>
      </c>
      <c r="G18" s="156">
        <f>(F18-E18)/E18</f>
        <v>1.2374555182117148</v>
      </c>
      <c r="H18" s="171">
        <v>106924.4</v>
      </c>
      <c r="I18" s="156">
        <f>(F18-H18)/H18</f>
        <v>-2.5719106209621003E-2</v>
      </c>
    </row>
    <row r="19" spans="1:9" ht="16.5">
      <c r="A19" s="129"/>
      <c r="B19" s="164" t="s">
        <v>19</v>
      </c>
      <c r="C19" s="151" t="s">
        <v>99</v>
      </c>
      <c r="D19" s="147" t="s">
        <v>161</v>
      </c>
      <c r="E19" s="171">
        <v>29101.924999999999</v>
      </c>
      <c r="F19" s="171">
        <v>54757.7</v>
      </c>
      <c r="G19" s="156">
        <f>(F19-E19)/E19</f>
        <v>0.88158343477278556</v>
      </c>
      <c r="H19" s="171">
        <v>55524.9</v>
      </c>
      <c r="I19" s="156">
        <f>(F19-H19)/H19</f>
        <v>-1.3817224344393314E-2</v>
      </c>
    </row>
    <row r="20" spans="1:9" ht="16.5">
      <c r="A20" s="129"/>
      <c r="B20" s="164" t="s">
        <v>17</v>
      </c>
      <c r="C20" s="151" t="s">
        <v>97</v>
      </c>
      <c r="D20" s="147" t="s">
        <v>161</v>
      </c>
      <c r="E20" s="171">
        <v>66416.913888888899</v>
      </c>
      <c r="F20" s="171">
        <v>76757.700000000012</v>
      </c>
      <c r="G20" s="156">
        <f>(F20-E20)/E20</f>
        <v>0.15569507081299447</v>
      </c>
      <c r="H20" s="171">
        <v>75841</v>
      </c>
      <c r="I20" s="156">
        <f>(F20-H20)/H20</f>
        <v>1.2087129652826462E-2</v>
      </c>
    </row>
    <row r="21" spans="1:9" ht="16.5">
      <c r="A21" s="129"/>
      <c r="B21" s="164" t="s">
        <v>6</v>
      </c>
      <c r="C21" s="151" t="s">
        <v>86</v>
      </c>
      <c r="D21" s="147" t="s">
        <v>161</v>
      </c>
      <c r="E21" s="171">
        <v>54887.372222222228</v>
      </c>
      <c r="F21" s="171">
        <v>100774.39999999999</v>
      </c>
      <c r="G21" s="156">
        <f>(F21-E21)/E21</f>
        <v>0.83602158237773139</v>
      </c>
      <c r="H21" s="171">
        <v>97943.777777777781</v>
      </c>
      <c r="I21" s="156">
        <f>(F21-H21)/H21</f>
        <v>2.8900480320909635E-2</v>
      </c>
    </row>
    <row r="22" spans="1:9" ht="16.5">
      <c r="A22" s="129"/>
      <c r="B22" s="164" t="s">
        <v>15</v>
      </c>
      <c r="C22" s="151" t="s">
        <v>95</v>
      </c>
      <c r="D22" s="147" t="s">
        <v>82</v>
      </c>
      <c r="E22" s="171">
        <v>30170.1875</v>
      </c>
      <c r="F22" s="171">
        <v>83916.488888888882</v>
      </c>
      <c r="G22" s="156">
        <f>(F22-E22)/E22</f>
        <v>1.7814374335223764</v>
      </c>
      <c r="H22" s="171">
        <v>80308.2</v>
      </c>
      <c r="I22" s="156">
        <f>(F22-H22)/H22</f>
        <v>4.4930516297076575E-2</v>
      </c>
    </row>
    <row r="23" spans="1:9" ht="16.5">
      <c r="A23" s="129"/>
      <c r="B23" s="164" t="s">
        <v>18</v>
      </c>
      <c r="C23" s="151" t="s">
        <v>98</v>
      </c>
      <c r="D23" s="149" t="s">
        <v>83</v>
      </c>
      <c r="E23" s="171">
        <v>41411.871428571423</v>
      </c>
      <c r="F23" s="171">
        <v>114501.15714285715</v>
      </c>
      <c r="G23" s="156">
        <f>(F23-E23)/E23</f>
        <v>1.7649355895531686</v>
      </c>
      <c r="H23" s="171">
        <v>109310.71428571429</v>
      </c>
      <c r="I23" s="156">
        <f>(F23-H23)/H23</f>
        <v>4.7483386153494303E-2</v>
      </c>
    </row>
    <row r="24" spans="1:9" ht="16.5">
      <c r="A24" s="129"/>
      <c r="B24" s="164" t="s">
        <v>16</v>
      </c>
      <c r="C24" s="151" t="s">
        <v>96</v>
      </c>
      <c r="D24" s="149" t="s">
        <v>81</v>
      </c>
      <c r="E24" s="171">
        <v>10639.487499999999</v>
      </c>
      <c r="F24" s="171">
        <v>41888.711111111108</v>
      </c>
      <c r="G24" s="156">
        <f>(F24-E24)/E24</f>
        <v>2.9370985783959154</v>
      </c>
      <c r="H24" s="171">
        <v>38999.85555555555</v>
      </c>
      <c r="I24" s="156">
        <f>(F24-H24)/H24</f>
        <v>7.407349371949247E-2</v>
      </c>
    </row>
    <row r="25" spans="1:9" ht="16.5">
      <c r="A25" s="129"/>
      <c r="B25" s="164" t="s">
        <v>11</v>
      </c>
      <c r="C25" s="151" t="s">
        <v>91</v>
      </c>
      <c r="D25" s="149" t="s">
        <v>81</v>
      </c>
      <c r="E25" s="171">
        <v>8705.5</v>
      </c>
      <c r="F25" s="171">
        <v>36805.411111111112</v>
      </c>
      <c r="G25" s="156">
        <f>(F25-E25)/E25</f>
        <v>3.2278342554834429</v>
      </c>
      <c r="H25" s="171">
        <v>33777.666666666672</v>
      </c>
      <c r="I25" s="156">
        <f>(F25-H25)/H25</f>
        <v>8.9637465912716693E-2</v>
      </c>
    </row>
    <row r="26" spans="1:9" ht="16.5">
      <c r="A26" s="129"/>
      <c r="B26" s="164" t="s">
        <v>12</v>
      </c>
      <c r="C26" s="151" t="s">
        <v>92</v>
      </c>
      <c r="D26" s="149" t="s">
        <v>81</v>
      </c>
      <c r="E26" s="171">
        <v>11840.987499999999</v>
      </c>
      <c r="F26" s="171">
        <v>42693.744444444441</v>
      </c>
      <c r="G26" s="156">
        <f>(F26-E26)/E26</f>
        <v>2.6055898584847288</v>
      </c>
      <c r="H26" s="171">
        <v>38027.111111111109</v>
      </c>
      <c r="I26" s="156">
        <f>(F26-H26)/H26</f>
        <v>0.12271858673928537</v>
      </c>
    </row>
    <row r="27" spans="1:9" ht="16.5">
      <c r="A27" s="129"/>
      <c r="B27" s="164" t="s">
        <v>10</v>
      </c>
      <c r="C27" s="151" t="s">
        <v>90</v>
      </c>
      <c r="D27" s="149" t="s">
        <v>161</v>
      </c>
      <c r="E27" s="171">
        <v>43219.309722222228</v>
      </c>
      <c r="F27" s="171">
        <v>74416</v>
      </c>
      <c r="G27" s="156">
        <f>(F27-E27)/E27</f>
        <v>0.72182296474155061</v>
      </c>
      <c r="H27" s="171">
        <v>66224.899999999994</v>
      </c>
      <c r="I27" s="156">
        <f>(F27-H27)/H27</f>
        <v>0.12368610598128509</v>
      </c>
    </row>
    <row r="28" spans="1:9" ht="16.5">
      <c r="A28" s="129"/>
      <c r="B28" s="164" t="s">
        <v>14</v>
      </c>
      <c r="C28" s="151" t="s">
        <v>94</v>
      </c>
      <c r="D28" s="149" t="s">
        <v>81</v>
      </c>
      <c r="E28" s="171">
        <v>11503.719444444443</v>
      </c>
      <c r="F28" s="171">
        <v>42499.822222222225</v>
      </c>
      <c r="G28" s="156">
        <f>(F28-E28)/E28</f>
        <v>2.694441821835885</v>
      </c>
      <c r="H28" s="171">
        <v>37724.9</v>
      </c>
      <c r="I28" s="156">
        <f>(F28-H28)/H28</f>
        <v>0.12657216380221611</v>
      </c>
    </row>
    <row r="29" spans="1:9" ht="17.25" thickBot="1">
      <c r="A29" s="38"/>
      <c r="B29" s="164" t="s">
        <v>8</v>
      </c>
      <c r="C29" s="151" t="s">
        <v>89</v>
      </c>
      <c r="D29" s="149" t="s">
        <v>161</v>
      </c>
      <c r="E29" s="171">
        <v>173708.77380952382</v>
      </c>
      <c r="F29" s="171">
        <v>349031.125</v>
      </c>
      <c r="G29" s="156">
        <f>(F29-E29)/E29</f>
        <v>1.0092889803178375</v>
      </c>
      <c r="H29" s="171">
        <v>305843.625</v>
      </c>
      <c r="I29" s="156">
        <f>(F29-H29)/H29</f>
        <v>0.14120778224492991</v>
      </c>
    </row>
    <row r="30" spans="1:9" ht="16.5">
      <c r="A30" s="129"/>
      <c r="B30" s="164" t="s">
        <v>4</v>
      </c>
      <c r="C30" s="151" t="s">
        <v>84</v>
      </c>
      <c r="D30" s="149" t="s">
        <v>161</v>
      </c>
      <c r="E30" s="171">
        <v>44438.400000000001</v>
      </c>
      <c r="F30" s="171">
        <v>83874.399999999994</v>
      </c>
      <c r="G30" s="156">
        <f>(F30-E30)/E30</f>
        <v>0.88743069057391788</v>
      </c>
      <c r="H30" s="171">
        <v>72741</v>
      </c>
      <c r="I30" s="156">
        <f>(F30-H30)/H30</f>
        <v>0.1530553608006488</v>
      </c>
    </row>
    <row r="31" spans="1:9" ht="17.25" thickBot="1">
      <c r="A31" s="38"/>
      <c r="B31" s="165" t="s">
        <v>13</v>
      </c>
      <c r="C31" s="152" t="s">
        <v>93</v>
      </c>
      <c r="D31" s="148" t="s">
        <v>81</v>
      </c>
      <c r="E31" s="174">
        <v>11887.4375</v>
      </c>
      <c r="F31" s="174">
        <v>46777.599999999999</v>
      </c>
      <c r="G31" s="158">
        <f>(F31-E31)/E31</f>
        <v>2.9350448740529655</v>
      </c>
      <c r="H31" s="174">
        <v>40249.333333333328</v>
      </c>
      <c r="I31" s="158">
        <f>(F31-H31)/H31</f>
        <v>0.16219564713287188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651107.18690476194</v>
      </c>
      <c r="F32" s="100">
        <f>SUM(F16:F31)</f>
        <v>1409934.0488095237</v>
      </c>
      <c r="G32" s="101">
        <f t="shared" ref="G32" si="0">(F32-E32)/E32</f>
        <v>1.1654407709920671</v>
      </c>
      <c r="H32" s="100">
        <f>SUM(H16:H31)</f>
        <v>1339431.7170634919</v>
      </c>
      <c r="I32" s="104">
        <f t="shared" ref="I32" si="1">(F32-H32)/H32</f>
        <v>5.2636002901736423E-2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30</v>
      </c>
      <c r="C34" s="153" t="s">
        <v>104</v>
      </c>
      <c r="D34" s="155" t="s">
        <v>161</v>
      </c>
      <c r="E34" s="177">
        <v>20619.333333333332</v>
      </c>
      <c r="F34" s="177">
        <v>42957.7</v>
      </c>
      <c r="G34" s="156">
        <f>(F34-E34)/E34</f>
        <v>1.0833699763975557</v>
      </c>
      <c r="H34" s="177">
        <v>45691</v>
      </c>
      <c r="I34" s="156">
        <f>(F34-H34)/H34</f>
        <v>-5.9821409030224836E-2</v>
      </c>
    </row>
    <row r="35" spans="1:9" ht="16.5">
      <c r="A35" s="37"/>
      <c r="B35" s="164" t="s">
        <v>29</v>
      </c>
      <c r="C35" s="151" t="s">
        <v>103</v>
      </c>
      <c r="D35" s="147" t="s">
        <v>161</v>
      </c>
      <c r="E35" s="171">
        <v>32162.5</v>
      </c>
      <c r="F35" s="171">
        <v>64509.724999999999</v>
      </c>
      <c r="G35" s="156">
        <f>(F35-E35)/E35</f>
        <v>1.0057434900893898</v>
      </c>
      <c r="H35" s="171">
        <v>64863.925000000003</v>
      </c>
      <c r="I35" s="156">
        <f>(F35-H35)/H35</f>
        <v>-5.4606624560571129E-3</v>
      </c>
    </row>
    <row r="36" spans="1:9" ht="16.5">
      <c r="A36" s="37"/>
      <c r="B36" s="166" t="s">
        <v>26</v>
      </c>
      <c r="C36" s="151" t="s">
        <v>100</v>
      </c>
      <c r="D36" s="147" t="s">
        <v>161</v>
      </c>
      <c r="E36" s="171">
        <v>49437.609523809522</v>
      </c>
      <c r="F36" s="171">
        <v>155974.9</v>
      </c>
      <c r="G36" s="156">
        <f>(F36-E36)/E36</f>
        <v>2.1549846665802344</v>
      </c>
      <c r="H36" s="171">
        <v>148093.125</v>
      </c>
      <c r="I36" s="156">
        <f>(F36-H36)/H36</f>
        <v>5.3221748139895046E-2</v>
      </c>
    </row>
    <row r="37" spans="1:9" ht="16.5">
      <c r="A37" s="37"/>
      <c r="B37" s="164" t="s">
        <v>28</v>
      </c>
      <c r="C37" s="151" t="s">
        <v>102</v>
      </c>
      <c r="D37" s="147" t="s">
        <v>161</v>
      </c>
      <c r="E37" s="171">
        <v>31529.1</v>
      </c>
      <c r="F37" s="171">
        <v>50456.25</v>
      </c>
      <c r="G37" s="156">
        <f>(F37-E37)/E37</f>
        <v>0.60030733512850043</v>
      </c>
      <c r="H37" s="171">
        <v>45989.55</v>
      </c>
      <c r="I37" s="156">
        <f>(F37-H37)/H37</f>
        <v>9.7124238006242647E-2</v>
      </c>
    </row>
    <row r="38" spans="1:9" ht="17.25" thickBot="1">
      <c r="A38" s="38"/>
      <c r="B38" s="166" t="s">
        <v>27</v>
      </c>
      <c r="C38" s="151" t="s">
        <v>101</v>
      </c>
      <c r="D38" s="159" t="s">
        <v>161</v>
      </c>
      <c r="E38" s="174">
        <v>47653.0625</v>
      </c>
      <c r="F38" s="174">
        <v>155474.9</v>
      </c>
      <c r="G38" s="158">
        <f>(F38-E38)/E38</f>
        <v>2.2626423537836629</v>
      </c>
      <c r="H38" s="174">
        <v>137974.39999999999</v>
      </c>
      <c r="I38" s="158">
        <f>(F38-H38)/H38</f>
        <v>0.12683874689797528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181401.60535714286</v>
      </c>
      <c r="F39" s="102">
        <f>SUM(F34:F38)</f>
        <v>469373.47499999998</v>
      </c>
      <c r="G39" s="103">
        <f t="shared" ref="G39" si="2">(F39-E39)/E39</f>
        <v>1.5874824761109423</v>
      </c>
      <c r="H39" s="102">
        <f>SUM(H34:H38)</f>
        <v>442612</v>
      </c>
      <c r="I39" s="104">
        <f t="shared" ref="I39" si="3">(F39-H39)/H39</f>
        <v>6.0462606074846541E-2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35</v>
      </c>
      <c r="C41" s="151" t="s">
        <v>152</v>
      </c>
      <c r="D41" s="155" t="s">
        <v>161</v>
      </c>
      <c r="E41" s="171">
        <v>174166</v>
      </c>
      <c r="F41" s="171">
        <v>209001</v>
      </c>
      <c r="G41" s="156">
        <f>(F41-E41)/E41</f>
        <v>0.20001033496778936</v>
      </c>
      <c r="H41" s="171">
        <v>228734.99999999997</v>
      </c>
      <c r="I41" s="156">
        <f>(F41-H41)/H41</f>
        <v>-8.6274509803921456E-2</v>
      </c>
    </row>
    <row r="42" spans="1:9" ht="16.5">
      <c r="A42" s="37"/>
      <c r="B42" s="164" t="s">
        <v>34</v>
      </c>
      <c r="C42" s="151" t="s">
        <v>154</v>
      </c>
      <c r="D42" s="147" t="s">
        <v>161</v>
      </c>
      <c r="E42" s="171">
        <v>171119.25</v>
      </c>
      <c r="F42" s="171">
        <v>276788.57142857142</v>
      </c>
      <c r="G42" s="156">
        <f>(F42-E42)/E42</f>
        <v>0.61751861014217524</v>
      </c>
      <c r="H42" s="171">
        <v>291525</v>
      </c>
      <c r="I42" s="156">
        <f>(F42-H42)/H42</f>
        <v>-5.0549450549450578E-2</v>
      </c>
    </row>
    <row r="43" spans="1:9" ht="16.5">
      <c r="A43" s="37"/>
      <c r="B43" s="166" t="s">
        <v>33</v>
      </c>
      <c r="C43" s="151" t="s">
        <v>107</v>
      </c>
      <c r="D43" s="147" t="s">
        <v>161</v>
      </c>
      <c r="E43" s="179">
        <v>430159.6</v>
      </c>
      <c r="F43" s="179">
        <v>584844</v>
      </c>
      <c r="G43" s="156">
        <f>(F43-E43)/E43</f>
        <v>0.35959769350724713</v>
      </c>
      <c r="H43" s="179">
        <v>604802.25</v>
      </c>
      <c r="I43" s="156">
        <f>(F43-H43)/H43</f>
        <v>-3.2999629217649241E-2</v>
      </c>
    </row>
    <row r="44" spans="1:9" ht="16.5">
      <c r="A44" s="37"/>
      <c r="B44" s="164" t="s">
        <v>36</v>
      </c>
      <c r="C44" s="151" t="s">
        <v>153</v>
      </c>
      <c r="D44" s="147" t="s">
        <v>161</v>
      </c>
      <c r="E44" s="172">
        <v>384892.54761904763</v>
      </c>
      <c r="F44" s="172">
        <v>775008</v>
      </c>
      <c r="G44" s="156">
        <f>(F44-E44)/E44</f>
        <v>1.0135697736789495</v>
      </c>
      <c r="H44" s="172">
        <v>775008</v>
      </c>
      <c r="I44" s="156">
        <f>(F44-H44)/H44</f>
        <v>0</v>
      </c>
    </row>
    <row r="45" spans="1:9" ht="16.5">
      <c r="A45" s="37"/>
      <c r="B45" s="164" t="s">
        <v>32</v>
      </c>
      <c r="C45" s="151" t="s">
        <v>106</v>
      </c>
      <c r="D45" s="147" t="s">
        <v>161</v>
      </c>
      <c r="E45" s="172">
        <v>670858.15</v>
      </c>
      <c r="F45" s="172">
        <v>990738.83333333326</v>
      </c>
      <c r="G45" s="156">
        <f>(F45-E45)/E45</f>
        <v>0.476823130692134</v>
      </c>
      <c r="H45" s="172">
        <v>980738.83333333326</v>
      </c>
      <c r="I45" s="156">
        <f>(F45-H45)/H45</f>
        <v>1.019639445295749E-2</v>
      </c>
    </row>
    <row r="46" spans="1:9" ht="16.5" customHeight="1" thickBot="1">
      <c r="A46" s="38"/>
      <c r="B46" s="164" t="s">
        <v>31</v>
      </c>
      <c r="C46" s="151" t="s">
        <v>105</v>
      </c>
      <c r="D46" s="147" t="s">
        <v>161</v>
      </c>
      <c r="E46" s="175">
        <v>973731</v>
      </c>
      <c r="F46" s="175">
        <v>1595475.75</v>
      </c>
      <c r="G46" s="162">
        <f>(F46-E46)/E46</f>
        <v>0.63851797878469518</v>
      </c>
      <c r="H46" s="175">
        <v>1522312</v>
      </c>
      <c r="I46" s="162">
        <f>(F46-H46)/H46</f>
        <v>4.8060942829065263E-2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2804926.5476190476</v>
      </c>
      <c r="F47" s="83">
        <f>SUM(F41:F46)</f>
        <v>4431856.1547619049</v>
      </c>
      <c r="G47" s="103">
        <f t="shared" ref="G47" si="4">(F47-E47)/E47</f>
        <v>0.58002574381987682</v>
      </c>
      <c r="H47" s="102">
        <f>SUM(H41:H46)</f>
        <v>4403121.083333333</v>
      </c>
      <c r="I47" s="104">
        <f t="shared" ref="I47" si="5">(F47-H47)/H47</f>
        <v>6.5260688690437435E-3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266993.5</v>
      </c>
      <c r="F49" s="169">
        <v>392387.66666666669</v>
      </c>
      <c r="G49" s="156">
        <f>(F49-E49)/E49</f>
        <v>0.46965250714592932</v>
      </c>
      <c r="H49" s="169">
        <v>414015.33333333331</v>
      </c>
      <c r="I49" s="156">
        <f>(F49-H49)/H49</f>
        <v>-5.2238805970149162E-2</v>
      </c>
    </row>
    <row r="50" spans="1:9" ht="16.5">
      <c r="A50" s="37"/>
      <c r="B50" s="164" t="s">
        <v>50</v>
      </c>
      <c r="C50" s="151" t="s">
        <v>159</v>
      </c>
      <c r="D50" s="149" t="s">
        <v>112</v>
      </c>
      <c r="E50" s="172">
        <v>1349990</v>
      </c>
      <c r="F50" s="172">
        <v>1761259.5</v>
      </c>
      <c r="G50" s="156">
        <f>(F50-E50)/E50</f>
        <v>0.30464633071356084</v>
      </c>
      <c r="H50" s="172">
        <v>1789066.5</v>
      </c>
      <c r="I50" s="156">
        <f>(F50-H50)/H50</f>
        <v>-1.5542742541990473E-2</v>
      </c>
    </row>
    <row r="51" spans="1:9" ht="16.5">
      <c r="A51" s="37"/>
      <c r="B51" s="164" t="s">
        <v>49</v>
      </c>
      <c r="C51" s="151" t="s">
        <v>158</v>
      </c>
      <c r="D51" s="147" t="s">
        <v>199</v>
      </c>
      <c r="E51" s="172">
        <v>110716</v>
      </c>
      <c r="F51" s="172">
        <v>140821.25</v>
      </c>
      <c r="G51" s="156">
        <f>(F51-E51)/E51</f>
        <v>0.2719141768127461</v>
      </c>
      <c r="H51" s="172">
        <v>140821.25</v>
      </c>
      <c r="I51" s="156">
        <f>(F51-H51)/H51</f>
        <v>0</v>
      </c>
    </row>
    <row r="52" spans="1:9" ht="16.5">
      <c r="A52" s="37"/>
      <c r="B52" s="164" t="s">
        <v>47</v>
      </c>
      <c r="C52" s="151" t="s">
        <v>113</v>
      </c>
      <c r="D52" s="147" t="s">
        <v>114</v>
      </c>
      <c r="E52" s="172">
        <v>674038.83928571432</v>
      </c>
      <c r="F52" s="172">
        <v>990800.57142857148</v>
      </c>
      <c r="G52" s="156">
        <f>(F52-E52)/E52</f>
        <v>0.4699458157018559</v>
      </c>
      <c r="H52" s="172">
        <v>987597</v>
      </c>
      <c r="I52" s="156">
        <f>(F52-H52)/H52</f>
        <v>3.2438043337226405E-3</v>
      </c>
    </row>
    <row r="53" spans="1:9" ht="16.5">
      <c r="A53" s="37"/>
      <c r="B53" s="164" t="s">
        <v>46</v>
      </c>
      <c r="C53" s="151" t="s">
        <v>111</v>
      </c>
      <c r="D53" s="149" t="s">
        <v>110</v>
      </c>
      <c r="E53" s="172">
        <v>226282.05</v>
      </c>
      <c r="F53" s="172">
        <v>314756.8</v>
      </c>
      <c r="G53" s="156">
        <f>(F53-E53)/E53</f>
        <v>0.3909932316770155</v>
      </c>
      <c r="H53" s="172">
        <v>313231.90000000002</v>
      </c>
      <c r="I53" s="156">
        <f>(F53-H53)/H53</f>
        <v>4.868278103219899E-3</v>
      </c>
    </row>
    <row r="54" spans="1:9" ht="16.5" customHeight="1" thickBot="1">
      <c r="A54" s="38"/>
      <c r="B54" s="164" t="s">
        <v>48</v>
      </c>
      <c r="C54" s="151" t="s">
        <v>157</v>
      </c>
      <c r="D54" s="148" t="s">
        <v>114</v>
      </c>
      <c r="E54" s="175">
        <v>1044489.9991666668</v>
      </c>
      <c r="F54" s="175">
        <v>1324719.5</v>
      </c>
      <c r="G54" s="162">
        <f>(F54-E54)/E54</f>
        <v>0.26829313928990306</v>
      </c>
      <c r="H54" s="175">
        <v>1201307.25</v>
      </c>
      <c r="I54" s="162">
        <f>(F54-H54)/H54</f>
        <v>0.10273162839897952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3672510.3884523809</v>
      </c>
      <c r="F55" s="83">
        <f>SUM(F49:F54)</f>
        <v>4924745.2880952377</v>
      </c>
      <c r="G55" s="103">
        <f t="shared" ref="G55" si="6">(F55-E55)/E55</f>
        <v>0.3409751824202617</v>
      </c>
      <c r="H55" s="83">
        <f>SUM(H49:H54)</f>
        <v>4846039.2333333334</v>
      </c>
      <c r="I55" s="104">
        <f t="shared" ref="I55" si="7">(F55-H55)/H55</f>
        <v>1.6241316046417265E-2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42</v>
      </c>
      <c r="C57" s="154" t="s">
        <v>198</v>
      </c>
      <c r="D57" s="155" t="s">
        <v>114</v>
      </c>
      <c r="E57" s="169">
        <v>74310</v>
      </c>
      <c r="F57" s="132">
        <v>101021.125</v>
      </c>
      <c r="G57" s="157">
        <f>(F57-E57)/E57</f>
        <v>0.35945532229847932</v>
      </c>
      <c r="H57" s="132">
        <v>101485.14285714286</v>
      </c>
      <c r="I57" s="157">
        <f>(F57-H57)/H57</f>
        <v>-4.5722737740640229E-3</v>
      </c>
    </row>
    <row r="58" spans="1:9" ht="16.5">
      <c r="A58" s="109"/>
      <c r="B58" s="186" t="s">
        <v>39</v>
      </c>
      <c r="C58" s="151" t="s">
        <v>116</v>
      </c>
      <c r="D58" s="147" t="s">
        <v>114</v>
      </c>
      <c r="E58" s="172">
        <v>120566.66666666666</v>
      </c>
      <c r="F58" s="183">
        <v>192866.5</v>
      </c>
      <c r="G58" s="156">
        <f>(F58-E58)/E58</f>
        <v>0.59966685098147654</v>
      </c>
      <c r="H58" s="183">
        <v>192866.5</v>
      </c>
      <c r="I58" s="156">
        <f>(F58-H58)/H58</f>
        <v>0</v>
      </c>
    </row>
    <row r="59" spans="1:9" ht="16.5">
      <c r="A59" s="109"/>
      <c r="B59" s="186" t="s">
        <v>40</v>
      </c>
      <c r="C59" s="151" t="s">
        <v>117</v>
      </c>
      <c r="D59" s="147" t="s">
        <v>114</v>
      </c>
      <c r="E59" s="172">
        <v>104772.6</v>
      </c>
      <c r="F59" s="183">
        <v>140290.79999999999</v>
      </c>
      <c r="G59" s="156">
        <f>(F59-E59)/E59</f>
        <v>0.33900275453696843</v>
      </c>
      <c r="H59" s="183">
        <v>140290.79999999999</v>
      </c>
      <c r="I59" s="156">
        <f>(F59-H59)/H59</f>
        <v>0</v>
      </c>
    </row>
    <row r="60" spans="1:9" ht="16.5">
      <c r="A60" s="109"/>
      <c r="B60" s="186" t="s">
        <v>41</v>
      </c>
      <c r="C60" s="151" t="s">
        <v>118</v>
      </c>
      <c r="D60" s="147" t="s">
        <v>114</v>
      </c>
      <c r="E60" s="172">
        <v>120490</v>
      </c>
      <c r="F60" s="183">
        <v>189267</v>
      </c>
      <c r="G60" s="156">
        <f>(F60-E60)/E60</f>
        <v>0.57081085567266998</v>
      </c>
      <c r="H60" s="183">
        <v>189267</v>
      </c>
      <c r="I60" s="156">
        <f>(F60-H60)/H60</f>
        <v>0</v>
      </c>
    </row>
    <row r="61" spans="1:9" s="125" customFormat="1" ht="16.5">
      <c r="A61" s="137"/>
      <c r="B61" s="186" t="s">
        <v>54</v>
      </c>
      <c r="C61" s="151" t="s">
        <v>121</v>
      </c>
      <c r="D61" s="147" t="s">
        <v>120</v>
      </c>
      <c r="E61" s="172">
        <v>182037.16666666669</v>
      </c>
      <c r="F61" s="188">
        <v>197140.66666666666</v>
      </c>
      <c r="G61" s="156">
        <f>(F61-E61)/E61</f>
        <v>8.2969320367726931E-2</v>
      </c>
      <c r="H61" s="188">
        <v>197140.66666666666</v>
      </c>
      <c r="I61" s="156">
        <f>(F61-H61)/H61</f>
        <v>0</v>
      </c>
    </row>
    <row r="62" spans="1:9" s="125" customFormat="1" ht="17.25" thickBot="1">
      <c r="A62" s="137"/>
      <c r="B62" s="187" t="s">
        <v>55</v>
      </c>
      <c r="C62" s="152" t="s">
        <v>122</v>
      </c>
      <c r="D62" s="148" t="s">
        <v>120</v>
      </c>
      <c r="E62" s="175">
        <v>167438.26190476189</v>
      </c>
      <c r="F62" s="184">
        <v>192675.6</v>
      </c>
      <c r="G62" s="161">
        <f>(F62-E62)/E62</f>
        <v>0.1507262307201504</v>
      </c>
      <c r="H62" s="184">
        <v>192675.6</v>
      </c>
      <c r="I62" s="161">
        <f>(F62-H62)/H62</f>
        <v>0</v>
      </c>
    </row>
    <row r="63" spans="1:9" s="125" customFormat="1" ht="16.5">
      <c r="A63" s="137"/>
      <c r="B63" s="94" t="s">
        <v>56</v>
      </c>
      <c r="C63" s="150" t="s">
        <v>123</v>
      </c>
      <c r="D63" s="147" t="s">
        <v>120</v>
      </c>
      <c r="E63" s="169">
        <v>1115050</v>
      </c>
      <c r="F63" s="182">
        <v>1029756</v>
      </c>
      <c r="G63" s="156">
        <f>(F63-E63)/E63</f>
        <v>-7.6493430787857045E-2</v>
      </c>
      <c r="H63" s="182">
        <v>1029756</v>
      </c>
      <c r="I63" s="156">
        <f>(F63-H63)/H63</f>
        <v>0</v>
      </c>
    </row>
    <row r="64" spans="1:9" s="125" customFormat="1" ht="16.5">
      <c r="A64" s="137"/>
      <c r="B64" s="186" t="s">
        <v>38</v>
      </c>
      <c r="C64" s="151" t="s">
        <v>115</v>
      </c>
      <c r="D64" s="149" t="s">
        <v>114</v>
      </c>
      <c r="E64" s="172">
        <v>111533.33333333334</v>
      </c>
      <c r="F64" s="183">
        <v>143964.66666666666</v>
      </c>
      <c r="G64" s="156">
        <f>(F64-E64)/E64</f>
        <v>0.29077704722056169</v>
      </c>
      <c r="H64" s="183">
        <v>142021.16666666666</v>
      </c>
      <c r="I64" s="156">
        <f>(F64-H64)/H64</f>
        <v>1.3684579880698535E-2</v>
      </c>
    </row>
    <row r="65" spans="1:9" ht="16.5" customHeight="1" thickBot="1">
      <c r="A65" s="110"/>
      <c r="B65" s="187" t="s">
        <v>43</v>
      </c>
      <c r="C65" s="152" t="s">
        <v>119</v>
      </c>
      <c r="D65" s="148" t="s">
        <v>114</v>
      </c>
      <c r="E65" s="175">
        <v>59437.5</v>
      </c>
      <c r="F65" s="175">
        <v>117148.2</v>
      </c>
      <c r="G65" s="161">
        <f>(F65-E65)/E65</f>
        <v>0.97094763406940054</v>
      </c>
      <c r="H65" s="175">
        <v>100333.85714285714</v>
      </c>
      <c r="I65" s="161">
        <f>(F65-H65)/H65</f>
        <v>0.1675839376253849</v>
      </c>
    </row>
    <row r="66" spans="1:9" ht="15.75" customHeight="1" thickBot="1">
      <c r="A66" s="225" t="s">
        <v>192</v>
      </c>
      <c r="B66" s="237"/>
      <c r="C66" s="237"/>
      <c r="D66" s="238"/>
      <c r="E66" s="99">
        <f>SUM(E57:E65)</f>
        <v>2055635.5285714285</v>
      </c>
      <c r="F66" s="99">
        <f>SUM(F57:F65)</f>
        <v>2304130.5583333336</v>
      </c>
      <c r="G66" s="101">
        <f t="shared" ref="G66" si="8">(F66-E66)/E66</f>
        <v>0.12088477082053432</v>
      </c>
      <c r="H66" s="99">
        <f>SUM(H57:H65)</f>
        <v>2285836.7333333334</v>
      </c>
      <c r="I66" s="140">
        <f t="shared" ref="I66" si="9">(F66-H66)/H66</f>
        <v>8.0031197037082873E-3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63</v>
      </c>
      <c r="C68" s="151" t="s">
        <v>132</v>
      </c>
      <c r="D68" s="155" t="s">
        <v>126</v>
      </c>
      <c r="E68" s="169">
        <v>177571.14285714284</v>
      </c>
      <c r="F68" s="177">
        <v>297932.14285714284</v>
      </c>
      <c r="G68" s="156">
        <f>(F68-E68)/E68</f>
        <v>0.67781846792995648</v>
      </c>
      <c r="H68" s="177">
        <v>308007.375</v>
      </c>
      <c r="I68" s="156">
        <f>(F68-H68)/H68</f>
        <v>-3.2711009412866039E-2</v>
      </c>
    </row>
    <row r="69" spans="1:9" ht="16.5">
      <c r="A69" s="37"/>
      <c r="B69" s="164" t="s">
        <v>60</v>
      </c>
      <c r="C69" s="151" t="s">
        <v>129</v>
      </c>
      <c r="D69" s="149" t="s">
        <v>206</v>
      </c>
      <c r="E69" s="172">
        <v>1653936.25</v>
      </c>
      <c r="F69" s="171">
        <v>2830633</v>
      </c>
      <c r="G69" s="156">
        <f>(F69-E69)/E69</f>
        <v>0.7114523005345581</v>
      </c>
      <c r="H69" s="171">
        <v>2830633</v>
      </c>
      <c r="I69" s="156">
        <f>(F69-H69)/H69</f>
        <v>0</v>
      </c>
    </row>
    <row r="70" spans="1:9" ht="16.5">
      <c r="A70" s="37"/>
      <c r="B70" s="164" t="s">
        <v>62</v>
      </c>
      <c r="C70" s="151" t="s">
        <v>131</v>
      </c>
      <c r="D70" s="149" t="s">
        <v>125</v>
      </c>
      <c r="E70" s="172">
        <v>448232.75</v>
      </c>
      <c r="F70" s="171">
        <v>602036.5</v>
      </c>
      <c r="G70" s="156">
        <f>(F70-E70)/E70</f>
        <v>0.34313367329808009</v>
      </c>
      <c r="H70" s="171">
        <v>602036.5</v>
      </c>
      <c r="I70" s="156">
        <f>(F70-H70)/H70</f>
        <v>0</v>
      </c>
    </row>
    <row r="71" spans="1:9" ht="16.5">
      <c r="A71" s="37"/>
      <c r="B71" s="164" t="s">
        <v>64</v>
      </c>
      <c r="C71" s="151" t="s">
        <v>133</v>
      </c>
      <c r="D71" s="149" t="s">
        <v>127</v>
      </c>
      <c r="E71" s="172">
        <v>153383.6</v>
      </c>
      <c r="F71" s="171">
        <v>225787.42857142858</v>
      </c>
      <c r="G71" s="156">
        <f>(F71-E71)/E71</f>
        <v>0.4720441336063867</v>
      </c>
      <c r="H71" s="171">
        <v>225787.42857142858</v>
      </c>
      <c r="I71" s="156">
        <f>(F71-H71)/H71</f>
        <v>0</v>
      </c>
    </row>
    <row r="72" spans="1:9" ht="16.5">
      <c r="A72" s="37"/>
      <c r="B72" s="164" t="s">
        <v>59</v>
      </c>
      <c r="C72" s="151" t="s">
        <v>128</v>
      </c>
      <c r="D72" s="149" t="s">
        <v>124</v>
      </c>
      <c r="E72" s="172">
        <v>332900.00694444444</v>
      </c>
      <c r="F72" s="171">
        <v>395975.66666666669</v>
      </c>
      <c r="G72" s="156">
        <f>(F72-E72)/E72</f>
        <v>0.18947329049695258</v>
      </c>
      <c r="H72" s="171">
        <v>394979</v>
      </c>
      <c r="I72" s="156">
        <f>(F72-H72)/H72</f>
        <v>2.5233409033560924E-3</v>
      </c>
    </row>
    <row r="73" spans="1:9" ht="16.5" customHeight="1" thickBot="1">
      <c r="A73" s="37"/>
      <c r="B73" s="164" t="s">
        <v>61</v>
      </c>
      <c r="C73" s="151" t="s">
        <v>130</v>
      </c>
      <c r="D73" s="148" t="s">
        <v>207</v>
      </c>
      <c r="E73" s="175">
        <v>630938.21666666667</v>
      </c>
      <c r="F73" s="180">
        <v>953810</v>
      </c>
      <c r="G73" s="162">
        <f>(F73-E73)/E73</f>
        <v>0.5117328048998353</v>
      </c>
      <c r="H73" s="180">
        <v>946222.875</v>
      </c>
      <c r="I73" s="162">
        <f>(F73-H73)/H73</f>
        <v>8.0183276059564712E-3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3396961.9664682541</v>
      </c>
      <c r="F74" s="83">
        <f>SUM(F68:F73)</f>
        <v>5306174.7380952379</v>
      </c>
      <c r="G74" s="103">
        <f t="shared" ref="G74" si="10">(F74-E74)/E74</f>
        <v>0.56203536880100835</v>
      </c>
      <c r="H74" s="83">
        <f>SUM(H68:H73)</f>
        <v>5307666.1785714291</v>
      </c>
      <c r="I74" s="104">
        <f t="shared" ref="I74" si="11">(F74-H74)/H74</f>
        <v>-2.809974150621234E-4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68</v>
      </c>
      <c r="C76" s="153" t="s">
        <v>138</v>
      </c>
      <c r="D76" s="155" t="s">
        <v>134</v>
      </c>
      <c r="E76" s="169">
        <v>202899.35714285713</v>
      </c>
      <c r="F76" s="169">
        <v>301952.625</v>
      </c>
      <c r="G76" s="156">
        <f>(F76-E76)/E76</f>
        <v>0.48818916556448999</v>
      </c>
      <c r="H76" s="169">
        <v>301952.625</v>
      </c>
      <c r="I76" s="156">
        <f>(F76-H76)/H76</f>
        <v>0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142250.22857142857</v>
      </c>
      <c r="F77" s="172">
        <v>197979.57142857142</v>
      </c>
      <c r="G77" s="156">
        <f>(F77-E77)/E77</f>
        <v>0.39176979479621221</v>
      </c>
      <c r="H77" s="172">
        <v>197979.57142857142</v>
      </c>
      <c r="I77" s="156">
        <f>(F77-H77)/H77</f>
        <v>0</v>
      </c>
    </row>
    <row r="78" spans="1:9" ht="16.5">
      <c r="A78" s="37"/>
      <c r="B78" s="164" t="s">
        <v>69</v>
      </c>
      <c r="C78" s="151" t="s">
        <v>140</v>
      </c>
      <c r="D78" s="149" t="s">
        <v>136</v>
      </c>
      <c r="E78" s="172">
        <v>63974.666666666672</v>
      </c>
      <c r="F78" s="172">
        <v>80163.75</v>
      </c>
      <c r="G78" s="156">
        <f>(F78-E78)/E78</f>
        <v>0.25305459452700019</v>
      </c>
      <c r="H78" s="172">
        <v>80163.75</v>
      </c>
      <c r="I78" s="156">
        <f>(F78-H78)/H78</f>
        <v>0</v>
      </c>
    </row>
    <row r="79" spans="1:9" ht="16.5">
      <c r="A79" s="37"/>
      <c r="B79" s="164" t="s">
        <v>70</v>
      </c>
      <c r="C79" s="151" t="s">
        <v>141</v>
      </c>
      <c r="D79" s="149" t="s">
        <v>137</v>
      </c>
      <c r="E79" s="172">
        <v>72557.5</v>
      </c>
      <c r="F79" s="172">
        <v>130418.8</v>
      </c>
      <c r="G79" s="156">
        <f>(F79-E79)/E79</f>
        <v>0.79745443269131377</v>
      </c>
      <c r="H79" s="172">
        <v>130418.8</v>
      </c>
      <c r="I79" s="156">
        <f>(F79-H79)/H79</f>
        <v>0</v>
      </c>
    </row>
    <row r="80" spans="1:9" ht="16.5" customHeight="1" thickBot="1">
      <c r="A80" s="38"/>
      <c r="B80" s="164" t="s">
        <v>71</v>
      </c>
      <c r="C80" s="151" t="s">
        <v>200</v>
      </c>
      <c r="D80" s="148" t="s">
        <v>134</v>
      </c>
      <c r="E80" s="175">
        <v>84895.375</v>
      </c>
      <c r="F80" s="175">
        <v>122592.22222222222</v>
      </c>
      <c r="G80" s="156">
        <f>(F80-E80)/E80</f>
        <v>0.44403887988270524</v>
      </c>
      <c r="H80" s="175">
        <v>117210.22222222222</v>
      </c>
      <c r="I80" s="156">
        <f>(F80-H80)/H80</f>
        <v>4.5917496767441598E-2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566577.12738095247</v>
      </c>
      <c r="F81" s="83">
        <f>SUM(F76:F80)</f>
        <v>833106.96865079366</v>
      </c>
      <c r="G81" s="103">
        <f t="shared" ref="G81" si="12">(F81-E81)/E81</f>
        <v>0.47042111018829236</v>
      </c>
      <c r="H81" s="83">
        <f>SUM(H76:H80)</f>
        <v>827724.96865079366</v>
      </c>
      <c r="I81" s="104">
        <f t="shared" ref="I81" si="13">(F81-H81)/H81</f>
        <v>6.5021597799239461E-3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75</v>
      </c>
      <c r="C83" s="151" t="s">
        <v>148</v>
      </c>
      <c r="D83" s="155" t="s">
        <v>145</v>
      </c>
      <c r="E83" s="169">
        <v>32219.3</v>
      </c>
      <c r="F83" s="169">
        <v>48737</v>
      </c>
      <c r="G83" s="157">
        <f>(F83-E83)/E83</f>
        <v>0.51266476925321158</v>
      </c>
      <c r="H83" s="169">
        <v>48886.5</v>
      </c>
      <c r="I83" s="157">
        <f>(F83-H83)/H83</f>
        <v>-3.0581039755351682E-3</v>
      </c>
    </row>
    <row r="84" spans="1:11" ht="16.5">
      <c r="A84" s="37"/>
      <c r="B84" s="164" t="s">
        <v>74</v>
      </c>
      <c r="C84" s="151" t="s">
        <v>144</v>
      </c>
      <c r="D84" s="147" t="s">
        <v>142</v>
      </c>
      <c r="E84" s="172">
        <v>59695.625</v>
      </c>
      <c r="F84" s="172">
        <v>71631.857142857145</v>
      </c>
      <c r="G84" s="156">
        <f>(F84-E84)/E84</f>
        <v>0.19995153988013603</v>
      </c>
      <c r="H84" s="172">
        <v>71631.857142857145</v>
      </c>
      <c r="I84" s="156">
        <f>(F84-H84)/H84</f>
        <v>0</v>
      </c>
    </row>
    <row r="85" spans="1:11" ht="16.5">
      <c r="A85" s="37"/>
      <c r="B85" s="164" t="s">
        <v>76</v>
      </c>
      <c r="C85" s="151" t="s">
        <v>143</v>
      </c>
      <c r="D85" s="149" t="s">
        <v>161</v>
      </c>
      <c r="E85" s="172">
        <v>63653.482142857145</v>
      </c>
      <c r="F85" s="163">
        <v>114944.14285714286</v>
      </c>
      <c r="G85" s="156">
        <f>(F85-E85)/E85</f>
        <v>0.80577933818568437</v>
      </c>
      <c r="H85" s="163">
        <v>114944.14285714286</v>
      </c>
      <c r="I85" s="156">
        <f>(F85-H85)/H85</f>
        <v>0</v>
      </c>
    </row>
    <row r="86" spans="1:11" ht="16.5">
      <c r="A86" s="37"/>
      <c r="B86" s="164" t="s">
        <v>77</v>
      </c>
      <c r="C86" s="151" t="s">
        <v>146</v>
      </c>
      <c r="D86" s="149" t="s">
        <v>162</v>
      </c>
      <c r="E86" s="172">
        <v>64976.3125</v>
      </c>
      <c r="F86" s="172">
        <v>94082.555555555562</v>
      </c>
      <c r="G86" s="156">
        <f>(F86-E86)/E86</f>
        <v>0.44795159860072947</v>
      </c>
      <c r="H86" s="172">
        <v>94082.555555555562</v>
      </c>
      <c r="I86" s="156">
        <f>(F86-H86)/H86</f>
        <v>0</v>
      </c>
    </row>
    <row r="87" spans="1:11" ht="16.5">
      <c r="A87" s="37"/>
      <c r="B87" s="164" t="s">
        <v>78</v>
      </c>
      <c r="C87" s="151" t="s">
        <v>149</v>
      </c>
      <c r="D87" s="160" t="s">
        <v>147</v>
      </c>
      <c r="E87" s="181">
        <v>97649</v>
      </c>
      <c r="F87" s="181">
        <v>132556.44444444444</v>
      </c>
      <c r="G87" s="156">
        <f>(F87-E87)/E87</f>
        <v>0.35747877033502073</v>
      </c>
      <c r="H87" s="181">
        <v>132556.44444444444</v>
      </c>
      <c r="I87" s="156">
        <f>(F87-H87)/H87</f>
        <v>0</v>
      </c>
    </row>
    <row r="88" spans="1:11" ht="16.5">
      <c r="A88" s="37"/>
      <c r="B88" s="164" t="s">
        <v>79</v>
      </c>
      <c r="C88" s="151" t="s">
        <v>155</v>
      </c>
      <c r="D88" s="160" t="s">
        <v>156</v>
      </c>
      <c r="E88" s="181">
        <v>378999</v>
      </c>
      <c r="F88" s="181">
        <v>578565</v>
      </c>
      <c r="G88" s="156">
        <f>(F88-E88)/E88</f>
        <v>0.52656075609698183</v>
      </c>
      <c r="H88" s="181">
        <v>578565</v>
      </c>
      <c r="I88" s="156">
        <f>(F88-H88)/H88</f>
        <v>0</v>
      </c>
    </row>
    <row r="89" spans="1:11" ht="16.5" customHeight="1" thickBot="1">
      <c r="A89" s="35"/>
      <c r="B89" s="165" t="s">
        <v>80</v>
      </c>
      <c r="C89" s="152" t="s">
        <v>151</v>
      </c>
      <c r="D89" s="148" t="s">
        <v>150</v>
      </c>
      <c r="E89" s="175">
        <v>125450.51111111112</v>
      </c>
      <c r="F89" s="175">
        <v>174317</v>
      </c>
      <c r="G89" s="158">
        <f>(F89-E89)/E89</f>
        <v>0.38952801751128768</v>
      </c>
      <c r="H89" s="175">
        <v>173121</v>
      </c>
      <c r="I89" s="158">
        <f>(F89-H89)/H89</f>
        <v>6.9084628670120895E-3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822643.23075396824</v>
      </c>
      <c r="F90" s="83">
        <f>SUM(F83:F89)</f>
        <v>1214834</v>
      </c>
      <c r="G90" s="111">
        <f t="shared" ref="G90:G91" si="14">(F90-E90)/E90</f>
        <v>0.47674466230832707</v>
      </c>
      <c r="H90" s="83">
        <f>SUM(H83:H89)</f>
        <v>1213787.5</v>
      </c>
      <c r="I90" s="104">
        <f t="shared" ref="I90:I91" si="15">(F90-H90)/H90</f>
        <v>8.6217727567634373E-4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14151763.581507938</v>
      </c>
      <c r="F91" s="99">
        <f>SUM(F32,F39,F47,F55,F66,F74,F81,F90)</f>
        <v>20894155.231746033</v>
      </c>
      <c r="G91" s="101">
        <f t="shared" si="14"/>
        <v>0.4764347292409799</v>
      </c>
      <c r="H91" s="99">
        <f>SUM(H32,H39,H47,H55,H66,H74,H81,H90)</f>
        <v>20666219.414285712</v>
      </c>
      <c r="I91" s="112">
        <f t="shared" si="15"/>
        <v>1.1029391147505101E-2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10"/>
      <c r="F9" s="210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211</v>
      </c>
      <c r="E13" s="215" t="s">
        <v>212</v>
      </c>
      <c r="F13" s="215" t="s">
        <v>213</v>
      </c>
      <c r="G13" s="215" t="s">
        <v>214</v>
      </c>
      <c r="H13" s="215" t="s">
        <v>215</v>
      </c>
      <c r="I13" s="215" t="s">
        <v>216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80000</v>
      </c>
      <c r="E16" s="200">
        <v>75000</v>
      </c>
      <c r="F16" s="200">
        <v>80000</v>
      </c>
      <c r="G16" s="143">
        <v>70000</v>
      </c>
      <c r="H16" s="143">
        <v>80000</v>
      </c>
      <c r="I16" s="143">
        <f>AVERAGE(D16:H16)</f>
        <v>77000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120000</v>
      </c>
      <c r="E17" s="189">
        <v>100000</v>
      </c>
      <c r="F17" s="189">
        <v>135000</v>
      </c>
      <c r="G17" s="202">
        <v>62500</v>
      </c>
      <c r="H17" s="202">
        <v>91666</v>
      </c>
      <c r="I17" s="143">
        <f t="shared" ref="I17:I40" si="0">AVERAGE(D17:H17)</f>
        <v>101833.2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90000</v>
      </c>
      <c r="E18" s="189">
        <v>85000</v>
      </c>
      <c r="F18" s="189">
        <v>85000</v>
      </c>
      <c r="G18" s="202">
        <v>70000</v>
      </c>
      <c r="H18" s="202">
        <v>75000</v>
      </c>
      <c r="I18" s="143">
        <f t="shared" si="0"/>
        <v>81000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40000</v>
      </c>
      <c r="E19" s="189">
        <v>45000</v>
      </c>
      <c r="F19" s="189">
        <v>42500</v>
      </c>
      <c r="G19" s="202">
        <v>27500</v>
      </c>
      <c r="H19" s="202">
        <v>30000</v>
      </c>
      <c r="I19" s="143">
        <f t="shared" si="0"/>
        <v>37000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350000</v>
      </c>
      <c r="E20" s="189">
        <v>200000</v>
      </c>
      <c r="F20" s="189">
        <v>350000</v>
      </c>
      <c r="G20" s="202">
        <v>350000</v>
      </c>
      <c r="H20" s="202">
        <v>300000</v>
      </c>
      <c r="I20" s="143">
        <f t="shared" si="0"/>
        <v>310000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100000</v>
      </c>
      <c r="E21" s="189">
        <v>100000</v>
      </c>
      <c r="F21" s="189">
        <v>110000</v>
      </c>
      <c r="G21" s="202">
        <v>72500</v>
      </c>
      <c r="H21" s="202">
        <v>100000</v>
      </c>
      <c r="I21" s="143">
        <f t="shared" si="0"/>
        <v>96500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80000</v>
      </c>
      <c r="E22" s="189">
        <v>60000</v>
      </c>
      <c r="F22" s="189">
        <v>75000</v>
      </c>
      <c r="G22" s="202">
        <v>57500</v>
      </c>
      <c r="H22" s="202">
        <v>56666</v>
      </c>
      <c r="I22" s="143">
        <f t="shared" si="0"/>
        <v>65833.2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30000</v>
      </c>
      <c r="E23" s="189">
        <v>25000</v>
      </c>
      <c r="F23" s="189">
        <v>37500</v>
      </c>
      <c r="G23" s="202">
        <v>27500</v>
      </c>
      <c r="H23" s="202">
        <v>28333</v>
      </c>
      <c r="I23" s="143">
        <f t="shared" si="0"/>
        <v>29666.6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40000</v>
      </c>
      <c r="E24" s="189">
        <v>25000</v>
      </c>
      <c r="F24" s="189">
        <v>40000</v>
      </c>
      <c r="G24" s="202">
        <v>27500</v>
      </c>
      <c r="H24" s="202">
        <v>33333</v>
      </c>
      <c r="I24" s="143">
        <f t="shared" si="0"/>
        <v>33166.6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50000</v>
      </c>
      <c r="E25" s="189">
        <v>25000</v>
      </c>
      <c r="F25" s="189">
        <v>40000</v>
      </c>
      <c r="G25" s="202">
        <v>27500</v>
      </c>
      <c r="H25" s="202">
        <v>31666</v>
      </c>
      <c r="I25" s="143">
        <f t="shared" si="0"/>
        <v>34833.199999999997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40000</v>
      </c>
      <c r="E26" s="189">
        <v>25000</v>
      </c>
      <c r="F26" s="189">
        <v>45000</v>
      </c>
      <c r="G26" s="202">
        <v>27500</v>
      </c>
      <c r="H26" s="202">
        <v>26666</v>
      </c>
      <c r="I26" s="143">
        <f t="shared" si="0"/>
        <v>32833.199999999997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90000</v>
      </c>
      <c r="E27" s="189">
        <v>60000</v>
      </c>
      <c r="F27" s="189">
        <v>85000</v>
      </c>
      <c r="G27" s="202">
        <v>60000</v>
      </c>
      <c r="H27" s="202">
        <v>66666</v>
      </c>
      <c r="I27" s="143">
        <f t="shared" si="0"/>
        <v>72333.2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40000</v>
      </c>
      <c r="E28" s="189">
        <v>25000</v>
      </c>
      <c r="F28" s="189">
        <v>40000</v>
      </c>
      <c r="G28" s="202">
        <v>27500</v>
      </c>
      <c r="H28" s="202">
        <v>26666</v>
      </c>
      <c r="I28" s="143">
        <f t="shared" si="0"/>
        <v>31833.200000000001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70000</v>
      </c>
      <c r="E29" s="189">
        <v>75000</v>
      </c>
      <c r="F29" s="189">
        <v>72500</v>
      </c>
      <c r="G29" s="202">
        <v>67500</v>
      </c>
      <c r="H29" s="202">
        <v>78333</v>
      </c>
      <c r="I29" s="143">
        <f t="shared" si="0"/>
        <v>72666.600000000006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80000</v>
      </c>
      <c r="E30" s="189">
        <v>150000</v>
      </c>
      <c r="F30" s="189">
        <v>250000</v>
      </c>
      <c r="G30" s="202">
        <v>47500</v>
      </c>
      <c r="H30" s="202">
        <v>53333</v>
      </c>
      <c r="I30" s="143">
        <f t="shared" si="0"/>
        <v>116166.6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55000</v>
      </c>
      <c r="E31" s="190">
        <v>55000</v>
      </c>
      <c r="F31" s="190">
        <v>52500</v>
      </c>
      <c r="G31" s="145">
        <v>47500</v>
      </c>
      <c r="H31" s="145">
        <v>43333</v>
      </c>
      <c r="I31" s="143">
        <f t="shared" si="0"/>
        <v>50666.6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110000</v>
      </c>
      <c r="E33" s="200">
        <v>150000</v>
      </c>
      <c r="F33" s="200">
        <v>115000</v>
      </c>
      <c r="G33" s="143">
        <v>122500</v>
      </c>
      <c r="H33" s="143">
        <v>100000</v>
      </c>
      <c r="I33" s="143">
        <f t="shared" si="0"/>
        <v>119500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110000</v>
      </c>
      <c r="E34" s="189">
        <v>150000</v>
      </c>
      <c r="F34" s="189">
        <v>115000</v>
      </c>
      <c r="G34" s="202">
        <v>122500</v>
      </c>
      <c r="H34" s="202">
        <v>100000</v>
      </c>
      <c r="I34" s="143">
        <f t="shared" si="0"/>
        <v>119500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50000</v>
      </c>
      <c r="E35" s="189">
        <v>35000</v>
      </c>
      <c r="F35" s="189">
        <v>42500</v>
      </c>
      <c r="G35" s="202">
        <v>45000</v>
      </c>
      <c r="H35" s="202">
        <v>103000</v>
      </c>
      <c r="I35" s="143">
        <f t="shared" si="0"/>
        <v>55100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45000</v>
      </c>
      <c r="E36" s="189">
        <v>40000</v>
      </c>
      <c r="F36" s="189">
        <v>50000</v>
      </c>
      <c r="G36" s="202">
        <v>55000</v>
      </c>
      <c r="H36" s="202">
        <v>56666</v>
      </c>
      <c r="I36" s="143">
        <f t="shared" si="0"/>
        <v>49333.2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50000</v>
      </c>
      <c r="E37" s="189">
        <v>20000</v>
      </c>
      <c r="F37" s="189">
        <v>42500</v>
      </c>
      <c r="G37" s="202">
        <v>37500</v>
      </c>
      <c r="H37" s="202">
        <v>33333</v>
      </c>
      <c r="I37" s="143">
        <f t="shared" si="0"/>
        <v>36666.6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217</v>
      </c>
      <c r="D39" s="206">
        <v>1614600</v>
      </c>
      <c r="E39" s="168">
        <v>1600000</v>
      </c>
      <c r="F39" s="168">
        <v>1794000</v>
      </c>
      <c r="G39" s="207">
        <v>1255800</v>
      </c>
      <c r="H39" s="208">
        <v>1500000</v>
      </c>
      <c r="I39" s="143">
        <f t="shared" si="0"/>
        <v>1552880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1076400</v>
      </c>
      <c r="E40" s="174">
        <v>1100000</v>
      </c>
      <c r="F40" s="174">
        <v>1076400</v>
      </c>
      <c r="G40" s="207">
        <v>1031550</v>
      </c>
      <c r="H40" s="207">
        <v>1000000</v>
      </c>
      <c r="I40" s="143">
        <f t="shared" si="0"/>
        <v>1056870</v>
      </c>
      <c r="K40" s="205"/>
      <c r="L40" s="201"/>
    </row>
    <row r="41" spans="1:12">
      <c r="D41" s="90">
        <f>SUM(D16:D40)</f>
        <v>4411000</v>
      </c>
      <c r="E41" s="90">
        <f t="shared" ref="E41:H41" si="1">SUM(E16:E40)</f>
        <v>4225000</v>
      </c>
      <c r="F41" s="90">
        <f t="shared" si="1"/>
        <v>4775400</v>
      </c>
      <c r="G41" s="90">
        <f t="shared" si="1"/>
        <v>3739850</v>
      </c>
      <c r="H41" s="90">
        <f t="shared" si="1"/>
        <v>4014660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12-02-2024</vt:lpstr>
      <vt:lpstr>By Order</vt:lpstr>
      <vt:lpstr>All Stores</vt:lpstr>
      <vt:lpstr>'12-02-2024'!Print_Titles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2024-02-15T11:21:00Z</cp:lastPrinted>
  <dcterms:created xsi:type="dcterms:W3CDTF">2010-10-20T06:23:14Z</dcterms:created>
  <dcterms:modified xsi:type="dcterms:W3CDTF">2024-02-15T11:21:06Z</dcterms:modified>
</cp:coreProperties>
</file>