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5-02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'05-02-2024'!$12:$14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3" i="11"/>
  <c r="G83" i="11"/>
  <c r="I84" i="11"/>
  <c r="G84" i="11"/>
  <c r="I86" i="11"/>
  <c r="G86" i="11"/>
  <c r="I89" i="11"/>
  <c r="G89" i="11"/>
  <c r="I85" i="11"/>
  <c r="G85" i="11"/>
  <c r="I76" i="11" l="1"/>
  <c r="G76" i="11"/>
  <c r="I78" i="11"/>
  <c r="G78" i="11"/>
  <c r="I77" i="11"/>
  <c r="G77" i="11"/>
  <c r="I79" i="11"/>
  <c r="G79" i="11"/>
  <c r="I80" i="11"/>
  <c r="G80" i="11"/>
  <c r="I68" i="11"/>
  <c r="G68" i="11"/>
  <c r="I73" i="11"/>
  <c r="G73" i="11"/>
  <c r="I72" i="11"/>
  <c r="G72" i="11"/>
  <c r="I71" i="11"/>
  <c r="G71" i="11"/>
  <c r="I70" i="11"/>
  <c r="G70" i="11"/>
  <c r="I69" i="11"/>
  <c r="G69" i="11"/>
  <c r="I60" i="11"/>
  <c r="G60" i="11"/>
  <c r="I63" i="11"/>
  <c r="G63" i="11"/>
  <c r="I62" i="11"/>
  <c r="G62" i="11"/>
  <c r="I58" i="11"/>
  <c r="G58" i="11"/>
  <c r="I65" i="11"/>
  <c r="G65" i="11"/>
  <c r="I59" i="11"/>
  <c r="G59" i="11"/>
  <c r="I64" i="11"/>
  <c r="G64" i="11"/>
  <c r="I61" i="11"/>
  <c r="G61" i="11"/>
  <c r="I57" i="11"/>
  <c r="G57" i="11"/>
  <c r="I53" i="11"/>
  <c r="G53" i="11"/>
  <c r="I51" i="11"/>
  <c r="G51" i="11"/>
  <c r="I49" i="11"/>
  <c r="G49" i="11"/>
  <c r="I54" i="11"/>
  <c r="G54" i="11"/>
  <c r="I52" i="11"/>
  <c r="G52" i="11"/>
  <c r="I50" i="11"/>
  <c r="G50" i="11"/>
  <c r="I44" i="11"/>
  <c r="G44" i="11"/>
  <c r="I45" i="11"/>
  <c r="G45" i="11"/>
  <c r="I42" i="11"/>
  <c r="G42" i="11"/>
  <c r="I41" i="11"/>
  <c r="G41" i="11"/>
  <c r="I43" i="11"/>
  <c r="G43" i="11"/>
  <c r="I46" i="11"/>
  <c r="G46" i="11"/>
  <c r="I36" i="11"/>
  <c r="G36" i="11"/>
  <c r="I35" i="11"/>
  <c r="G35" i="11"/>
  <c r="I34" i="11"/>
  <c r="G34" i="11"/>
  <c r="I37" i="11"/>
  <c r="G37" i="11"/>
  <c r="I38" i="11"/>
  <c r="G38" i="11"/>
  <c r="I18" i="11"/>
  <c r="G18" i="11"/>
  <c r="I16" i="11"/>
  <c r="G16" i="11"/>
  <c r="I21" i="11"/>
  <c r="G21" i="11"/>
  <c r="I24" i="11"/>
  <c r="G24" i="11"/>
  <c r="I19" i="11"/>
  <c r="G19" i="11"/>
  <c r="I17" i="11"/>
  <c r="G17" i="11"/>
  <c r="I29" i="11"/>
  <c r="G29" i="11"/>
  <c r="I22" i="11"/>
  <c r="G22" i="11"/>
  <c r="I26" i="11"/>
  <c r="G26" i="11"/>
  <c r="I27" i="11"/>
  <c r="G27" i="11"/>
  <c r="I30" i="11"/>
  <c r="G30" i="11"/>
  <c r="I20" i="11"/>
  <c r="G20" i="11"/>
  <c r="I28" i="11"/>
  <c r="G28" i="11"/>
  <c r="I31" i="11"/>
  <c r="G31" i="11"/>
  <c r="I23" i="11"/>
  <c r="G23" i="11"/>
  <c r="I25" i="11"/>
  <c r="G2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<sst xmlns="http://schemas.openxmlformats.org/spreadsheetml/2006/main" count="851" uniqueCount="229">
  <si>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</si>
  <si>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</si>
  <si>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</si>
  <si>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</si>
  <si>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</si>
  <si>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</si>
  <si>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</si>
  <si>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</si>
  <si>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</si>
  <si>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</si>
  <si>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</si>
  <si>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</si>
  <si>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</si>
  <si>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</si>
  <si>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</si>
  <si>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</si>
  <si>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</si>
  <si>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</si>
  <si>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</si>
  <si>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</si>
  <si>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</si>
  <si>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</si>
  <si>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</si>
  <si>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</si>
  <si>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</si>
  <si>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</si>
  <si>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</si>
  <si>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</si>
  <si>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</si>
  <si>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</si>
  <si>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</si>
  <si>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</si>
  <si>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</si>
  <si>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</si>
  <si>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</si>
  <si>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</si>
  <si>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</si>
  <si>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</si>
  <si>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</si>
  <si>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</si>
  <si>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</si>
  <si>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</si>
  <si>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</si>
  <si>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</si>
  <si>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</si>
  <si>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</si>
  <si>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</si>
  <si>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</si>
  <si>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</si>
  <si>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</si>
  <si>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</si>
  <si>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</si>
  <si>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</si>
  <si>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</si>
  <si>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</si>
  <si>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</si>
  <si>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</si>
  <si>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</si>
  <si>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</si>
  <si>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</si>
  <si>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</si>
  <si>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</si>
  <si>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</si>
  <si>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</si>
  <si>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</si>
  <si>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</si>
  <si>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</si>
  <si>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</si>
  <si>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</si>
  <si>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</si>
  <si>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</si>
  <si>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</si>
  <si>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</si>
  <si>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</si>
  <si>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</si>
  <si>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</si>
  <si>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</si>
  <si>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</si>
  <si>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</si>
  <si>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</si>
  <si>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</si>
  <si>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</si>
  <si>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</si>
  <si>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</si>
  <si>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</si>
  <si>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</si>
  <si>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</si>
  <si>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</si>
  <si>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</si>
  <si>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</si>
  <si>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</si>
  <si>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</si>
  <si>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</si>
  <si>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</si>
  <si>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</si>
  <si>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</si>
  <si>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</si>
  <si>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</si>
  <si>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</si>
  <si>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</si>
  <si>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</si>
  <si>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</si>
  <si>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</si>
  <si>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</si>
  <si>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</si>
  <si>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</si>
  <si>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</si>
  <si>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</si>
  <si>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</si>
  <si>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</si>
  <si>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</si>
  <si>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</si>
  <si>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</si>
  <si>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</si>
  <si>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</si>
  <si>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</si>
  <si>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</si>
  <si>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</si>
  <si>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</si>
  <si>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</si>
  <si>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</si>
  <si>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</si>
  <si>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</si>
  <si>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</si>
  <si>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</si>
  <si>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</si>
  <si>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</si>
  <si>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</si>
  <si>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</si>
  <si>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</si>
  <si>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</si>
  <si>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</si>
  <si>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</si>
  <si>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</si>
  <si>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</si>
  <si>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</si>
  <si>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</si>
  <si>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</si>
  <si>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</si>
  <si>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</si>
  <si>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</si>
  <si>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</si>
  <si>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</si>
  <si>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</si>
  <si>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</si>
  <si>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</si>
  <si>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</si>
  <si>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</si>
  <si>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</si>
  <si>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</si>
  <si>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</si>
  <si>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</si>
  <si>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</si>
  <si>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</si>
  <si>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</si>
  <si>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</si>
  <si>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</si>
  <si>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</si>
  <si>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</si>
  <si>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</si>
  <si>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</si>
  <si>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</si>
  <si>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</si>
  <si>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</si>
  <si>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</si>
  <si>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</si>
  <si>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</si>
  <si>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</si>
  <si>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</si>
  <si>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</si>
  <si>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</si>
  <si>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</si>
  <si>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</si>
  <si>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</si>
  <si>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</si>
  <si>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</si>
  <si>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</si>
  <si>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</si>
  <si>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</si>
  <si>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</si>
  <si>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</si>
  <si>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</si>
  <si>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</si>
  <si>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</si>
  <si>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</si>
  <si>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</si>
  <si>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</si>
  <si>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</si>
  <si>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</si>
  <si>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</si>
  <si>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</si>
  <si>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</si>
  <si>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</si>
  <si>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</si>
  <si>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</si>
  <si>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</si>
  <si>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</si>
  <si>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</si>
  <si>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</si>
  <si>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</si>
  <si>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</si>
  <si>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</si>
  <si>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</si>
  <si>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</si>
  <si>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</si>
  <si>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</si>
  <si>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</si>
  <si>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</si>
  <si>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</si>
  <si>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</si>
  <si>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</si>
  <si>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</si>
  <si>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</si>
  <si>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</si>
  <si>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</si>
  <si>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</si>
  <si>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</si>
  <si>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</si>
  <si>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22-01-2024(ل.ل.)</t>
  </si>
  <si>
    <t>معدل أسعار المحلات والملاحم في 22-01-2024 (ل.ل.)</t>
  </si>
  <si>
    <t>المعدل العام للأسعار في 22-01-2024  (ل.ل.)</t>
  </si>
  <si>
    <t>معدل أسعار  السوبرماركات في 05-02-2024(ل.ل.)</t>
  </si>
  <si>
    <t xml:space="preserve"> التاريخ 5 شباط 2024</t>
  </si>
  <si>
    <t>معدل الأسعار في شباط 2023 (ل.ل.)</t>
  </si>
  <si>
    <t>معدل أسعار المحلات والملاحم في 05-02-2024 (ل.ل.)</t>
  </si>
  <si>
    <t>المعدل العام للأسعار في 05-02-2024 (ل.ل.)</t>
  </si>
  <si>
    <t>المعدل العام للأسعار في 05-02-2024  (ل.ل.)</t>
  </si>
  <si>
    <t xml:space="preserve"> التاريخ05شباط 2024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</si>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</sst>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8" zoomScaleNormal="100" workbookViewId="0">
      <selection activeCell="F81" sqref="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223</v>
      </c>
      <c r="F12" s="215" t="s">
        <v>221</v>
      </c>
      <c r="G12" s="215" t="s">
        <v>197</v>
      </c>
      <c r="H12" s="215" t="s">
        <v>218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44438.400000000001</v>
      </c>
      <c r="F15" s="177">
        <v>80648.800000000003</v>
      </c>
      <c r="G15" s="45">
        <f t="shared" ref="G15:G30" si="0">(F15-E15)/E15</f>
        <v>0.81484481889536975</v>
      </c>
      <c r="H15" s="177">
        <v>73748.800000000003</v>
      </c>
      <c r="I15" s="45">
        <f t="shared" ref="I15:I30" si="1">(F15-H15)/H15</f>
        <v>9.3560844379840746E-2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50360.762499999997</v>
      </c>
      <c r="F16" s="171">
        <v>150498.66666666666</v>
      </c>
      <c r="G16" s="48">
        <f>(F16-E16)/E16</f>
        <v>1.98841119942667</v>
      </c>
      <c r="H16" s="171">
        <v>153277.55555555556</v>
      </c>
      <c r="I16" s="44">
        <f t="shared" si="1"/>
        <v>-1.8129783442962691E-2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54887.372222222228</v>
      </c>
      <c r="F17" s="171">
        <v>115387.55555555556</v>
      </c>
      <c r="G17" s="48">
        <f t="shared" si="0"/>
        <v>1.1022605179272664</v>
      </c>
      <c r="H17" s="171">
        <v>97248.8</v>
      </c>
      <c r="I17" s="44">
        <f t="shared" si="1"/>
        <v>0.18651906815873881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16255.222222222223</v>
      </c>
      <c r="F18" s="171">
        <v>51148.800000000003</v>
      </c>
      <c r="G18" s="48">
        <f t="shared" si="0"/>
        <v>2.1466072441676864</v>
      </c>
      <c r="H18" s="171">
        <v>48748.800000000003</v>
      </c>
      <c r="I18" s="44">
        <f t="shared" si="1"/>
        <v>4.9231981094919254E-2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173708.77380952382</v>
      </c>
      <c r="F19" s="171">
        <v>368687.25</v>
      </c>
      <c r="G19" s="48">
        <f t="shared" si="0"/>
        <v>1.1224446060754256</v>
      </c>
      <c r="H19" s="171">
        <v>346356.85714285716</v>
      </c>
      <c r="I19" s="44">
        <f t="shared" si="1"/>
        <v>6.4472212392008524E-2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46559.316666666666</v>
      </c>
      <c r="F20" s="171">
        <v>121348.8</v>
      </c>
      <c r="G20" s="48">
        <f t="shared" si="0"/>
        <v>1.6063269112984548</v>
      </c>
      <c r="H20" s="171">
        <v>111448.8</v>
      </c>
      <c r="I20" s="44">
        <f t="shared" si="1"/>
        <v>8.8830027779572315E-2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43219.309722222228</v>
      </c>
      <c r="F21" s="171">
        <v>81449.8</v>
      </c>
      <c r="G21" s="48">
        <f t="shared" si="0"/>
        <v>0.88456966396482417</v>
      </c>
      <c r="H21" s="171">
        <v>69449.8</v>
      </c>
      <c r="I21" s="44">
        <f t="shared" si="1"/>
        <v>0.17278667469164777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8705.5</v>
      </c>
      <c r="F22" s="171">
        <v>40055.333333333336</v>
      </c>
      <c r="G22" s="48">
        <f t="shared" si="0"/>
        <v>3.6011525280952656</v>
      </c>
      <c r="H22" s="171">
        <v>37055.333333333336</v>
      </c>
      <c r="I22" s="44">
        <f t="shared" si="1"/>
        <v>8.0960005757155964E-2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11840.987499999999</v>
      </c>
      <c r="F23" s="171">
        <v>50554.222222222219</v>
      </c>
      <c r="G23" s="48">
        <f t="shared" si="0"/>
        <v>3.269426196271402</v>
      </c>
      <c r="H23" s="171">
        <v>45166.444444444445</v>
      </c>
      <c r="I23" s="44">
        <f t="shared" si="1"/>
        <v>0.119287179764722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11887.4375</v>
      </c>
      <c r="F24" s="171">
        <v>54998.666666666664</v>
      </c>
      <c r="G24" s="48">
        <f t="shared" si="0"/>
        <v>3.6266208900502455</v>
      </c>
      <c r="H24" s="171">
        <v>46277.555555555555</v>
      </c>
      <c r="I24" s="44">
        <f t="shared" si="1"/>
        <v>0.18845228548516435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11503.719444444443</v>
      </c>
      <c r="F25" s="171">
        <v>48949.8</v>
      </c>
      <c r="G25" s="48">
        <f>(F25-E25)/E25</f>
        <v>3.2551281119464024</v>
      </c>
      <c r="H25" s="171">
        <v>46055.333333333336</v>
      </c>
      <c r="I25" s="44">
        <f t="shared" si="1"/>
        <v>6.2847589131913795E-2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30170.1875</v>
      </c>
      <c r="F26" s="171">
        <v>102949.8</v>
      </c>
      <c r="G26" s="48">
        <f>(F26-E26)/E26</f>
        <v>2.4123022934477953</v>
      </c>
      <c r="H26" s="171">
        <v>106610.88888888889</v>
      </c>
      <c r="I26" s="44">
        <f t="shared" si="1"/>
        <v>-3.4340665639740767E-2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10639.487499999999</v>
      </c>
      <c r="F27" s="171">
        <v>50833.111111111109</v>
      </c>
      <c r="G27" s="48">
        <f t="shared" si="0"/>
        <v>3.7777781694006509</v>
      </c>
      <c r="H27" s="171">
        <v>45722</v>
      </c>
      <c r="I27" s="44">
        <f t="shared" si="1"/>
        <v>0.11178669155135623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66416.913888888899</v>
      </c>
      <c r="F28" s="171">
        <v>81348.800000000003</v>
      </c>
      <c r="G28" s="48">
        <f t="shared" si="0"/>
        <v>0.22482053496329504</v>
      </c>
      <c r="H28" s="171">
        <v>81449.8</v>
      </c>
      <c r="I28" s="44">
        <f t="shared" si="1"/>
        <v>-1.2400275998222217E-3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41411.871428571423</v>
      </c>
      <c r="F29" s="171">
        <v>127121.42857142857</v>
      </c>
      <c r="G29" s="48">
        <f t="shared" si="0"/>
        <v>2.0696856767434877</v>
      </c>
      <c r="H29" s="171">
        <v>125692.85714285714</v>
      </c>
      <c r="I29" s="44">
        <f t="shared" si="1"/>
        <v>1.1365573677331297E-2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29101.924999999999</v>
      </c>
      <c r="F30" s="174">
        <v>60049.8</v>
      </c>
      <c r="G30" s="51">
        <f t="shared" si="0"/>
        <v>1.0634305118991272</v>
      </c>
      <c r="H30" s="174">
        <v>59749.8</v>
      </c>
      <c r="I30" s="56">
        <f t="shared" si="1"/>
        <v>5.0209373085767645E-3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49437.609523809522</v>
      </c>
      <c r="F32" s="177">
        <v>196186.25</v>
      </c>
      <c r="G32" s="45">
        <f>(F32-E32)/E32</f>
        <v>2.9683603614676239</v>
      </c>
      <c r="H32" s="177">
        <v>157949.79999999999</v>
      </c>
      <c r="I32" s="44">
        <f>(F32-H32)/H32</f>
        <v>0.24207976205098083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71">
        <v>175948.79999999999</v>
      </c>
      <c r="G33" s="48">
        <f>(F33-E33)/E33</f>
        <v>2.6922873529901667</v>
      </c>
      <c r="H33" s="171">
        <v>156949.79999999999</v>
      </c>
      <c r="I33" s="44">
        <f>(F33-H33)/H33</f>
        <v>0.12105144447460271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31529.1</v>
      </c>
      <c r="F34" s="171">
        <v>48312.5</v>
      </c>
      <c r="G34" s="48">
        <f>(F34-E34)/E34</f>
        <v>0.53231459191667385</v>
      </c>
      <c r="H34" s="171">
        <v>48687.5</v>
      </c>
      <c r="I34" s="44">
        <f>(F34-H34)/H34</f>
        <v>-7.7021822849807449E-3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71">
        <v>77561.25</v>
      </c>
      <c r="G35" s="48">
        <f>(F35-E35)/E35</f>
        <v>1.4115429459774582</v>
      </c>
      <c r="H35" s="171">
        <v>83571.428571428565</v>
      </c>
      <c r="I35" s="44">
        <f>(F35-H35)/H35</f>
        <v>-7.1916666666666601E-2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71">
        <v>52548.800000000003</v>
      </c>
      <c r="G36" s="51">
        <f>(F36-E36)/E36</f>
        <v>1.5485208057163182</v>
      </c>
      <c r="H36" s="171">
        <v>51776.444444444445</v>
      </c>
      <c r="I36" s="56">
        <f>(F36-H36)/H36</f>
        <v>1.491712232933041E-2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973731</v>
      </c>
      <c r="F38" s="171">
        <v>1565564</v>
      </c>
      <c r="G38" s="45">
        <f t="shared" ref="G38:G43" si="2">(F38-E38)/E38</f>
        <v>0.60779927926706656</v>
      </c>
      <c r="H38" s="171">
        <v>1459675.2857142857</v>
      </c>
      <c r="I38" s="44">
        <f t="shared" ref="I38:I43" si="3">(F38-H38)/H38</f>
        <v>7.2542650630614838E-2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670858.15</v>
      </c>
      <c r="F39" s="171">
        <v>924607.66666666663</v>
      </c>
      <c r="G39" s="48">
        <f t="shared" si="2"/>
        <v>0.37824615630989444</v>
      </c>
      <c r="H39" s="171">
        <v>912149.33333333337</v>
      </c>
      <c r="I39" s="44">
        <f t="shared" si="3"/>
        <v>1.3658216783216697E-2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430159.6</v>
      </c>
      <c r="F40" s="171">
        <v>604802.25</v>
      </c>
      <c r="G40" s="48">
        <f t="shared" si="2"/>
        <v>0.40599500743444999</v>
      </c>
      <c r="H40" s="171">
        <v>635793.6</v>
      </c>
      <c r="I40" s="44">
        <f t="shared" si="3"/>
        <v>-4.8744356659142174E-2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171119.25</v>
      </c>
      <c r="F41" s="171">
        <v>291525</v>
      </c>
      <c r="G41" s="48">
        <f t="shared" si="2"/>
        <v>0.70363649910807813</v>
      </c>
      <c r="H41" s="171">
        <v>295497.42857142858</v>
      </c>
      <c r="I41" s="44">
        <f t="shared" si="3"/>
        <v>-1.3443191673894217E-2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174166</v>
      </c>
      <c r="F42" s="171">
        <v>228734.99999999997</v>
      </c>
      <c r="G42" s="48">
        <f t="shared" si="2"/>
        <v>0.31331603183170065</v>
      </c>
      <c r="H42" s="171">
        <v>218270</v>
      </c>
      <c r="I42" s="44">
        <f t="shared" si="3"/>
        <v>4.794520547945192E-2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384892.54761904763</v>
      </c>
      <c r="F43" s="171">
        <v>775008</v>
      </c>
      <c r="G43" s="51">
        <f t="shared" si="2"/>
        <v>1.0135697736789495</v>
      </c>
      <c r="H43" s="171">
        <v>759310.5</v>
      </c>
      <c r="I43" s="59">
        <f t="shared" si="3"/>
        <v>2.0673360897814529E-2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266993.5</v>
      </c>
      <c r="F45" s="171">
        <v>414015.33333333331</v>
      </c>
      <c r="G45" s="45">
        <f t="shared" ref="G45:G50" si="4">(F45-E45)/E45</f>
        <v>0.55065697604373631</v>
      </c>
      <c r="H45" s="171">
        <v>429065</v>
      </c>
      <c r="I45" s="44">
        <f t="shared" ref="I45:I50" si="5">(F45-H45)/H45</f>
        <v>-3.5075493612079026E-2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226282.05</v>
      </c>
      <c r="F46" s="171">
        <v>313231.90000000002</v>
      </c>
      <c r="G46" s="48">
        <f t="shared" si="4"/>
        <v>0.38425429679464207</v>
      </c>
      <c r="H46" s="171">
        <v>313232.40000000002</v>
      </c>
      <c r="I46" s="84">
        <f t="shared" si="5"/>
        <v>-1.5962588799881492E-6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674038.83928571432</v>
      </c>
      <c r="F47" s="171">
        <v>987597</v>
      </c>
      <c r="G47" s="48">
        <f t="shared" si="4"/>
        <v>0.46519301624601689</v>
      </c>
      <c r="H47" s="171">
        <v>980549.14285714284</v>
      </c>
      <c r="I47" s="84">
        <f t="shared" si="5"/>
        <v>7.1876633559853804E-3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1044489.9991666668</v>
      </c>
      <c r="F48" s="171">
        <v>1201307.25</v>
      </c>
      <c r="G48" s="48">
        <f t="shared" si="4"/>
        <v>0.15013762789346755</v>
      </c>
      <c r="H48" s="171">
        <v>1324719.5</v>
      </c>
      <c r="I48" s="84">
        <f t="shared" si="5"/>
        <v>-9.3161042771696193E-2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110716</v>
      </c>
      <c r="F49" s="171">
        <v>140821.25</v>
      </c>
      <c r="G49" s="48">
        <f t="shared" si="4"/>
        <v>0.2719141768127461</v>
      </c>
      <c r="H49" s="171">
        <v>140829</v>
      </c>
      <c r="I49" s="44">
        <f t="shared" si="5"/>
        <v>-5.5031279068941765E-5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1349990</v>
      </c>
      <c r="F50" s="171">
        <v>1789066.5</v>
      </c>
      <c r="G50" s="56">
        <f t="shared" si="4"/>
        <v>0.32524426106860049</v>
      </c>
      <c r="H50" s="171">
        <v>1789066.5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111533.33333333334</v>
      </c>
      <c r="F52" s="168">
        <v>142021.16666666666</v>
      </c>
      <c r="G52" s="170">
        <f t="shared" ref="G52:G60" si="6">(F52-E52)/E52</f>
        <v>0.27335176329946187</v>
      </c>
      <c r="H52" s="168">
        <v>143520</v>
      </c>
      <c r="I52" s="116">
        <f t="shared" ref="I52:I60" si="7">(F52-H52)/H52</f>
        <v>-1.0443376068376135E-2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120566.66666666666</v>
      </c>
      <c r="F53" s="171">
        <v>192866.5</v>
      </c>
      <c r="G53" s="173">
        <f t="shared" si="6"/>
        <v>0.59966685098147654</v>
      </c>
      <c r="H53" s="171">
        <v>192855</v>
      </c>
      <c r="I53" s="84">
        <f t="shared" si="7"/>
        <v>5.9630292188431724E-5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104772.6</v>
      </c>
      <c r="F54" s="171">
        <v>140290.79999999999</v>
      </c>
      <c r="G54" s="173">
        <f t="shared" si="6"/>
        <v>0.33900275453696843</v>
      </c>
      <c r="H54" s="171">
        <v>139035</v>
      </c>
      <c r="I54" s="84">
        <f t="shared" si="7"/>
        <v>9.0322580645160449E-3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120490</v>
      </c>
      <c r="F55" s="171">
        <v>189267</v>
      </c>
      <c r="G55" s="173">
        <f t="shared" si="6"/>
        <v>0.57081085567266998</v>
      </c>
      <c r="H55" s="171">
        <v>189267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74310</v>
      </c>
      <c r="F56" s="171">
        <v>101485.14285714286</v>
      </c>
      <c r="G56" s="178">
        <f t="shared" si="6"/>
        <v>0.36569967510621526</v>
      </c>
      <c r="H56" s="171">
        <v>98670</v>
      </c>
      <c r="I56" s="85">
        <f t="shared" si="7"/>
        <v>2.8530889400454597E-2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59437.5</v>
      </c>
      <c r="F57" s="174">
        <v>100333.85714285714</v>
      </c>
      <c r="G57" s="176">
        <f t="shared" si="6"/>
        <v>0.68805648189875324</v>
      </c>
      <c r="H57" s="174">
        <v>100335.85714285714</v>
      </c>
      <c r="I57" s="117">
        <f t="shared" si="7"/>
        <v>-1.9933053416311786E-5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182037.16666666669</v>
      </c>
      <c r="F58" s="177">
        <v>197140.66666666666</v>
      </c>
      <c r="G58" s="44">
        <f t="shared" si="6"/>
        <v>8.2969320367726931E-2</v>
      </c>
      <c r="H58" s="177">
        <v>196423.06666666668</v>
      </c>
      <c r="I58" s="44">
        <f t="shared" si="7"/>
        <v>3.6533387456869119E-3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167438.26190476189</v>
      </c>
      <c r="F59" s="171">
        <v>192675.6</v>
      </c>
      <c r="G59" s="48">
        <f t="shared" si="6"/>
        <v>0.1507262307201504</v>
      </c>
      <c r="H59" s="171">
        <v>191688.9</v>
      </c>
      <c r="I59" s="44">
        <f t="shared" si="7"/>
        <v>5.147402901263514E-3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1115050</v>
      </c>
      <c r="F60" s="171">
        <v>1029756</v>
      </c>
      <c r="G60" s="51">
        <f t="shared" si="6"/>
        <v>-7.6493430787857045E-2</v>
      </c>
      <c r="H60" s="171">
        <v>1029756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332900.00694444444</v>
      </c>
      <c r="F62" s="171">
        <v>394979</v>
      </c>
      <c r="G62" s="45">
        <f t="shared" ref="G62:G67" si="8">(F62-E62)/E62</f>
        <v>0.18647939849972886</v>
      </c>
      <c r="H62" s="171">
        <v>394979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1653936.25</v>
      </c>
      <c r="F63" s="171">
        <v>2830633</v>
      </c>
      <c r="G63" s="48">
        <f t="shared" si="8"/>
        <v>0.7114523005345581</v>
      </c>
      <c r="H63" s="171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630938.21666666667</v>
      </c>
      <c r="F64" s="171">
        <v>946222.875</v>
      </c>
      <c r="G64" s="48">
        <f t="shared" si="8"/>
        <v>0.49970765758813201</v>
      </c>
      <c r="H64" s="171">
        <v>946222.875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448232.75</v>
      </c>
      <c r="F65" s="171">
        <v>602036.5</v>
      </c>
      <c r="G65" s="48">
        <f t="shared" si="8"/>
        <v>0.34313367329808009</v>
      </c>
      <c r="H65" s="171">
        <v>602036.5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177571.14285714284</v>
      </c>
      <c r="F66" s="171">
        <v>308007.375</v>
      </c>
      <c r="G66" s="48">
        <f t="shared" si="8"/>
        <v>0.73455759784006103</v>
      </c>
      <c r="H66" s="171">
        <v>308007.375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153383.6</v>
      </c>
      <c r="F67" s="171">
        <v>225787.42857142858</v>
      </c>
      <c r="G67" s="51">
        <f t="shared" si="8"/>
        <v>0.4720441336063867</v>
      </c>
      <c r="H67" s="171">
        <v>225787.71428571429</v>
      </c>
      <c r="I67" s="85">
        <f t="shared" si="9"/>
        <v>-1.2654111257292856E-6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202899.35714285713</v>
      </c>
      <c r="F69" s="177">
        <v>301952.625</v>
      </c>
      <c r="G69" s="45">
        <f>(F69-E69)/E69</f>
        <v>0.48818916556448999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142250.22857142857</v>
      </c>
      <c r="F70" s="171">
        <v>197979.57142857142</v>
      </c>
      <c r="G70" s="48">
        <f>(F70-E70)/E70</f>
        <v>0.39176979479621221</v>
      </c>
      <c r="H70" s="171">
        <v>197980.71428571429</v>
      </c>
      <c r="I70" s="44">
        <f>(F70-H70)/H70</f>
        <v>-5.7725680351890779E-6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63974.666666666672</v>
      </c>
      <c r="F71" s="171">
        <v>80163.75</v>
      </c>
      <c r="G71" s="48">
        <f>(F71-E71)/E71</f>
        <v>0.25305459452700019</v>
      </c>
      <c r="H71" s="171">
        <v>80169.375</v>
      </c>
      <c r="I71" s="44">
        <f>(F71-H71)/H71</f>
        <v>-7.0163949762611967E-5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72557.5</v>
      </c>
      <c r="F72" s="171">
        <v>130418.8</v>
      </c>
      <c r="G72" s="48">
        <f>(F72-E72)/E72</f>
        <v>0.79745443269131377</v>
      </c>
      <c r="H72" s="171">
        <v>130423.8</v>
      </c>
      <c r="I72" s="44">
        <f>(F72-H72)/H72</f>
        <v>-3.8336561271792417E-5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84895.375</v>
      </c>
      <c r="F73" s="180">
        <v>117210.22222222222</v>
      </c>
      <c r="G73" s="48">
        <f>(F73-E73)/E73</f>
        <v>0.38064320020050818</v>
      </c>
      <c r="H73" s="180">
        <v>117806</v>
      </c>
      <c r="I73" s="59">
        <f>(F73-H73)/H73</f>
        <v>-5.0572787275502181E-3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59695.625</v>
      </c>
      <c r="F75" s="168">
        <v>71631.857142857145</v>
      </c>
      <c r="G75" s="44">
        <f t="shared" ref="G75:G81" si="10">(F75-E75)/E75</f>
        <v>0.19995153988013603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63653.482142857145</v>
      </c>
      <c r="F76" s="171">
        <v>114944.14285714286</v>
      </c>
      <c r="G76" s="48">
        <f t="shared" si="10"/>
        <v>0.80577933818568437</v>
      </c>
      <c r="H76" s="171">
        <v>114816</v>
      </c>
      <c r="I76" s="44">
        <f t="shared" si="11"/>
        <v>1.1160714285714105E-3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32219.3</v>
      </c>
      <c r="F77" s="171">
        <v>48886.5</v>
      </c>
      <c r="G77" s="48">
        <f t="shared" si="10"/>
        <v>0.51730484523251596</v>
      </c>
      <c r="H77" s="171">
        <v>48886.5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64976.3125</v>
      </c>
      <c r="F78" s="171">
        <v>94082.555555555562</v>
      </c>
      <c r="G78" s="48">
        <f t="shared" si="10"/>
        <v>0.44795159860072947</v>
      </c>
      <c r="H78" s="171">
        <v>94085.333333333328</v>
      </c>
      <c r="I78" s="44">
        <f t="shared" si="11"/>
        <v>-2.9524025470846959E-5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97649</v>
      </c>
      <c r="F79" s="171">
        <v>132556.44444444444</v>
      </c>
      <c r="G79" s="48">
        <f t="shared" si="10"/>
        <v>0.35747877033502073</v>
      </c>
      <c r="H79" s="171">
        <v>132955.33333333334</v>
      </c>
      <c r="I79" s="44">
        <f t="shared" si="11"/>
        <v>-3.0001721547254345E-3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378999</v>
      </c>
      <c r="F80" s="171">
        <v>578565</v>
      </c>
      <c r="G80" s="48">
        <f t="shared" si="10"/>
        <v>0.52656075609698183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125450.51111111112</v>
      </c>
      <c r="F81" s="174">
        <v>173121</v>
      </c>
      <c r="G81" s="51">
        <f t="shared" si="10"/>
        <v>0.37999437759697352</v>
      </c>
      <c r="H81" s="174">
        <v>173121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223</v>
      </c>
      <c r="F12" s="223" t="s">
        <v>224</v>
      </c>
      <c r="G12" s="215" t="s">
        <v>197</v>
      </c>
      <c r="H12" s="223" t="s">
        <v>219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44438.400000000001</v>
      </c>
      <c r="F15" s="143">
        <v>64833.2</v>
      </c>
      <c r="G15" s="44">
        <f>(F15-E15)/E15</f>
        <v>0.45894541657665433</v>
      </c>
      <c r="H15" s="143">
        <v>61333.2</v>
      </c>
      <c r="I15" s="118">
        <f>(F15-H15)/H15</f>
        <v>5.7065341446394455E-2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50360.762499999997</v>
      </c>
      <c r="F16" s="143">
        <v>118166.6</v>
      </c>
      <c r="G16" s="48">
        <f t="shared" ref="G16:G39" si="0">(F16-E16)/E16</f>
        <v>1.3464021220886004</v>
      </c>
      <c r="H16" s="143">
        <v>101666.6</v>
      </c>
      <c r="I16" s="48">
        <f>(F16-H16)/H16</f>
        <v>0.16229518839028745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54887.372222222228</v>
      </c>
      <c r="F17" s="143">
        <v>80500</v>
      </c>
      <c r="G17" s="48">
        <f t="shared" si="0"/>
        <v>0.46663971585449665</v>
      </c>
      <c r="H17" s="143">
        <v>75500</v>
      </c>
      <c r="I17" s="48">
        <f t="shared" ref="I17:I29" si="1">(F17-H17)/H17</f>
        <v>6.6225165562913912E-2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16255.222222222223</v>
      </c>
      <c r="F18" s="143">
        <v>40166.6</v>
      </c>
      <c r="G18" s="48">
        <f t="shared" si="0"/>
        <v>1.4709966711552525</v>
      </c>
      <c r="H18" s="143">
        <v>34833.199999999997</v>
      </c>
      <c r="I18" s="48">
        <f t="shared" si="1"/>
        <v>0.15311254779922609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173708.77380952382</v>
      </c>
      <c r="F19" s="143">
        <v>243000</v>
      </c>
      <c r="G19" s="48">
        <f t="shared" si="0"/>
        <v>0.39889307068885199</v>
      </c>
      <c r="H19" s="143">
        <v>260000</v>
      </c>
      <c r="I19" s="48">
        <f t="shared" si="1"/>
        <v>-6.5384615384615388E-2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46559.316666666666</v>
      </c>
      <c r="F20" s="143">
        <v>92500</v>
      </c>
      <c r="G20" s="48">
        <f t="shared" si="0"/>
        <v>0.98671300659839301</v>
      </c>
      <c r="H20" s="143">
        <v>78333.2</v>
      </c>
      <c r="I20" s="48">
        <f t="shared" si="1"/>
        <v>0.18085307379246607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43219.309722222228</v>
      </c>
      <c r="F21" s="143">
        <v>51000</v>
      </c>
      <c r="G21" s="48">
        <f t="shared" si="0"/>
        <v>0.1800281015079967</v>
      </c>
      <c r="H21" s="143">
        <v>53000</v>
      </c>
      <c r="I21" s="48">
        <f t="shared" si="1"/>
        <v>-3.7735849056603772E-2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8705.5</v>
      </c>
      <c r="F22" s="143">
        <v>27500</v>
      </c>
      <c r="G22" s="48">
        <f t="shared" si="0"/>
        <v>2.1589225202458215</v>
      </c>
      <c r="H22" s="143">
        <v>25666.6</v>
      </c>
      <c r="I22" s="48">
        <f t="shared" si="1"/>
        <v>7.1431354367154268E-2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11840.987499999999</v>
      </c>
      <c r="F23" s="143">
        <v>25500</v>
      </c>
      <c r="G23" s="48">
        <f t="shared" si="0"/>
        <v>1.1535366032604968</v>
      </c>
      <c r="H23" s="143">
        <v>27166.6</v>
      </c>
      <c r="I23" s="48">
        <f t="shared" si="1"/>
        <v>-6.1347389809545495E-2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11887.4375</v>
      </c>
      <c r="F24" s="143">
        <v>25500</v>
      </c>
      <c r="G24" s="48">
        <f t="shared" si="0"/>
        <v>1.1451216883369524</v>
      </c>
      <c r="H24" s="143">
        <v>25500</v>
      </c>
      <c r="I24" s="48">
        <f t="shared" si="1"/>
        <v>0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11503.719444444443</v>
      </c>
      <c r="F25" s="143">
        <v>26500</v>
      </c>
      <c r="G25" s="48">
        <f t="shared" si="0"/>
        <v>1.3036027719537089</v>
      </c>
      <c r="H25" s="143">
        <v>30166.6</v>
      </c>
      <c r="I25" s="48">
        <f t="shared" si="1"/>
        <v>-0.1215450199889944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30170.1875</v>
      </c>
      <c r="F26" s="143">
        <v>57666.6</v>
      </c>
      <c r="G26" s="48">
        <f t="shared" si="0"/>
        <v>0.9113769180254514</v>
      </c>
      <c r="H26" s="143">
        <v>53666.6</v>
      </c>
      <c r="I26" s="48">
        <f t="shared" si="1"/>
        <v>7.4534254079818729E-2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10639.487499999999</v>
      </c>
      <c r="F27" s="143">
        <v>27166.6</v>
      </c>
      <c r="G27" s="48">
        <f t="shared" si="0"/>
        <v>1.5533748688552902</v>
      </c>
      <c r="H27" s="143">
        <v>27666.6</v>
      </c>
      <c r="I27" s="48">
        <f t="shared" si="1"/>
        <v>-1.8072332704416157E-2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66416.913888888899</v>
      </c>
      <c r="F28" s="143">
        <v>70333.2</v>
      </c>
      <c r="G28" s="48">
        <f t="shared" si="0"/>
        <v>5.8965192475862176E-2</v>
      </c>
      <c r="H28" s="143">
        <v>65666.600000000006</v>
      </c>
      <c r="I28" s="48">
        <f t="shared" si="1"/>
        <v>7.1065046766544807E-2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41411.871428571423</v>
      </c>
      <c r="F29" s="143">
        <v>91500</v>
      </c>
      <c r="G29" s="48">
        <f t="shared" si="0"/>
        <v>1.2095113512998863</v>
      </c>
      <c r="H29" s="143">
        <v>95500</v>
      </c>
      <c r="I29" s="48">
        <f t="shared" si="1"/>
        <v>-4.1884816753926704E-2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29101.924999999999</v>
      </c>
      <c r="F30" s="145">
        <v>51000</v>
      </c>
      <c r="G30" s="51">
        <f t="shared" si="0"/>
        <v>0.75246139215876617</v>
      </c>
      <c r="H30" s="145">
        <v>51500</v>
      </c>
      <c r="I30" s="51">
        <f>(F30-H30)/H30</f>
        <v>-9.7087378640776691E-3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49437.609523809522</v>
      </c>
      <c r="F32" s="143">
        <v>100000</v>
      </c>
      <c r="G32" s="44">
        <f t="shared" si="0"/>
        <v>1.0227515238543088</v>
      </c>
      <c r="H32" s="143">
        <v>110000</v>
      </c>
      <c r="I32" s="45">
        <f>(F32-H32)/H32</f>
        <v>-9.0909090909090912E-2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43">
        <v>100000</v>
      </c>
      <c r="G33" s="48">
        <f t="shared" si="0"/>
        <v>1.0985010144940841</v>
      </c>
      <c r="H33" s="143">
        <v>110000</v>
      </c>
      <c r="I33" s="48">
        <f>(F33-H33)/H33</f>
        <v>-9.0909090909090912E-2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31529.1</v>
      </c>
      <c r="F34" s="143">
        <v>43666.6</v>
      </c>
      <c r="G34" s="48">
        <f>(F34-E34)/E34</f>
        <v>0.38496182891360681</v>
      </c>
      <c r="H34" s="143">
        <v>45333.2</v>
      </c>
      <c r="I34" s="48">
        <f>(F34-H34)/H34</f>
        <v>-3.6763343421598267E-2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43">
        <v>52166.6</v>
      </c>
      <c r="G35" s="48">
        <f t="shared" si="0"/>
        <v>0.62196968519238238</v>
      </c>
      <c r="H35" s="143">
        <v>48000</v>
      </c>
      <c r="I35" s="48">
        <f>(F35-H35)/H35</f>
        <v>8.6804166666666641E-2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43">
        <v>38833.199999999997</v>
      </c>
      <c r="G36" s="55">
        <f t="shared" si="0"/>
        <v>0.88333926088783987</v>
      </c>
      <c r="H36" s="143">
        <v>37000</v>
      </c>
      <c r="I36" s="48">
        <f>(F36-H36)/H36</f>
        <v>4.9545945945945864E-2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973731</v>
      </c>
      <c r="F38" s="198">
        <v>1479060</v>
      </c>
      <c r="G38" s="170">
        <f t="shared" si="0"/>
        <v>0.51896160233165012</v>
      </c>
      <c r="H38" s="198">
        <v>1430220</v>
      </c>
      <c r="I38" s="170">
        <f>(F38-H38)/H38</f>
        <v>3.4148592524227042E-2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670858.15</v>
      </c>
      <c r="F39" s="144">
        <v>1036870</v>
      </c>
      <c r="G39" s="176">
        <f t="shared" si="0"/>
        <v>0.54558754335771276</v>
      </c>
      <c r="H39" s="144">
        <v>1034210</v>
      </c>
      <c r="I39" s="176">
        <f>(F39-H39)/H39</f>
        <v>2.5720114870287467E-3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22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221</v>
      </c>
      <c r="E12" s="223" t="s">
        <v>224</v>
      </c>
      <c r="F12" s="230" t="s">
        <v>186</v>
      </c>
      <c r="G12" s="215" t="s">
        <v>223</v>
      </c>
      <c r="H12" s="232" t="s">
        <v>225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80648.800000000003</v>
      </c>
      <c r="E15" s="133">
        <v>64833.2</v>
      </c>
      <c r="F15" s="67">
        <f t="shared" ref="F15:F30" si="0">D15-E15</f>
        <v>15815.600000000006</v>
      </c>
      <c r="G15" s="168">
        <v>44438.400000000001</v>
      </c>
      <c r="H15" s="66">
        <f>AVERAGE(D15:E15)</f>
        <v>72741</v>
      </c>
      <c r="I15" s="69">
        <f>(H15-G15)/G15</f>
        <v>0.63689511773601204</v>
      </c>
    </row>
    <row r="16" spans="1:9" ht="16.5" customHeight="1">
      <c r="A16" s="37"/>
      <c r="B16" s="34" t="s">
        <v>5</v>
      </c>
      <c r="C16" s="15" t="s">
        <v>164</v>
      </c>
      <c r="D16" s="133">
        <v>150498.66666666666</v>
      </c>
      <c r="E16" s="133">
        <v>118166.6</v>
      </c>
      <c r="F16" s="71">
        <f t="shared" si="0"/>
        <v>32332.066666666651</v>
      </c>
      <c r="G16" s="171">
        <v>50360.762499999997</v>
      </c>
      <c r="H16" s="68">
        <f t="shared" ref="H16:H30" si="1">AVERAGE(D16:E16)</f>
        <v>134332.63333333333</v>
      </c>
      <c r="I16" s="72">
        <f t="shared" ref="I16:I39" si="2">(H16-G16)/G16</f>
        <v>1.6674066607576352</v>
      </c>
    </row>
    <row r="17" spans="1:9" ht="16.5">
      <c r="A17" s="37"/>
      <c r="B17" s="34" t="s">
        <v>6</v>
      </c>
      <c r="C17" s="15" t="s">
        <v>165</v>
      </c>
      <c r="D17" s="133">
        <v>115387.55555555556</v>
      </c>
      <c r="E17" s="133">
        <v>80500</v>
      </c>
      <c r="F17" s="71">
        <f t="shared" si="0"/>
        <v>34887.555555555562</v>
      </c>
      <c r="G17" s="171">
        <v>54887.372222222228</v>
      </c>
      <c r="H17" s="68">
        <f t="shared" si="1"/>
        <v>97943.777777777781</v>
      </c>
      <c r="I17" s="72">
        <f t="shared" si="2"/>
        <v>0.78445011689088162</v>
      </c>
    </row>
    <row r="18" spans="1:9" ht="16.5">
      <c r="A18" s="37"/>
      <c r="B18" s="34" t="s">
        <v>7</v>
      </c>
      <c r="C18" s="151" t="s">
        <v>166</v>
      </c>
      <c r="D18" s="133">
        <v>51148.800000000003</v>
      </c>
      <c r="E18" s="133">
        <v>40166.6</v>
      </c>
      <c r="F18" s="71">
        <f t="shared" si="0"/>
        <v>10982.200000000004</v>
      </c>
      <c r="G18" s="171">
        <v>16255.222222222223</v>
      </c>
      <c r="H18" s="68">
        <f t="shared" si="1"/>
        <v>45657.7</v>
      </c>
      <c r="I18" s="72">
        <f t="shared" si="2"/>
        <v>1.8088019576614691</v>
      </c>
    </row>
    <row r="19" spans="1:9" ht="16.5">
      <c r="A19" s="37"/>
      <c r="B19" s="34" t="s">
        <v>8</v>
      </c>
      <c r="C19" s="15" t="s">
        <v>167</v>
      </c>
      <c r="D19" s="133">
        <v>368687.25</v>
      </c>
      <c r="E19" s="133">
        <v>243000</v>
      </c>
      <c r="F19" s="71">
        <f>D19-E19</f>
        <v>125687.25</v>
      </c>
      <c r="G19" s="171">
        <v>173708.77380952382</v>
      </c>
      <c r="H19" s="68">
        <f t="shared" si="1"/>
        <v>305843.625</v>
      </c>
      <c r="I19" s="72">
        <f t="shared" si="2"/>
        <v>0.76066883838213883</v>
      </c>
    </row>
    <row r="20" spans="1:9" ht="16.5">
      <c r="A20" s="37"/>
      <c r="B20" s="34" t="s">
        <v>9</v>
      </c>
      <c r="C20" s="151" t="s">
        <v>168</v>
      </c>
      <c r="D20" s="133">
        <v>121348.8</v>
      </c>
      <c r="E20" s="133">
        <v>92500</v>
      </c>
      <c r="F20" s="71">
        <f t="shared" si="0"/>
        <v>28848.800000000003</v>
      </c>
      <c r="G20" s="171">
        <v>46559.316666666666</v>
      </c>
      <c r="H20" s="68">
        <f t="shared" si="1"/>
        <v>106924.4</v>
      </c>
      <c r="I20" s="72">
        <f t="shared" si="2"/>
        <v>1.2965199589484238</v>
      </c>
    </row>
    <row r="21" spans="1:9" ht="16.5">
      <c r="A21" s="37"/>
      <c r="B21" s="34" t="s">
        <v>10</v>
      </c>
      <c r="C21" s="15" t="s">
        <v>169</v>
      </c>
      <c r="D21" s="133">
        <v>81449.8</v>
      </c>
      <c r="E21" s="133">
        <v>51000</v>
      </c>
      <c r="F21" s="71">
        <f t="shared" si="0"/>
        <v>30449.800000000003</v>
      </c>
      <c r="G21" s="171">
        <v>43219.309722222228</v>
      </c>
      <c r="H21" s="68">
        <f t="shared" si="1"/>
        <v>66224.899999999994</v>
      </c>
      <c r="I21" s="72">
        <f t="shared" si="2"/>
        <v>0.53229888273641024</v>
      </c>
    </row>
    <row r="22" spans="1:9" ht="16.5">
      <c r="A22" s="37"/>
      <c r="B22" s="34" t="s">
        <v>11</v>
      </c>
      <c r="C22" s="15" t="s">
        <v>170</v>
      </c>
      <c r="D22" s="133">
        <v>40055.333333333336</v>
      </c>
      <c r="E22" s="133">
        <v>27500</v>
      </c>
      <c r="F22" s="71">
        <f t="shared" si="0"/>
        <v>12555.333333333336</v>
      </c>
      <c r="G22" s="171">
        <v>8705.5</v>
      </c>
      <c r="H22" s="68">
        <f t="shared" si="1"/>
        <v>33777.666666666672</v>
      </c>
      <c r="I22" s="72">
        <f t="shared" si="2"/>
        <v>2.880037524170544</v>
      </c>
    </row>
    <row r="23" spans="1:9" ht="16.5">
      <c r="A23" s="37"/>
      <c r="B23" s="34" t="s">
        <v>12</v>
      </c>
      <c r="C23" s="15" t="s">
        <v>171</v>
      </c>
      <c r="D23" s="133">
        <v>50554.222222222219</v>
      </c>
      <c r="E23" s="133">
        <v>25500</v>
      </c>
      <c r="F23" s="71">
        <f t="shared" si="0"/>
        <v>25054.222222222219</v>
      </c>
      <c r="G23" s="171">
        <v>11840.987499999999</v>
      </c>
      <c r="H23" s="68">
        <f t="shared" si="1"/>
        <v>38027.111111111109</v>
      </c>
      <c r="I23" s="72">
        <f t="shared" si="2"/>
        <v>2.2114813997659497</v>
      </c>
    </row>
    <row r="24" spans="1:9" ht="16.5">
      <c r="A24" s="37"/>
      <c r="B24" s="34" t="s">
        <v>13</v>
      </c>
      <c r="C24" s="15" t="s">
        <v>172</v>
      </c>
      <c r="D24" s="133">
        <v>54998.666666666664</v>
      </c>
      <c r="E24" s="133">
        <v>25500</v>
      </c>
      <c r="F24" s="71">
        <f t="shared" si="0"/>
        <v>29498.666666666664</v>
      </c>
      <c r="G24" s="171">
        <v>11887.4375</v>
      </c>
      <c r="H24" s="68">
        <f t="shared" si="1"/>
        <v>40249.333333333328</v>
      </c>
      <c r="I24" s="72">
        <f t="shared" si="2"/>
        <v>2.3858712891935987</v>
      </c>
    </row>
    <row r="25" spans="1:9" ht="16.5">
      <c r="A25" s="37"/>
      <c r="B25" s="34" t="s">
        <v>14</v>
      </c>
      <c r="C25" s="151" t="s">
        <v>173</v>
      </c>
      <c r="D25" s="133">
        <v>48949.8</v>
      </c>
      <c r="E25" s="133">
        <v>26500</v>
      </c>
      <c r="F25" s="71">
        <f t="shared" si="0"/>
        <v>22449.800000000003</v>
      </c>
      <c r="G25" s="171">
        <v>11503.719444444443</v>
      </c>
      <c r="H25" s="68">
        <f t="shared" si="1"/>
        <v>37724.9</v>
      </c>
      <c r="I25" s="72">
        <f t="shared" si="2"/>
        <v>2.279365441950056</v>
      </c>
    </row>
    <row r="26" spans="1:9" ht="16.5">
      <c r="A26" s="37"/>
      <c r="B26" s="34" t="s">
        <v>15</v>
      </c>
      <c r="C26" s="15" t="s">
        <v>174</v>
      </c>
      <c r="D26" s="133">
        <v>102949.8</v>
      </c>
      <c r="E26" s="133">
        <v>57666.6</v>
      </c>
      <c r="F26" s="71">
        <f t="shared" si="0"/>
        <v>45283.200000000004</v>
      </c>
      <c r="G26" s="171">
        <v>30170.1875</v>
      </c>
      <c r="H26" s="68">
        <f t="shared" si="1"/>
        <v>80308.2</v>
      </c>
      <c r="I26" s="72">
        <f t="shared" si="2"/>
        <v>1.6618396057366231</v>
      </c>
    </row>
    <row r="27" spans="1:9" ht="16.5">
      <c r="A27" s="37"/>
      <c r="B27" s="34" t="s">
        <v>16</v>
      </c>
      <c r="C27" s="15" t="s">
        <v>175</v>
      </c>
      <c r="D27" s="133">
        <v>50833.111111111109</v>
      </c>
      <c r="E27" s="133">
        <v>27166.6</v>
      </c>
      <c r="F27" s="71">
        <f t="shared" si="0"/>
        <v>23666.511111111111</v>
      </c>
      <c r="G27" s="171">
        <v>10639.487499999999</v>
      </c>
      <c r="H27" s="68">
        <f t="shared" si="1"/>
        <v>38999.85555555555</v>
      </c>
      <c r="I27" s="72">
        <f t="shared" si="2"/>
        <v>2.6655765191279706</v>
      </c>
    </row>
    <row r="28" spans="1:9" ht="16.5">
      <c r="A28" s="37"/>
      <c r="B28" s="34" t="s">
        <v>17</v>
      </c>
      <c r="C28" s="15" t="s">
        <v>176</v>
      </c>
      <c r="D28" s="133">
        <v>81348.800000000003</v>
      </c>
      <c r="E28" s="133">
        <v>70333.2</v>
      </c>
      <c r="F28" s="71">
        <f t="shared" si="0"/>
        <v>11015.600000000006</v>
      </c>
      <c r="G28" s="171">
        <v>66416.913888888899</v>
      </c>
      <c r="H28" s="68">
        <f t="shared" si="1"/>
        <v>75841</v>
      </c>
      <c r="I28" s="72">
        <f t="shared" si="2"/>
        <v>0.14189286371957863</v>
      </c>
    </row>
    <row r="29" spans="1:9" ht="16.5">
      <c r="A29" s="37"/>
      <c r="B29" s="34" t="s">
        <v>18</v>
      </c>
      <c r="C29" s="15" t="s">
        <v>177</v>
      </c>
      <c r="D29" s="133">
        <v>127121.42857142857</v>
      </c>
      <c r="E29" s="133">
        <v>91500</v>
      </c>
      <c r="F29" s="71">
        <f t="shared" si="0"/>
        <v>35621.428571428565</v>
      </c>
      <c r="G29" s="171">
        <v>41411.871428571423</v>
      </c>
      <c r="H29" s="68">
        <f t="shared" si="1"/>
        <v>109310.71428571429</v>
      </c>
      <c r="I29" s="72">
        <f t="shared" si="2"/>
        <v>1.6395985140216871</v>
      </c>
    </row>
    <row r="30" spans="1:9" ht="17.25" thickBot="1">
      <c r="A30" s="38"/>
      <c r="B30" s="36" t="s">
        <v>19</v>
      </c>
      <c r="C30" s="16" t="s">
        <v>178</v>
      </c>
      <c r="D30" s="143">
        <v>60049.8</v>
      </c>
      <c r="E30" s="136">
        <v>51000</v>
      </c>
      <c r="F30" s="74">
        <f t="shared" si="0"/>
        <v>9049.8000000000029</v>
      </c>
      <c r="G30" s="174">
        <v>29101.924999999999</v>
      </c>
      <c r="H30" s="100">
        <f t="shared" si="1"/>
        <v>55524.9</v>
      </c>
      <c r="I30" s="75">
        <f t="shared" si="2"/>
        <v>0.90794595202894668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196186.25</v>
      </c>
      <c r="E32" s="133">
        <v>100000</v>
      </c>
      <c r="F32" s="67">
        <f>D32-E32</f>
        <v>96186.25</v>
      </c>
      <c r="G32" s="177">
        <v>49437.609523809522</v>
      </c>
      <c r="H32" s="68">
        <f>AVERAGE(D32:E32)</f>
        <v>148093.125</v>
      </c>
      <c r="I32" s="78">
        <f t="shared" si="2"/>
        <v>1.9955559426609666</v>
      </c>
    </row>
    <row r="33" spans="1:9" ht="16.5">
      <c r="A33" s="37"/>
      <c r="B33" s="34" t="s">
        <v>27</v>
      </c>
      <c r="C33" s="15" t="s">
        <v>180</v>
      </c>
      <c r="D33" s="47">
        <v>175948.79999999999</v>
      </c>
      <c r="E33" s="133">
        <v>100000</v>
      </c>
      <c r="F33" s="79">
        <f>D33-E33</f>
        <v>75948.799999999988</v>
      </c>
      <c r="G33" s="171">
        <v>47653.0625</v>
      </c>
      <c r="H33" s="68">
        <f>AVERAGE(D33:E33)</f>
        <v>137974.39999999999</v>
      </c>
      <c r="I33" s="72">
        <f t="shared" si="2"/>
        <v>1.8953941837421255</v>
      </c>
    </row>
    <row r="34" spans="1:9" ht="16.5">
      <c r="A34" s="37"/>
      <c r="B34" s="39" t="s">
        <v>28</v>
      </c>
      <c r="C34" s="15" t="s">
        <v>181</v>
      </c>
      <c r="D34" s="47">
        <v>48312.5</v>
      </c>
      <c r="E34" s="133">
        <v>43666.6</v>
      </c>
      <c r="F34" s="71">
        <f>D34-E34</f>
        <v>4645.9000000000015</v>
      </c>
      <c r="G34" s="171">
        <v>31529.1</v>
      </c>
      <c r="H34" s="68">
        <f>AVERAGE(D34:E34)</f>
        <v>45989.55</v>
      </c>
      <c r="I34" s="72">
        <f t="shared" si="2"/>
        <v>0.45863821041514047</v>
      </c>
    </row>
    <row r="35" spans="1:9" ht="16.5">
      <c r="A35" s="37"/>
      <c r="B35" s="34" t="s">
        <v>29</v>
      </c>
      <c r="C35" s="15" t="s">
        <v>182</v>
      </c>
      <c r="D35" s="47">
        <v>77561.25</v>
      </c>
      <c r="E35" s="133">
        <v>52166.6</v>
      </c>
      <c r="F35" s="79">
        <f>D35-E35</f>
        <v>25394.65</v>
      </c>
      <c r="G35" s="171">
        <v>32162.5</v>
      </c>
      <c r="H35" s="68">
        <f>AVERAGE(D35:E35)</f>
        <v>64863.925000000003</v>
      </c>
      <c r="I35" s="72">
        <f t="shared" si="2"/>
        <v>1.0167563155849204</v>
      </c>
    </row>
    <row r="36" spans="1:9" ht="17.25" thickBot="1">
      <c r="A36" s="38"/>
      <c r="B36" s="39" t="s">
        <v>30</v>
      </c>
      <c r="C36" s="15" t="s">
        <v>183</v>
      </c>
      <c r="D36" s="50">
        <v>52548.800000000003</v>
      </c>
      <c r="E36" s="133">
        <v>38833.199999999997</v>
      </c>
      <c r="F36" s="71">
        <f>D36-E36</f>
        <v>13715.600000000006</v>
      </c>
      <c r="G36" s="174">
        <v>20619.333333333332</v>
      </c>
      <c r="H36" s="68">
        <f>AVERAGE(D36:E36)</f>
        <v>45691</v>
      </c>
      <c r="I36" s="80">
        <f t="shared" si="2"/>
        <v>1.215930033302079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1565564</v>
      </c>
      <c r="E38" s="134">
        <v>1479060</v>
      </c>
      <c r="F38" s="67">
        <f>D38-E38</f>
        <v>86504</v>
      </c>
      <c r="G38" s="171">
        <v>973731</v>
      </c>
      <c r="H38" s="67">
        <f>AVERAGE(D38:E38)</f>
        <v>1522312</v>
      </c>
      <c r="I38" s="78">
        <f t="shared" si="2"/>
        <v>0.56338044079935834</v>
      </c>
    </row>
    <row r="39" spans="1:9" ht="17.25" thickBot="1">
      <c r="A39" s="38"/>
      <c r="B39" s="36" t="s">
        <v>32</v>
      </c>
      <c r="C39" s="16" t="s">
        <v>185</v>
      </c>
      <c r="D39" s="57">
        <v>924607.66666666663</v>
      </c>
      <c r="E39" s="135">
        <v>1036870</v>
      </c>
      <c r="F39" s="74">
        <f>D39-E39</f>
        <v>-112262.33333333337</v>
      </c>
      <c r="G39" s="171">
        <v>670858.15</v>
      </c>
      <c r="H39" s="81">
        <f>AVERAGE(D39:E39)</f>
        <v>980738.83333333326</v>
      </c>
      <c r="I39" s="75">
        <f t="shared" si="2"/>
        <v>0.46191684983380349</v>
      </c>
    </row>
    <row r="40" spans="1:9" ht="15.75" customHeight="1" thickBot="1">
      <c r="A40" s="225"/>
      <c r="B40" s="226"/>
      <c r="C40" s="227"/>
      <c r="D40" s="83">
        <f>SUM(D15:D39)</f>
        <v>4626759.9007936511</v>
      </c>
      <c r="E40" s="83">
        <f>SUM(E15:E39)</f>
        <v>3943429.2</v>
      </c>
      <c r="F40" s="83">
        <f>SUM(F15:F39)</f>
        <v>683330.7007936507</v>
      </c>
      <c r="G40" s="83">
        <f>SUM(G15:G39)</f>
        <v>2477097.9422619049</v>
      </c>
      <c r="H40" s="83">
        <f>AVERAGE(D40:E40)</f>
        <v>4285094.5503968261</v>
      </c>
      <c r="I40" s="75">
        <f>(H40-G40)/G40</f>
        <v>0.72988499053210254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223</v>
      </c>
      <c r="F13" s="232" t="s">
        <v>226</v>
      </c>
      <c r="G13" s="215" t="s">
        <v>197</v>
      </c>
      <c r="H13" s="232" t="s">
        <v>220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44438.400000000001</v>
      </c>
      <c r="F16" s="42">
        <v>72741</v>
      </c>
      <c r="G16" s="21">
        <f t="shared" ref="G16:G31" si="0">(F16-E16)/E16</f>
        <v>0.63689511773601204</v>
      </c>
      <c r="H16" s="168">
        <v>67541</v>
      </c>
      <c r="I16" s="21">
        <f t="shared" ref="I16:I31" si="1">(F16-H16)/H16</f>
        <v>7.6990272575176558E-2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50360.762499999997</v>
      </c>
      <c r="F17" s="46">
        <v>134332.63333333333</v>
      </c>
      <c r="G17" s="21">
        <f t="shared" si="0"/>
        <v>1.6674066607576352</v>
      </c>
      <c r="H17" s="171">
        <v>127472.07777777778</v>
      </c>
      <c r="I17" s="21">
        <f t="shared" si="1"/>
        <v>5.3820065344157654E-2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54887.372222222228</v>
      </c>
      <c r="F18" s="46">
        <v>97943.777777777781</v>
      </c>
      <c r="G18" s="21">
        <f t="shared" si="0"/>
        <v>0.78445011689088162</v>
      </c>
      <c r="H18" s="171">
        <v>86374.399999999994</v>
      </c>
      <c r="I18" s="21">
        <f t="shared" si="1"/>
        <v>0.13394452265691903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16255.222222222223</v>
      </c>
      <c r="F19" s="46">
        <v>45657.7</v>
      </c>
      <c r="G19" s="21">
        <f t="shared" si="0"/>
        <v>1.8088019576614691</v>
      </c>
      <c r="H19" s="171">
        <v>41791</v>
      </c>
      <c r="I19" s="21">
        <f t="shared" si="1"/>
        <v>9.2524706276470942E-2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173708.77380952382</v>
      </c>
      <c r="F20" s="46">
        <v>305843.625</v>
      </c>
      <c r="G20" s="21">
        <f t="shared" si="0"/>
        <v>0.76066883838213883</v>
      </c>
      <c r="H20" s="171">
        <v>303178.42857142858</v>
      </c>
      <c r="I20" s="21">
        <f t="shared" si="1"/>
        <v>8.7908511206743131E-3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46559.316666666666</v>
      </c>
      <c r="F21" s="46">
        <v>106924.4</v>
      </c>
      <c r="G21" s="21">
        <f t="shared" si="0"/>
        <v>1.2965199589484238</v>
      </c>
      <c r="H21" s="171">
        <v>94891</v>
      </c>
      <c r="I21" s="21">
        <f t="shared" si="1"/>
        <v>0.12681286950290327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43219.309722222228</v>
      </c>
      <c r="F22" s="46">
        <v>66224.899999999994</v>
      </c>
      <c r="G22" s="21">
        <f t="shared" si="0"/>
        <v>0.53229888273641024</v>
      </c>
      <c r="H22" s="171">
        <v>61224.9</v>
      </c>
      <c r="I22" s="21">
        <f t="shared" si="1"/>
        <v>8.1666119503665868E-2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8705.5</v>
      </c>
      <c r="F23" s="46">
        <v>33777.666666666672</v>
      </c>
      <c r="G23" s="21">
        <f t="shared" si="0"/>
        <v>2.880037524170544</v>
      </c>
      <c r="H23" s="171">
        <v>31360.966666666667</v>
      </c>
      <c r="I23" s="21">
        <f t="shared" si="1"/>
        <v>7.7060762370207689E-2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11840.987499999999</v>
      </c>
      <c r="F24" s="46">
        <v>38027.111111111109</v>
      </c>
      <c r="G24" s="21">
        <f t="shared" si="0"/>
        <v>2.2114813997659497</v>
      </c>
      <c r="H24" s="171">
        <v>36166.522222222222</v>
      </c>
      <c r="I24" s="21">
        <f t="shared" si="1"/>
        <v>5.1445059534799949E-2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11887.4375</v>
      </c>
      <c r="F25" s="46">
        <v>40249.333333333328</v>
      </c>
      <c r="G25" s="21">
        <f t="shared" si="0"/>
        <v>2.3858712891935987</v>
      </c>
      <c r="H25" s="171">
        <v>35888.777777777781</v>
      </c>
      <c r="I25" s="21">
        <f t="shared" si="1"/>
        <v>0.12150192415456371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11503.719444444443</v>
      </c>
      <c r="F26" s="46">
        <v>37724.9</v>
      </c>
      <c r="G26" s="21">
        <f t="shared" si="0"/>
        <v>2.279365441950056</v>
      </c>
      <c r="H26" s="171">
        <v>38110.966666666667</v>
      </c>
      <c r="I26" s="21">
        <f t="shared" si="1"/>
        <v>-1.0130067548360945E-2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30170.1875</v>
      </c>
      <c r="F27" s="46">
        <v>80308.2</v>
      </c>
      <c r="G27" s="21">
        <f t="shared" si="0"/>
        <v>1.6618396057366231</v>
      </c>
      <c r="H27" s="171">
        <v>80138.744444444441</v>
      </c>
      <c r="I27" s="21">
        <f t="shared" si="1"/>
        <v>2.1145272081599673E-3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10639.487499999999</v>
      </c>
      <c r="F28" s="46">
        <v>38999.85555555555</v>
      </c>
      <c r="G28" s="21">
        <f t="shared" si="0"/>
        <v>2.6655765191279706</v>
      </c>
      <c r="H28" s="171">
        <v>36694.300000000003</v>
      </c>
      <c r="I28" s="21">
        <f t="shared" si="1"/>
        <v>6.283143582397123E-2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66416.913888888899</v>
      </c>
      <c r="F29" s="46">
        <v>75841</v>
      </c>
      <c r="G29" s="21">
        <f t="shared" si="0"/>
        <v>0.14189286371957863</v>
      </c>
      <c r="H29" s="171">
        <v>73558.200000000012</v>
      </c>
      <c r="I29" s="21">
        <f t="shared" si="1"/>
        <v>3.1033929595884455E-2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41411.871428571423</v>
      </c>
      <c r="F30" s="46">
        <v>109310.71428571429</v>
      </c>
      <c r="G30" s="21">
        <f t="shared" si="0"/>
        <v>1.6395985140216871</v>
      </c>
      <c r="H30" s="171">
        <v>110596.42857142858</v>
      </c>
      <c r="I30" s="21">
        <f t="shared" si="1"/>
        <v>-1.1625278522297966E-2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29101.924999999999</v>
      </c>
      <c r="F31" s="49">
        <v>55524.9</v>
      </c>
      <c r="G31" s="23">
        <f t="shared" si="0"/>
        <v>0.90794595202894668</v>
      </c>
      <c r="H31" s="174">
        <v>55624.9</v>
      </c>
      <c r="I31" s="23">
        <f t="shared" si="1"/>
        <v>-1.7977560409097365E-3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49437.609523809522</v>
      </c>
      <c r="F33" s="54">
        <v>148093.125</v>
      </c>
      <c r="G33" s="21">
        <f>(F33-E33)/E33</f>
        <v>1.9955559426609666</v>
      </c>
      <c r="H33" s="177">
        <v>133974.9</v>
      </c>
      <c r="I33" s="21">
        <f>(F33-H33)/H33</f>
        <v>0.10537962707940074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47653.0625</v>
      </c>
      <c r="F34" s="46">
        <v>137974.39999999999</v>
      </c>
      <c r="G34" s="21">
        <f>(F34-E34)/E34</f>
        <v>1.8953941837421255</v>
      </c>
      <c r="H34" s="171">
        <v>133474.9</v>
      </c>
      <c r="I34" s="21">
        <f>(F34-H34)/H34</f>
        <v>3.3710457921302062E-2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31529.1</v>
      </c>
      <c r="F35" s="46">
        <v>45989.55</v>
      </c>
      <c r="G35" s="21">
        <f>(F35-E35)/E35</f>
        <v>0.45863821041514047</v>
      </c>
      <c r="H35" s="171">
        <v>47010.35</v>
      </c>
      <c r="I35" s="21">
        <f>(F35-H35)/H35</f>
        <v>-2.1714367155317833E-2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32162.5</v>
      </c>
      <c r="F36" s="46">
        <v>64863.925000000003</v>
      </c>
      <c r="G36" s="21">
        <f>(F36-E36)/E36</f>
        <v>1.0167563155849204</v>
      </c>
      <c r="H36" s="171">
        <v>65785.71428571429</v>
      </c>
      <c r="I36" s="21">
        <f>(F36-H36)/H36</f>
        <v>-1.4011997828447358E-2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20619.333333333332</v>
      </c>
      <c r="F37" s="49">
        <v>45691</v>
      </c>
      <c r="G37" s="23">
        <f>(F37-E37)/E37</f>
        <v>1.215930033302079</v>
      </c>
      <c r="H37" s="174">
        <v>44388.222222222219</v>
      </c>
      <c r="I37" s="23">
        <f>(F37-H37)/H37</f>
        <v>2.9349627278507387E-2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973731</v>
      </c>
      <c r="F39" s="46">
        <v>1522312</v>
      </c>
      <c r="G39" s="21">
        <f t="shared" ref="G39:G44" si="2">(F39-E39)/E39</f>
        <v>0.56338044079935834</v>
      </c>
      <c r="H39" s="171">
        <v>1444947.6428571427</v>
      </c>
      <c r="I39" s="21">
        <f t="shared" ref="I39:I44" si="3">(F39-H39)/H39</f>
        <v>5.3541287482141688E-2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670858.15</v>
      </c>
      <c r="F40" s="46">
        <v>980738.83333333326</v>
      </c>
      <c r="G40" s="21">
        <f t="shared" si="2"/>
        <v>0.46191684983380349</v>
      </c>
      <c r="H40" s="171">
        <v>973179.66666666674</v>
      </c>
      <c r="I40" s="21">
        <f t="shared" si="3"/>
        <v>7.7674934296132134E-3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430159.6</v>
      </c>
      <c r="F41" s="57">
        <v>604802.25</v>
      </c>
      <c r="G41" s="21">
        <f t="shared" si="2"/>
        <v>0.40599500743444999</v>
      </c>
      <c r="H41" s="179">
        <v>635793.6</v>
      </c>
      <c r="I41" s="21">
        <f t="shared" si="3"/>
        <v>-4.8744356659142174E-2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171119.25</v>
      </c>
      <c r="F42" s="47">
        <v>291525</v>
      </c>
      <c r="G42" s="21">
        <f t="shared" si="2"/>
        <v>0.70363649910807813</v>
      </c>
      <c r="H42" s="172">
        <v>295497.42857142858</v>
      </c>
      <c r="I42" s="21">
        <f t="shared" si="3"/>
        <v>-1.3443191673894217E-2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174166</v>
      </c>
      <c r="F43" s="47">
        <v>228734.99999999997</v>
      </c>
      <c r="G43" s="21">
        <f t="shared" si="2"/>
        <v>0.31331603183170065</v>
      </c>
      <c r="H43" s="172">
        <v>218270</v>
      </c>
      <c r="I43" s="21">
        <f t="shared" si="3"/>
        <v>4.794520547945192E-2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384892.54761904763</v>
      </c>
      <c r="F44" s="50">
        <v>775008</v>
      </c>
      <c r="G44" s="31">
        <f t="shared" si="2"/>
        <v>1.0135697736789495</v>
      </c>
      <c r="H44" s="175">
        <v>759310.5</v>
      </c>
      <c r="I44" s="31">
        <f t="shared" si="3"/>
        <v>2.0673360897814529E-2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266993.5</v>
      </c>
      <c r="F46" s="43">
        <v>414015.33333333331</v>
      </c>
      <c r="G46" s="21">
        <f t="shared" ref="G46:G51" si="4">(F46-E46)/E46</f>
        <v>0.55065697604373631</v>
      </c>
      <c r="H46" s="169">
        <v>429065</v>
      </c>
      <c r="I46" s="21">
        <f t="shared" ref="I46:I51" si="5">(F46-H46)/H46</f>
        <v>-3.5075493612079026E-2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226282.05</v>
      </c>
      <c r="F47" s="47">
        <v>313231.90000000002</v>
      </c>
      <c r="G47" s="21">
        <f t="shared" si="4"/>
        <v>0.38425429679464207</v>
      </c>
      <c r="H47" s="172">
        <v>313232.40000000002</v>
      </c>
      <c r="I47" s="21">
        <f t="shared" si="5"/>
        <v>-1.5962588799881492E-6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674038.83928571432</v>
      </c>
      <c r="F48" s="47">
        <v>987597</v>
      </c>
      <c r="G48" s="21">
        <f t="shared" si="4"/>
        <v>0.46519301624601689</v>
      </c>
      <c r="H48" s="172">
        <v>980549.14285714284</v>
      </c>
      <c r="I48" s="21">
        <f t="shared" si="5"/>
        <v>7.1876633559853804E-3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1044489.9991666668</v>
      </c>
      <c r="F49" s="47">
        <v>1201307.25</v>
      </c>
      <c r="G49" s="21">
        <f t="shared" si="4"/>
        <v>0.15013762789346755</v>
      </c>
      <c r="H49" s="172">
        <v>1324719.5</v>
      </c>
      <c r="I49" s="21">
        <f t="shared" si="5"/>
        <v>-9.3161042771696193E-2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110716</v>
      </c>
      <c r="F50" s="47">
        <v>140821.25</v>
      </c>
      <c r="G50" s="21">
        <f t="shared" si="4"/>
        <v>0.2719141768127461</v>
      </c>
      <c r="H50" s="172">
        <v>140829</v>
      </c>
      <c r="I50" s="21">
        <f t="shared" si="5"/>
        <v>-5.5031279068941765E-5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1349990</v>
      </c>
      <c r="F51" s="50">
        <v>1789066.5</v>
      </c>
      <c r="G51" s="31">
        <f t="shared" si="4"/>
        <v>0.32524426106860049</v>
      </c>
      <c r="H51" s="175">
        <v>1789066.5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111533.33333333334</v>
      </c>
      <c r="F53" s="66">
        <v>142021.16666666666</v>
      </c>
      <c r="G53" s="22">
        <f t="shared" ref="G53:G61" si="6">(F53-E53)/E53</f>
        <v>0.27335176329946187</v>
      </c>
      <c r="H53" s="132">
        <v>143520</v>
      </c>
      <c r="I53" s="22">
        <f t="shared" ref="I53:I61" si="7">(F53-H53)/H53</f>
        <v>-1.0443376068376135E-2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120566.66666666666</v>
      </c>
      <c r="F54" s="70">
        <v>192866.5</v>
      </c>
      <c r="G54" s="21">
        <f t="shared" si="6"/>
        <v>0.59966685098147654</v>
      </c>
      <c r="H54" s="183">
        <v>192855</v>
      </c>
      <c r="I54" s="21">
        <f t="shared" si="7"/>
        <v>5.9630292188431724E-5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104772.6</v>
      </c>
      <c r="F55" s="70">
        <v>140290.79999999999</v>
      </c>
      <c r="G55" s="21">
        <f t="shared" si="6"/>
        <v>0.33900275453696843</v>
      </c>
      <c r="H55" s="183">
        <v>139035</v>
      </c>
      <c r="I55" s="21">
        <f t="shared" si="7"/>
        <v>9.0322580645160449E-3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120490</v>
      </c>
      <c r="F56" s="70">
        <v>189267</v>
      </c>
      <c r="G56" s="21">
        <f t="shared" si="6"/>
        <v>0.57081085567266998</v>
      </c>
      <c r="H56" s="183">
        <v>189267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74310</v>
      </c>
      <c r="F57" s="98">
        <v>101485.14285714286</v>
      </c>
      <c r="G57" s="21">
        <f t="shared" si="6"/>
        <v>0.36569967510621526</v>
      </c>
      <c r="H57" s="188">
        <v>98670</v>
      </c>
      <c r="I57" s="21">
        <f t="shared" si="7"/>
        <v>2.8530889400454597E-2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59437.5</v>
      </c>
      <c r="F58" s="50">
        <v>100333.85714285714</v>
      </c>
      <c r="G58" s="29">
        <f t="shared" si="6"/>
        <v>0.68805648189875324</v>
      </c>
      <c r="H58" s="175">
        <v>100335.85714285714</v>
      </c>
      <c r="I58" s="29">
        <f t="shared" si="7"/>
        <v>-1.9933053416311786E-5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182037.16666666669</v>
      </c>
      <c r="F59" s="68">
        <v>197140.66666666666</v>
      </c>
      <c r="G59" s="21">
        <f t="shared" si="6"/>
        <v>8.2969320367726931E-2</v>
      </c>
      <c r="H59" s="182">
        <v>196423.06666666668</v>
      </c>
      <c r="I59" s="21">
        <f t="shared" si="7"/>
        <v>3.6533387456869119E-3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167438.26190476189</v>
      </c>
      <c r="F60" s="70">
        <v>192675.6</v>
      </c>
      <c r="G60" s="21">
        <f t="shared" si="6"/>
        <v>0.1507262307201504</v>
      </c>
      <c r="H60" s="183">
        <v>191688.9</v>
      </c>
      <c r="I60" s="21">
        <f t="shared" si="7"/>
        <v>5.147402901263514E-3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1115050</v>
      </c>
      <c r="F61" s="73">
        <v>1029756</v>
      </c>
      <c r="G61" s="29">
        <f t="shared" si="6"/>
        <v>-7.6493430787857045E-2</v>
      </c>
      <c r="H61" s="184">
        <v>1029756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332900.00694444444</v>
      </c>
      <c r="F63" s="54">
        <v>394979</v>
      </c>
      <c r="G63" s="21">
        <f t="shared" ref="G63:G68" si="8">(F63-E63)/E63</f>
        <v>0.18647939849972886</v>
      </c>
      <c r="H63" s="177">
        <v>394979</v>
      </c>
      <c r="I63" s="21">
        <f t="shared" ref="I63:I74" si="9">(F63-H63)/H63</f>
        <v>0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1653936.25</v>
      </c>
      <c r="F64" s="46">
        <v>2830633</v>
      </c>
      <c r="G64" s="21">
        <f t="shared" si="8"/>
        <v>0.7114523005345581</v>
      </c>
      <c r="H64" s="171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630938.21666666667</v>
      </c>
      <c r="F65" s="46">
        <v>946222.875</v>
      </c>
      <c r="G65" s="21">
        <f t="shared" si="8"/>
        <v>0.49970765758813201</v>
      </c>
      <c r="H65" s="171">
        <v>946222.875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448232.75</v>
      </c>
      <c r="F66" s="46">
        <v>602036.5</v>
      </c>
      <c r="G66" s="21">
        <f t="shared" si="8"/>
        <v>0.34313367329808009</v>
      </c>
      <c r="H66" s="171">
        <v>602036.5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177571.14285714284</v>
      </c>
      <c r="F67" s="46">
        <v>308007.375</v>
      </c>
      <c r="G67" s="21">
        <f t="shared" si="8"/>
        <v>0.73455759784006103</v>
      </c>
      <c r="H67" s="171">
        <v>308007.375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153383.6</v>
      </c>
      <c r="F68" s="58">
        <v>225787.42857142858</v>
      </c>
      <c r="G68" s="31">
        <f t="shared" si="8"/>
        <v>0.4720441336063867</v>
      </c>
      <c r="H68" s="180">
        <v>225787.71428571429</v>
      </c>
      <c r="I68" s="31">
        <f t="shared" si="9"/>
        <v>-1.2654111257292856E-6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202899.35714285713</v>
      </c>
      <c r="F70" s="43">
        <v>301952.625</v>
      </c>
      <c r="G70" s="21">
        <f>(F70-E70)/E70</f>
        <v>0.48818916556448999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142250.22857142857</v>
      </c>
      <c r="F71" s="47">
        <v>197979.57142857142</v>
      </c>
      <c r="G71" s="21">
        <f>(F71-E71)/E71</f>
        <v>0.39176979479621221</v>
      </c>
      <c r="H71" s="172">
        <v>197980.71428571429</v>
      </c>
      <c r="I71" s="21">
        <f t="shared" si="9"/>
        <v>-5.7725680351890779E-6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63974.666666666672</v>
      </c>
      <c r="F72" s="47">
        <v>80163.75</v>
      </c>
      <c r="G72" s="21">
        <f>(F72-E72)/E72</f>
        <v>0.25305459452700019</v>
      </c>
      <c r="H72" s="172">
        <v>80169.375</v>
      </c>
      <c r="I72" s="21">
        <f t="shared" si="9"/>
        <v>-7.0163949762611967E-5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72557.5</v>
      </c>
      <c r="F73" s="47">
        <v>130418.8</v>
      </c>
      <c r="G73" s="21">
        <f>(F73-E73)/E73</f>
        <v>0.79745443269131377</v>
      </c>
      <c r="H73" s="172">
        <v>130423.8</v>
      </c>
      <c r="I73" s="21">
        <f t="shared" si="9"/>
        <v>-3.8336561271792417E-5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84895.375</v>
      </c>
      <c r="F74" s="50">
        <v>117210.22222222222</v>
      </c>
      <c r="G74" s="21">
        <f>(F74-E74)/E74</f>
        <v>0.38064320020050818</v>
      </c>
      <c r="H74" s="175">
        <v>117806</v>
      </c>
      <c r="I74" s="21">
        <f t="shared" si="9"/>
        <v>-5.0572787275502181E-3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59695.625</v>
      </c>
      <c r="F76" s="43">
        <v>71631.857142857145</v>
      </c>
      <c r="G76" s="22">
        <f t="shared" ref="G76:G82" si="10">(F76-E76)/E76</f>
        <v>0.19995153988013603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63653.482142857145</v>
      </c>
      <c r="F77" s="32">
        <v>114944.14285714286</v>
      </c>
      <c r="G77" s="21">
        <f t="shared" si="10"/>
        <v>0.80577933818568437</v>
      </c>
      <c r="H77" s="163">
        <v>114816</v>
      </c>
      <c r="I77" s="21">
        <f t="shared" si="11"/>
        <v>1.1160714285714105E-3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32219.3</v>
      </c>
      <c r="F78" s="47">
        <v>48886.5</v>
      </c>
      <c r="G78" s="21">
        <f t="shared" si="10"/>
        <v>0.51730484523251596</v>
      </c>
      <c r="H78" s="172">
        <v>48886.5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64976.3125</v>
      </c>
      <c r="F79" s="47">
        <v>94082.555555555562</v>
      </c>
      <c r="G79" s="21">
        <f t="shared" si="10"/>
        <v>0.44795159860072947</v>
      </c>
      <c r="H79" s="172">
        <v>94085.333333333328</v>
      </c>
      <c r="I79" s="21">
        <f t="shared" si="11"/>
        <v>-2.9524025470846959E-5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97649</v>
      </c>
      <c r="F80" s="61">
        <v>132556.44444444444</v>
      </c>
      <c r="G80" s="21">
        <f t="shared" si="10"/>
        <v>0.35747877033502073</v>
      </c>
      <c r="H80" s="181">
        <v>132955.33333333334</v>
      </c>
      <c r="I80" s="21">
        <f t="shared" si="11"/>
        <v>-3.0001721547254345E-3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378999</v>
      </c>
      <c r="F81" s="61">
        <v>578565</v>
      </c>
      <c r="G81" s="21">
        <f t="shared" si="10"/>
        <v>0.52656075609698183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125450.51111111112</v>
      </c>
      <c r="F82" s="50">
        <v>173121</v>
      </c>
      <c r="G82" s="23">
        <f t="shared" si="10"/>
        <v>0.37999437759697352</v>
      </c>
      <c r="H82" s="175">
        <v>173121</v>
      </c>
      <c r="I82" s="23">
        <f t="shared" si="11"/>
        <v>0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222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6" t="s">
        <v>208</v>
      </c>
      <c r="E11" s="236"/>
      <c r="F11" s="197" t="s">
        <v>228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223</v>
      </c>
      <c r="F13" s="232" t="s">
        <v>226</v>
      </c>
      <c r="G13" s="215" t="s">
        <v>197</v>
      </c>
      <c r="H13" s="232" t="s">
        <v>220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18</v>
      </c>
      <c r="C16" s="150" t="s">
        <v>98</v>
      </c>
      <c r="D16" s="147" t="s">
        <v>83</v>
      </c>
      <c r="E16" s="168">
        <v>41411.871428571423</v>
      </c>
      <c r="F16" s="168">
        <v>109310.71428571429</v>
      </c>
      <c r="G16" s="156">
        <f t="shared" ref="G16:G31" si="0">(F16-E16)/E16</f>
        <v>1.6395985140216871</v>
      </c>
      <c r="H16" s="168">
        <v>110596.42857142858</v>
      </c>
      <c r="I16" s="156">
        <f t="shared" ref="I16:I31" si="1">(F16-H16)/H16</f>
        <v>-1.1625278522297966E-2</v>
      </c>
    </row>
    <row r="17" spans="1:9" ht="16.5">
      <c r="A17" s="129"/>
      <c r="B17" s="164" t="s">
        <v>14</v>
      </c>
      <c r="C17" s="151" t="s">
        <v>94</v>
      </c>
      <c r="D17" s="147" t="s">
        <v>81</v>
      </c>
      <c r="E17" s="171">
        <v>11503.719444444443</v>
      </c>
      <c r="F17" s="171">
        <v>37724.9</v>
      </c>
      <c r="G17" s="156">
        <f t="shared" si="0"/>
        <v>2.279365441950056</v>
      </c>
      <c r="H17" s="171">
        <v>38110.966666666667</v>
      </c>
      <c r="I17" s="156">
        <f t="shared" si="1"/>
        <v>-1.0130067548360945E-2</v>
      </c>
    </row>
    <row r="18" spans="1:9" ht="16.5">
      <c r="A18" s="129"/>
      <c r="B18" s="164" t="s">
        <v>19</v>
      </c>
      <c r="C18" s="151" t="s">
        <v>99</v>
      </c>
      <c r="D18" s="147" t="s">
        <v>161</v>
      </c>
      <c r="E18" s="171">
        <v>29101.924999999999</v>
      </c>
      <c r="F18" s="171">
        <v>55524.9</v>
      </c>
      <c r="G18" s="156">
        <f t="shared" si="0"/>
        <v>0.90794595202894668</v>
      </c>
      <c r="H18" s="171">
        <v>55624.9</v>
      </c>
      <c r="I18" s="156">
        <f t="shared" si="1"/>
        <v>-1.7977560409097365E-3</v>
      </c>
    </row>
    <row r="19" spans="1:9" ht="16.5">
      <c r="A19" s="129"/>
      <c r="B19" s="164" t="s">
        <v>15</v>
      </c>
      <c r="C19" s="151" t="s">
        <v>95</v>
      </c>
      <c r="D19" s="147" t="s">
        <v>82</v>
      </c>
      <c r="E19" s="171">
        <v>30170.1875</v>
      </c>
      <c r="F19" s="171">
        <v>80308.2</v>
      </c>
      <c r="G19" s="156">
        <f t="shared" si="0"/>
        <v>1.6618396057366231</v>
      </c>
      <c r="H19" s="171">
        <v>80138.744444444441</v>
      </c>
      <c r="I19" s="156">
        <f t="shared" si="1"/>
        <v>2.1145272081599673E-3</v>
      </c>
    </row>
    <row r="20" spans="1:9" ht="16.5">
      <c r="A20" s="129"/>
      <c r="B20" s="164" t="s">
        <v>8</v>
      </c>
      <c r="C20" s="151" t="s">
        <v>89</v>
      </c>
      <c r="D20" s="147" t="s">
        <v>161</v>
      </c>
      <c r="E20" s="171">
        <v>173708.77380952382</v>
      </c>
      <c r="F20" s="171">
        <v>305843.625</v>
      </c>
      <c r="G20" s="156">
        <f t="shared" si="0"/>
        <v>0.76066883838213883</v>
      </c>
      <c r="H20" s="171">
        <v>303178.42857142858</v>
      </c>
      <c r="I20" s="156">
        <f t="shared" si="1"/>
        <v>8.7908511206743131E-3</v>
      </c>
    </row>
    <row r="21" spans="1:9" ht="16.5">
      <c r="A21" s="129"/>
      <c r="B21" s="164" t="s">
        <v>17</v>
      </c>
      <c r="C21" s="151" t="s">
        <v>97</v>
      </c>
      <c r="D21" s="147" t="s">
        <v>161</v>
      </c>
      <c r="E21" s="171">
        <v>66416.913888888899</v>
      </c>
      <c r="F21" s="171">
        <v>75841</v>
      </c>
      <c r="G21" s="156">
        <f t="shared" si="0"/>
        <v>0.14189286371957863</v>
      </c>
      <c r="H21" s="171">
        <v>73558.200000000012</v>
      </c>
      <c r="I21" s="156">
        <f t="shared" si="1"/>
        <v>3.1033929595884455E-2</v>
      </c>
    </row>
    <row r="22" spans="1:9" ht="16.5">
      <c r="A22" s="129"/>
      <c r="B22" s="164" t="s">
        <v>12</v>
      </c>
      <c r="C22" s="151" t="s">
        <v>92</v>
      </c>
      <c r="D22" s="147" t="s">
        <v>81</v>
      </c>
      <c r="E22" s="171">
        <v>11840.987499999999</v>
      </c>
      <c r="F22" s="171">
        <v>38027.111111111109</v>
      </c>
      <c r="G22" s="156">
        <f t="shared" si="0"/>
        <v>2.2114813997659497</v>
      </c>
      <c r="H22" s="171">
        <v>36166.522222222222</v>
      </c>
      <c r="I22" s="156">
        <f t="shared" si="1"/>
        <v>5.1445059534799949E-2</v>
      </c>
    </row>
    <row r="23" spans="1:9" ht="16.5">
      <c r="A23" s="129"/>
      <c r="B23" s="164" t="s">
        <v>5</v>
      </c>
      <c r="C23" s="151" t="s">
        <v>85</v>
      </c>
      <c r="D23" s="149" t="s">
        <v>161</v>
      </c>
      <c r="E23" s="171">
        <v>50360.762499999997</v>
      </c>
      <c r="F23" s="171">
        <v>134332.63333333333</v>
      </c>
      <c r="G23" s="156">
        <f t="shared" si="0"/>
        <v>1.6674066607576352</v>
      </c>
      <c r="H23" s="171">
        <v>127472.07777777778</v>
      </c>
      <c r="I23" s="156">
        <f t="shared" si="1"/>
        <v>5.3820065344157654E-2</v>
      </c>
    </row>
    <row r="24" spans="1:9" ht="16.5">
      <c r="A24" s="129"/>
      <c r="B24" s="164" t="s">
        <v>16</v>
      </c>
      <c r="C24" s="151" t="s">
        <v>96</v>
      </c>
      <c r="D24" s="149" t="s">
        <v>81</v>
      </c>
      <c r="E24" s="171">
        <v>10639.487499999999</v>
      </c>
      <c r="F24" s="171">
        <v>38999.85555555555</v>
      </c>
      <c r="G24" s="156">
        <f t="shared" si="0"/>
        <v>2.6655765191279706</v>
      </c>
      <c r="H24" s="171">
        <v>36694.300000000003</v>
      </c>
      <c r="I24" s="156">
        <f t="shared" si="1"/>
        <v>6.283143582397123E-2</v>
      </c>
    </row>
    <row r="25" spans="1:9" ht="16.5">
      <c r="A25" s="129"/>
      <c r="B25" s="164" t="s">
        <v>4</v>
      </c>
      <c r="C25" s="151" t="s">
        <v>84</v>
      </c>
      <c r="D25" s="149" t="s">
        <v>161</v>
      </c>
      <c r="E25" s="171">
        <v>44438.400000000001</v>
      </c>
      <c r="F25" s="171">
        <v>72741</v>
      </c>
      <c r="G25" s="156">
        <f t="shared" si="0"/>
        <v>0.63689511773601204</v>
      </c>
      <c r="H25" s="171">
        <v>67541</v>
      </c>
      <c r="I25" s="156">
        <f t="shared" si="1"/>
        <v>7.6990272575176558E-2</v>
      </c>
    </row>
    <row r="26" spans="1:9" ht="16.5">
      <c r="A26" s="129"/>
      <c r="B26" s="164" t="s">
        <v>11</v>
      </c>
      <c r="C26" s="151" t="s">
        <v>91</v>
      </c>
      <c r="D26" s="149" t="s">
        <v>81</v>
      </c>
      <c r="E26" s="171">
        <v>8705.5</v>
      </c>
      <c r="F26" s="171">
        <v>33777.666666666672</v>
      </c>
      <c r="G26" s="156">
        <f t="shared" si="0"/>
        <v>2.880037524170544</v>
      </c>
      <c r="H26" s="171">
        <v>31360.966666666667</v>
      </c>
      <c r="I26" s="156">
        <f t="shared" si="1"/>
        <v>7.7060762370207689E-2</v>
      </c>
    </row>
    <row r="27" spans="1:9" ht="16.5">
      <c r="A27" s="129"/>
      <c r="B27" s="164" t="s">
        <v>10</v>
      </c>
      <c r="C27" s="151" t="s">
        <v>90</v>
      </c>
      <c r="D27" s="149" t="s">
        <v>161</v>
      </c>
      <c r="E27" s="171">
        <v>43219.309722222228</v>
      </c>
      <c r="F27" s="171">
        <v>66224.899999999994</v>
      </c>
      <c r="G27" s="156">
        <f t="shared" si="0"/>
        <v>0.53229888273641024</v>
      </c>
      <c r="H27" s="171">
        <v>61224.9</v>
      </c>
      <c r="I27" s="156">
        <f t="shared" si="1"/>
        <v>8.1666119503665868E-2</v>
      </c>
    </row>
    <row r="28" spans="1:9" ht="16.5">
      <c r="A28" s="129"/>
      <c r="B28" s="164" t="s">
        <v>7</v>
      </c>
      <c r="C28" s="151" t="s">
        <v>87</v>
      </c>
      <c r="D28" s="149" t="s">
        <v>161</v>
      </c>
      <c r="E28" s="171">
        <v>16255.222222222223</v>
      </c>
      <c r="F28" s="171">
        <v>45657.7</v>
      </c>
      <c r="G28" s="156">
        <f t="shared" si="0"/>
        <v>1.8088019576614691</v>
      </c>
      <c r="H28" s="171">
        <v>41791</v>
      </c>
      <c r="I28" s="156">
        <f t="shared" si="1"/>
        <v>9.2524706276470942E-2</v>
      </c>
    </row>
    <row r="29" spans="1:9" ht="17.25" thickBot="1">
      <c r="A29" s="38"/>
      <c r="B29" s="164" t="s">
        <v>13</v>
      </c>
      <c r="C29" s="151" t="s">
        <v>93</v>
      </c>
      <c r="D29" s="149" t="s">
        <v>81</v>
      </c>
      <c r="E29" s="171">
        <v>11887.4375</v>
      </c>
      <c r="F29" s="171">
        <v>40249.333333333328</v>
      </c>
      <c r="G29" s="156">
        <f t="shared" si="0"/>
        <v>2.3858712891935987</v>
      </c>
      <c r="H29" s="171">
        <v>35888.777777777781</v>
      </c>
      <c r="I29" s="156">
        <f t="shared" si="1"/>
        <v>0.12150192415456371</v>
      </c>
    </row>
    <row r="30" spans="1:9" ht="16.5">
      <c r="A30" s="129"/>
      <c r="B30" s="164" t="s">
        <v>9</v>
      </c>
      <c r="C30" s="151" t="s">
        <v>88</v>
      </c>
      <c r="D30" s="149" t="s">
        <v>161</v>
      </c>
      <c r="E30" s="171">
        <v>46559.316666666666</v>
      </c>
      <c r="F30" s="171">
        <v>106924.4</v>
      </c>
      <c r="G30" s="156">
        <f t="shared" si="0"/>
        <v>1.2965199589484238</v>
      </c>
      <c r="H30" s="171">
        <v>94891</v>
      </c>
      <c r="I30" s="156">
        <f t="shared" si="1"/>
        <v>0.12681286950290327</v>
      </c>
    </row>
    <row r="31" spans="1:9" ht="17.25" thickBot="1">
      <c r="A31" s="38"/>
      <c r="B31" s="165" t="s">
        <v>6</v>
      </c>
      <c r="C31" s="152" t="s">
        <v>86</v>
      </c>
      <c r="D31" s="148" t="s">
        <v>161</v>
      </c>
      <c r="E31" s="174">
        <v>54887.372222222228</v>
      </c>
      <c r="F31" s="174">
        <v>97943.777777777781</v>
      </c>
      <c r="G31" s="158">
        <f t="shared" si="0"/>
        <v>0.78445011689088162</v>
      </c>
      <c r="H31" s="174">
        <v>86374.399999999994</v>
      </c>
      <c r="I31" s="158">
        <f t="shared" si="1"/>
        <v>0.13394452265691903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651107.18690476194</v>
      </c>
      <c r="F32" s="100">
        <f>SUM(F16:F31)</f>
        <v>1339431.7170634917</v>
      </c>
      <c r="G32" s="101">
        <f t="shared" ref="G32" si="2">(F32-E32)/E32</f>
        <v>1.0571600866992299</v>
      </c>
      <c r="H32" s="100">
        <f>SUM(H16:H31)</f>
        <v>1280612.6126984127</v>
      </c>
      <c r="I32" s="104">
        <f t="shared" ref="I32" si="3">(F32-H32)/H32</f>
        <v>4.5930442806696767E-2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31529.1</v>
      </c>
      <c r="F34" s="177">
        <v>45989.55</v>
      </c>
      <c r="G34" s="156">
        <f>(F34-E34)/E34</f>
        <v>0.45863821041514047</v>
      </c>
      <c r="H34" s="177">
        <v>47010.35</v>
      </c>
      <c r="I34" s="156">
        <f>(F34-H34)/H34</f>
        <v>-2.1714367155317833E-2</v>
      </c>
    </row>
    <row r="35" spans="1:9" ht="16.5">
      <c r="A35" s="37"/>
      <c r="B35" s="164" t="s">
        <v>29</v>
      </c>
      <c r="C35" s="151" t="s">
        <v>103</v>
      </c>
      <c r="D35" s="147" t="s">
        <v>161</v>
      </c>
      <c r="E35" s="171">
        <v>32162.5</v>
      </c>
      <c r="F35" s="171">
        <v>64863.925000000003</v>
      </c>
      <c r="G35" s="156">
        <f>(F35-E35)/E35</f>
        <v>1.0167563155849204</v>
      </c>
      <c r="H35" s="171">
        <v>65785.71428571429</v>
      </c>
      <c r="I35" s="156">
        <f>(F35-H35)/H35</f>
        <v>-1.4011997828447358E-2</v>
      </c>
    </row>
    <row r="36" spans="1:9" ht="16.5">
      <c r="A36" s="37"/>
      <c r="B36" s="166" t="s">
        <v>30</v>
      </c>
      <c r="C36" s="151" t="s">
        <v>104</v>
      </c>
      <c r="D36" s="147" t="s">
        <v>161</v>
      </c>
      <c r="E36" s="171">
        <v>20619.333333333332</v>
      </c>
      <c r="F36" s="171">
        <v>45691</v>
      </c>
      <c r="G36" s="156">
        <f>(F36-E36)/E36</f>
        <v>1.215930033302079</v>
      </c>
      <c r="H36" s="171">
        <v>44388.222222222219</v>
      </c>
      <c r="I36" s="156">
        <f>(F36-H36)/H36</f>
        <v>2.9349627278507387E-2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47653.0625</v>
      </c>
      <c r="F37" s="171">
        <v>137974.39999999999</v>
      </c>
      <c r="G37" s="156">
        <f>(F37-E37)/E37</f>
        <v>1.8953941837421255</v>
      </c>
      <c r="H37" s="171">
        <v>133474.9</v>
      </c>
      <c r="I37" s="156">
        <f>(F37-H37)/H37</f>
        <v>3.3710457921302062E-2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49437.609523809522</v>
      </c>
      <c r="F38" s="174">
        <v>148093.125</v>
      </c>
      <c r="G38" s="158">
        <f>(F38-E38)/E38</f>
        <v>1.9955559426609666</v>
      </c>
      <c r="H38" s="174">
        <v>133974.9</v>
      </c>
      <c r="I38" s="158">
        <f>(F38-H38)/H38</f>
        <v>0.10537962707940074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181401.60535714286</v>
      </c>
      <c r="F39" s="102">
        <f>SUM(F34:F38)</f>
        <v>442612</v>
      </c>
      <c r="G39" s="103">
        <f t="shared" ref="G39" si="4">(F39-E39)/E39</f>
        <v>1.4399563561115516</v>
      </c>
      <c r="H39" s="102">
        <f>SUM(H34:H38)</f>
        <v>424634.08650793647</v>
      </c>
      <c r="I39" s="104">
        <f t="shared" ref="I39" si="5">(F39-H39)/H39</f>
        <v>4.2337424298431861E-2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33</v>
      </c>
      <c r="C41" s="151" t="s">
        <v>107</v>
      </c>
      <c r="D41" s="155" t="s">
        <v>161</v>
      </c>
      <c r="E41" s="171">
        <v>430159.6</v>
      </c>
      <c r="F41" s="171">
        <v>604802.25</v>
      </c>
      <c r="G41" s="156">
        <f t="shared" ref="G41:G46" si="6">(F41-E41)/E41</f>
        <v>0.40599500743444999</v>
      </c>
      <c r="H41" s="171">
        <v>635793.6</v>
      </c>
      <c r="I41" s="156">
        <f t="shared" ref="I41:I46" si="7">(F41-H41)/H41</f>
        <v>-4.8744356659142174E-2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171119.25</v>
      </c>
      <c r="F42" s="171">
        <v>291525</v>
      </c>
      <c r="G42" s="156">
        <f t="shared" si="6"/>
        <v>0.70363649910807813</v>
      </c>
      <c r="H42" s="171">
        <v>295497.42857142858</v>
      </c>
      <c r="I42" s="156">
        <f t="shared" si="7"/>
        <v>-1.3443191673894217E-2</v>
      </c>
    </row>
    <row r="43" spans="1:9" ht="16.5">
      <c r="A43" s="37"/>
      <c r="B43" s="166" t="s">
        <v>32</v>
      </c>
      <c r="C43" s="151" t="s">
        <v>106</v>
      </c>
      <c r="D43" s="147" t="s">
        <v>161</v>
      </c>
      <c r="E43" s="179">
        <v>670858.15</v>
      </c>
      <c r="F43" s="179">
        <v>980738.83333333326</v>
      </c>
      <c r="G43" s="156">
        <f t="shared" si="6"/>
        <v>0.46191684983380349</v>
      </c>
      <c r="H43" s="179">
        <v>973179.66666666674</v>
      </c>
      <c r="I43" s="156">
        <f t="shared" si="7"/>
        <v>7.7674934296132134E-3</v>
      </c>
    </row>
    <row r="44" spans="1:9" ht="16.5">
      <c r="A44" s="37"/>
      <c r="B44" s="164" t="s">
        <v>36</v>
      </c>
      <c r="C44" s="151" t="s">
        <v>153</v>
      </c>
      <c r="D44" s="147" t="s">
        <v>161</v>
      </c>
      <c r="E44" s="172">
        <v>384892.54761904763</v>
      </c>
      <c r="F44" s="172">
        <v>775008</v>
      </c>
      <c r="G44" s="156">
        <f t="shared" si="6"/>
        <v>1.0135697736789495</v>
      </c>
      <c r="H44" s="172">
        <v>759310.5</v>
      </c>
      <c r="I44" s="156">
        <f t="shared" si="7"/>
        <v>2.0673360897814529E-2</v>
      </c>
    </row>
    <row r="45" spans="1:9" ht="16.5">
      <c r="A45" s="37"/>
      <c r="B45" s="164" t="s">
        <v>35</v>
      </c>
      <c r="C45" s="151" t="s">
        <v>152</v>
      </c>
      <c r="D45" s="147" t="s">
        <v>161</v>
      </c>
      <c r="E45" s="172">
        <v>174166</v>
      </c>
      <c r="F45" s="172">
        <v>228734.99999999997</v>
      </c>
      <c r="G45" s="156">
        <f t="shared" si="6"/>
        <v>0.31331603183170065</v>
      </c>
      <c r="H45" s="172">
        <v>218270</v>
      </c>
      <c r="I45" s="156">
        <f t="shared" si="7"/>
        <v>4.794520547945192E-2</v>
      </c>
    </row>
    <row r="46" spans="1:9" ht="16.5" customHeight="1" thickBot="1">
      <c r="A46" s="38"/>
      <c r="B46" s="164" t="s">
        <v>31</v>
      </c>
      <c r="C46" s="151" t="s">
        <v>105</v>
      </c>
      <c r="D46" s="147" t="s">
        <v>161</v>
      </c>
      <c r="E46" s="175">
        <v>973731</v>
      </c>
      <c r="F46" s="175">
        <v>1522312</v>
      </c>
      <c r="G46" s="162">
        <f t="shared" si="6"/>
        <v>0.56338044079935834</v>
      </c>
      <c r="H46" s="175">
        <v>1444947.6428571427</v>
      </c>
      <c r="I46" s="162">
        <f t="shared" si="7"/>
        <v>5.3541287482141688E-2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2804926.5476190476</v>
      </c>
      <c r="F47" s="83">
        <f>SUM(F41:F46)</f>
        <v>4403121.083333333</v>
      </c>
      <c r="G47" s="103">
        <f t="shared" ref="G47" si="8">(F47-E47)/E47</f>
        <v>0.56978124331665925</v>
      </c>
      <c r="H47" s="102">
        <f>SUM(H41:H46)</f>
        <v>4326998.8380952384</v>
      </c>
      <c r="I47" s="104">
        <f t="shared" ref="I47" si="9">(F47-H47)/H47</f>
        <v>1.7592388647740865E-2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48</v>
      </c>
      <c r="C49" s="151" t="s">
        <v>157</v>
      </c>
      <c r="D49" s="155" t="s">
        <v>114</v>
      </c>
      <c r="E49" s="169">
        <v>1044489.9991666668</v>
      </c>
      <c r="F49" s="169">
        <v>1201307.25</v>
      </c>
      <c r="G49" s="156">
        <f t="shared" ref="G49:G54" si="10">(F49-E49)/E49</f>
        <v>0.15013762789346755</v>
      </c>
      <c r="H49" s="169">
        <v>1324719.5</v>
      </c>
      <c r="I49" s="156">
        <f t="shared" ref="I49:I54" si="11">(F49-H49)/H49</f>
        <v>-9.3161042771696193E-2</v>
      </c>
    </row>
    <row r="50" spans="1:9" ht="16.5">
      <c r="A50" s="37"/>
      <c r="B50" s="164" t="s">
        <v>45</v>
      </c>
      <c r="C50" s="151" t="s">
        <v>109</v>
      </c>
      <c r="D50" s="149" t="s">
        <v>108</v>
      </c>
      <c r="E50" s="172">
        <v>266993.5</v>
      </c>
      <c r="F50" s="172">
        <v>414015.33333333331</v>
      </c>
      <c r="G50" s="156">
        <f t="shared" si="10"/>
        <v>0.55065697604373631</v>
      </c>
      <c r="H50" s="172">
        <v>429065</v>
      </c>
      <c r="I50" s="156">
        <f t="shared" si="11"/>
        <v>-3.5075493612079026E-2</v>
      </c>
    </row>
    <row r="51" spans="1:9" ht="16.5">
      <c r="A51" s="37"/>
      <c r="B51" s="164" t="s">
        <v>49</v>
      </c>
      <c r="C51" s="151" t="s">
        <v>158</v>
      </c>
      <c r="D51" s="147" t="s">
        <v>199</v>
      </c>
      <c r="E51" s="172">
        <v>110716</v>
      </c>
      <c r="F51" s="172">
        <v>140821.25</v>
      </c>
      <c r="G51" s="156">
        <f t="shared" si="10"/>
        <v>0.2719141768127461</v>
      </c>
      <c r="H51" s="172">
        <v>140829</v>
      </c>
      <c r="I51" s="156">
        <f t="shared" si="11"/>
        <v>-5.5031279068941765E-5</v>
      </c>
    </row>
    <row r="52" spans="1:9" ht="16.5">
      <c r="A52" s="37"/>
      <c r="B52" s="164" t="s">
        <v>46</v>
      </c>
      <c r="C52" s="151" t="s">
        <v>111</v>
      </c>
      <c r="D52" s="147" t="s">
        <v>110</v>
      </c>
      <c r="E52" s="172">
        <v>226282.05</v>
      </c>
      <c r="F52" s="172">
        <v>313231.90000000002</v>
      </c>
      <c r="G52" s="156">
        <f t="shared" si="10"/>
        <v>0.38425429679464207</v>
      </c>
      <c r="H52" s="172">
        <v>313232.40000000002</v>
      </c>
      <c r="I52" s="156">
        <f t="shared" si="11"/>
        <v>-1.5962588799881492E-6</v>
      </c>
    </row>
    <row r="53" spans="1:9" ht="16.5">
      <c r="A53" s="37"/>
      <c r="B53" s="164" t="s">
        <v>50</v>
      </c>
      <c r="C53" s="151" t="s">
        <v>159</v>
      </c>
      <c r="D53" s="149" t="s">
        <v>112</v>
      </c>
      <c r="E53" s="172">
        <v>1349990</v>
      </c>
      <c r="F53" s="172">
        <v>1789066.5</v>
      </c>
      <c r="G53" s="156">
        <f t="shared" si="10"/>
        <v>0.32524426106860049</v>
      </c>
      <c r="H53" s="172">
        <v>1789066.5</v>
      </c>
      <c r="I53" s="156">
        <f t="shared" si="11"/>
        <v>0</v>
      </c>
    </row>
    <row r="54" spans="1:9" ht="16.5" customHeight="1" thickBot="1">
      <c r="A54" s="38"/>
      <c r="B54" s="164" t="s">
        <v>47</v>
      </c>
      <c r="C54" s="151" t="s">
        <v>113</v>
      </c>
      <c r="D54" s="148" t="s">
        <v>114</v>
      </c>
      <c r="E54" s="175">
        <v>674038.83928571432</v>
      </c>
      <c r="F54" s="175">
        <v>987597</v>
      </c>
      <c r="G54" s="162">
        <f t="shared" si="10"/>
        <v>0.46519301624601689</v>
      </c>
      <c r="H54" s="175">
        <v>980549.14285714284</v>
      </c>
      <c r="I54" s="162">
        <f t="shared" si="11"/>
        <v>7.1876633559853804E-3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3672510.3884523809</v>
      </c>
      <c r="F55" s="83">
        <f>SUM(F49:F54)</f>
        <v>4846039.2333333334</v>
      </c>
      <c r="G55" s="103">
        <f t="shared" ref="G55" si="12">(F55-E55)/E55</f>
        <v>0.31954405045957812</v>
      </c>
      <c r="H55" s="83">
        <f>SUM(H49:H54)</f>
        <v>4977461.5428571431</v>
      </c>
      <c r="I55" s="104">
        <f t="shared" ref="I55" si="13">(F55-H55)/H55</f>
        <v>-2.640348064816412E-2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38</v>
      </c>
      <c r="C57" s="154" t="s">
        <v>115</v>
      </c>
      <c r="D57" s="155" t="s">
        <v>114</v>
      </c>
      <c r="E57" s="169">
        <v>111533.33333333334</v>
      </c>
      <c r="F57" s="132">
        <v>142021.16666666666</v>
      </c>
      <c r="G57" s="157">
        <f t="shared" ref="G57:G65" si="14">(F57-E57)/E57</f>
        <v>0.27335176329946187</v>
      </c>
      <c r="H57" s="132">
        <v>143520</v>
      </c>
      <c r="I57" s="157">
        <f t="shared" ref="I57:I65" si="15">(F57-H57)/H57</f>
        <v>-1.0443376068376135E-2</v>
      </c>
    </row>
    <row r="58" spans="1:9" ht="16.5">
      <c r="A58" s="109"/>
      <c r="B58" s="186" t="s">
        <v>43</v>
      </c>
      <c r="C58" s="151" t="s">
        <v>119</v>
      </c>
      <c r="D58" s="147" t="s">
        <v>114</v>
      </c>
      <c r="E58" s="172">
        <v>59437.5</v>
      </c>
      <c r="F58" s="172">
        <v>100333.85714285714</v>
      </c>
      <c r="G58" s="156">
        <f t="shared" si="14"/>
        <v>0.68805648189875324</v>
      </c>
      <c r="H58" s="172">
        <v>100335.85714285714</v>
      </c>
      <c r="I58" s="156">
        <f t="shared" si="15"/>
        <v>-1.9933053416311786E-5</v>
      </c>
    </row>
    <row r="59" spans="1:9" ht="16.5">
      <c r="A59" s="109"/>
      <c r="B59" s="186" t="s">
        <v>41</v>
      </c>
      <c r="C59" s="151" t="s">
        <v>118</v>
      </c>
      <c r="D59" s="147" t="s">
        <v>114</v>
      </c>
      <c r="E59" s="172">
        <v>120490</v>
      </c>
      <c r="F59" s="183">
        <v>189267</v>
      </c>
      <c r="G59" s="156">
        <f t="shared" si="14"/>
        <v>0.57081085567266998</v>
      </c>
      <c r="H59" s="183">
        <v>189267</v>
      </c>
      <c r="I59" s="156">
        <f t="shared" si="15"/>
        <v>0</v>
      </c>
    </row>
    <row r="60" spans="1:9" ht="16.5">
      <c r="A60" s="109"/>
      <c r="B60" s="186" t="s">
        <v>56</v>
      </c>
      <c r="C60" s="151" t="s">
        <v>123</v>
      </c>
      <c r="D60" s="147" t="s">
        <v>120</v>
      </c>
      <c r="E60" s="172">
        <v>1115050</v>
      </c>
      <c r="F60" s="183">
        <v>1029756</v>
      </c>
      <c r="G60" s="156">
        <f t="shared" si="14"/>
        <v>-7.6493430787857045E-2</v>
      </c>
      <c r="H60" s="183">
        <v>1029756</v>
      </c>
      <c r="I60" s="156">
        <f t="shared" si="15"/>
        <v>0</v>
      </c>
    </row>
    <row r="61" spans="1:9" s="125" customFormat="1" ht="16.5">
      <c r="A61" s="137"/>
      <c r="B61" s="186" t="s">
        <v>39</v>
      </c>
      <c r="C61" s="151" t="s">
        <v>116</v>
      </c>
      <c r="D61" s="147" t="s">
        <v>114</v>
      </c>
      <c r="E61" s="172">
        <v>120566.66666666666</v>
      </c>
      <c r="F61" s="188">
        <v>192866.5</v>
      </c>
      <c r="G61" s="156">
        <f t="shared" si="14"/>
        <v>0.59966685098147654</v>
      </c>
      <c r="H61" s="188">
        <v>192855</v>
      </c>
      <c r="I61" s="156">
        <f t="shared" si="15"/>
        <v>5.9630292188431724E-5</v>
      </c>
    </row>
    <row r="62" spans="1:9" s="125" customFormat="1" ht="17.25" thickBot="1">
      <c r="A62" s="137"/>
      <c r="B62" s="187" t="s">
        <v>54</v>
      </c>
      <c r="C62" s="152" t="s">
        <v>121</v>
      </c>
      <c r="D62" s="148" t="s">
        <v>120</v>
      </c>
      <c r="E62" s="175">
        <v>182037.16666666669</v>
      </c>
      <c r="F62" s="184">
        <v>197140.66666666666</v>
      </c>
      <c r="G62" s="161">
        <f t="shared" si="14"/>
        <v>8.2969320367726931E-2</v>
      </c>
      <c r="H62" s="184">
        <v>196423.06666666668</v>
      </c>
      <c r="I62" s="161">
        <f t="shared" si="15"/>
        <v>3.6533387456869119E-3</v>
      </c>
    </row>
    <row r="63" spans="1:9" s="125" customFormat="1" ht="16.5">
      <c r="A63" s="137"/>
      <c r="B63" s="94" t="s">
        <v>55</v>
      </c>
      <c r="C63" s="150" t="s">
        <v>122</v>
      </c>
      <c r="D63" s="147" t="s">
        <v>120</v>
      </c>
      <c r="E63" s="169">
        <v>167438.26190476189</v>
      </c>
      <c r="F63" s="182">
        <v>192675.6</v>
      </c>
      <c r="G63" s="156">
        <f t="shared" si="14"/>
        <v>0.1507262307201504</v>
      </c>
      <c r="H63" s="182">
        <v>191688.9</v>
      </c>
      <c r="I63" s="156">
        <f t="shared" si="15"/>
        <v>5.147402901263514E-3</v>
      </c>
    </row>
    <row r="64" spans="1:9" s="125" customFormat="1" ht="16.5">
      <c r="A64" s="137"/>
      <c r="B64" s="186" t="s">
        <v>40</v>
      </c>
      <c r="C64" s="151" t="s">
        <v>117</v>
      </c>
      <c r="D64" s="149" t="s">
        <v>114</v>
      </c>
      <c r="E64" s="172">
        <v>104772.6</v>
      </c>
      <c r="F64" s="183">
        <v>140290.79999999999</v>
      </c>
      <c r="G64" s="156">
        <f t="shared" si="14"/>
        <v>0.33900275453696843</v>
      </c>
      <c r="H64" s="183">
        <v>139035</v>
      </c>
      <c r="I64" s="156">
        <f t="shared" si="15"/>
        <v>9.0322580645160449E-3</v>
      </c>
    </row>
    <row r="65" spans="1:9" ht="16.5" customHeight="1" thickBot="1">
      <c r="A65" s="110"/>
      <c r="B65" s="187" t="s">
        <v>42</v>
      </c>
      <c r="C65" s="152" t="s">
        <v>198</v>
      </c>
      <c r="D65" s="148" t="s">
        <v>114</v>
      </c>
      <c r="E65" s="175">
        <v>74310</v>
      </c>
      <c r="F65" s="184">
        <v>101485.14285714286</v>
      </c>
      <c r="G65" s="161">
        <f t="shared" si="14"/>
        <v>0.36569967510621526</v>
      </c>
      <c r="H65" s="184">
        <v>98670</v>
      </c>
      <c r="I65" s="161">
        <f t="shared" si="15"/>
        <v>2.8530889400454597E-2</v>
      </c>
    </row>
    <row r="66" spans="1:9" ht="15.75" customHeight="1" thickBot="1">
      <c r="A66" s="225" t="s">
        <v>192</v>
      </c>
      <c r="B66" s="237"/>
      <c r="C66" s="237"/>
      <c r="D66" s="238"/>
      <c r="E66" s="99">
        <f>SUM(E57:E65)</f>
        <v>2055635.528571429</v>
      </c>
      <c r="F66" s="99">
        <f>SUM(F57:F65)</f>
        <v>2285836.7333333334</v>
      </c>
      <c r="G66" s="101">
        <f t="shared" ref="G66" si="16">(F66-E66)/E66</f>
        <v>0.11198541840823482</v>
      </c>
      <c r="H66" s="99">
        <f>SUM(H57:H65)</f>
        <v>2281550.8238095241</v>
      </c>
      <c r="I66" s="140">
        <f t="shared" ref="I66" si="17">(F66-H66)/H66</f>
        <v>1.8785071448257772E-3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153383.6</v>
      </c>
      <c r="F68" s="177">
        <v>225787.42857142858</v>
      </c>
      <c r="G68" s="156">
        <f t="shared" ref="G68:G73" si="18">(F68-E68)/E68</f>
        <v>0.4720441336063867</v>
      </c>
      <c r="H68" s="177">
        <v>225787.71428571429</v>
      </c>
      <c r="I68" s="156">
        <f t="shared" ref="I68:I73" si="19">(F68-H68)/H68</f>
        <v>-1.2654111257292856E-6</v>
      </c>
    </row>
    <row r="69" spans="1:9" ht="16.5">
      <c r="A69" s="37"/>
      <c r="B69" s="164" t="s">
        <v>59</v>
      </c>
      <c r="C69" s="151" t="s">
        <v>128</v>
      </c>
      <c r="D69" s="149" t="s">
        <v>124</v>
      </c>
      <c r="E69" s="172">
        <v>332900.00694444444</v>
      </c>
      <c r="F69" s="171">
        <v>394979</v>
      </c>
      <c r="G69" s="156">
        <f t="shared" si="18"/>
        <v>0.18647939849972886</v>
      </c>
      <c r="H69" s="171">
        <v>394979</v>
      </c>
      <c r="I69" s="156">
        <f t="shared" si="19"/>
        <v>0</v>
      </c>
    </row>
    <row r="70" spans="1:9" ht="16.5">
      <c r="A70" s="37"/>
      <c r="B70" s="164" t="s">
        <v>60</v>
      </c>
      <c r="C70" s="151" t="s">
        <v>129</v>
      </c>
      <c r="D70" s="149" t="s">
        <v>206</v>
      </c>
      <c r="E70" s="172">
        <v>1653936.25</v>
      </c>
      <c r="F70" s="171">
        <v>2830633</v>
      </c>
      <c r="G70" s="156">
        <f t="shared" si="18"/>
        <v>0.7114523005345581</v>
      </c>
      <c r="H70" s="171">
        <v>2830633</v>
      </c>
      <c r="I70" s="156">
        <f t="shared" si="19"/>
        <v>0</v>
      </c>
    </row>
    <row r="71" spans="1:9" ht="16.5">
      <c r="A71" s="37"/>
      <c r="B71" s="164" t="s">
        <v>61</v>
      </c>
      <c r="C71" s="151" t="s">
        <v>130</v>
      </c>
      <c r="D71" s="149" t="s">
        <v>207</v>
      </c>
      <c r="E71" s="172">
        <v>630938.21666666667</v>
      </c>
      <c r="F71" s="171">
        <v>946222.875</v>
      </c>
      <c r="G71" s="156">
        <f t="shared" si="18"/>
        <v>0.49970765758813201</v>
      </c>
      <c r="H71" s="171">
        <v>946222.875</v>
      </c>
      <c r="I71" s="156">
        <f t="shared" si="19"/>
        <v>0</v>
      </c>
    </row>
    <row r="72" spans="1:9" ht="16.5">
      <c r="A72" s="37"/>
      <c r="B72" s="164" t="s">
        <v>62</v>
      </c>
      <c r="C72" s="151" t="s">
        <v>131</v>
      </c>
      <c r="D72" s="149" t="s">
        <v>125</v>
      </c>
      <c r="E72" s="172">
        <v>448232.75</v>
      </c>
      <c r="F72" s="171">
        <v>602036.5</v>
      </c>
      <c r="G72" s="156">
        <f t="shared" si="18"/>
        <v>0.34313367329808009</v>
      </c>
      <c r="H72" s="171">
        <v>602036.5</v>
      </c>
      <c r="I72" s="156">
        <f t="shared" si="19"/>
        <v>0</v>
      </c>
    </row>
    <row r="73" spans="1:9" ht="16.5" customHeight="1" thickBot="1">
      <c r="A73" s="37"/>
      <c r="B73" s="164" t="s">
        <v>63</v>
      </c>
      <c r="C73" s="151" t="s">
        <v>132</v>
      </c>
      <c r="D73" s="148" t="s">
        <v>126</v>
      </c>
      <c r="E73" s="175">
        <v>177571.14285714284</v>
      </c>
      <c r="F73" s="180">
        <v>308007.375</v>
      </c>
      <c r="G73" s="162">
        <f t="shared" si="18"/>
        <v>0.73455759784006103</v>
      </c>
      <c r="H73" s="180">
        <v>308007.375</v>
      </c>
      <c r="I73" s="162">
        <f t="shared" si="19"/>
        <v>0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3396961.9664682541</v>
      </c>
      <c r="F74" s="83">
        <f>SUM(F68:F73)</f>
        <v>5307666.1785714291</v>
      </c>
      <c r="G74" s="103">
        <f t="shared" ref="G74" si="20">(F74-E74)/E74</f>
        <v>0.56247442007414983</v>
      </c>
      <c r="H74" s="83">
        <f>SUM(H68:H73)</f>
        <v>5307666.4642857146</v>
      </c>
      <c r="I74" s="104">
        <f t="shared" ref="I74" si="21">(F74-H74)/H74</f>
        <v>-5.3830489796356091E-8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84895.375</v>
      </c>
      <c r="F76" s="169">
        <v>117210.22222222222</v>
      </c>
      <c r="G76" s="156">
        <f>(F76-E76)/E76</f>
        <v>0.38064320020050818</v>
      </c>
      <c r="H76" s="169">
        <v>117806</v>
      </c>
      <c r="I76" s="156">
        <f>(F76-H76)/H76</f>
        <v>-5.0572787275502181E-3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63974.666666666672</v>
      </c>
      <c r="F77" s="172">
        <v>80163.75</v>
      </c>
      <c r="G77" s="156">
        <f>(F77-E77)/E77</f>
        <v>0.25305459452700019</v>
      </c>
      <c r="H77" s="172">
        <v>80169.375</v>
      </c>
      <c r="I77" s="156">
        <f>(F77-H77)/H77</f>
        <v>-7.0163949762611967E-5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72557.5</v>
      </c>
      <c r="F78" s="172">
        <v>130418.8</v>
      </c>
      <c r="G78" s="156">
        <f>(F78-E78)/E78</f>
        <v>0.79745443269131377</v>
      </c>
      <c r="H78" s="172">
        <v>130423.8</v>
      </c>
      <c r="I78" s="156">
        <f>(F78-H78)/H78</f>
        <v>-3.8336561271792417E-5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142250.22857142857</v>
      </c>
      <c r="F79" s="172">
        <v>197979.57142857142</v>
      </c>
      <c r="G79" s="156">
        <f>(F79-E79)/E79</f>
        <v>0.39176979479621221</v>
      </c>
      <c r="H79" s="172">
        <v>197980.71428571429</v>
      </c>
      <c r="I79" s="156">
        <f>(F79-H79)/H79</f>
        <v>-5.7725680351890779E-6</v>
      </c>
    </row>
    <row r="80" spans="1:9" ht="16.5" customHeight="1" thickBot="1">
      <c r="A80" s="38"/>
      <c r="B80" s="164" t="s">
        <v>68</v>
      </c>
      <c r="C80" s="151" t="s">
        <v>138</v>
      </c>
      <c r="D80" s="148" t="s">
        <v>134</v>
      </c>
      <c r="E80" s="175">
        <v>202899.35714285713</v>
      </c>
      <c r="F80" s="175">
        <v>301952.625</v>
      </c>
      <c r="G80" s="156">
        <f>(F80-E80)/E80</f>
        <v>0.48818916556448999</v>
      </c>
      <c r="H80" s="175">
        <v>301952.625</v>
      </c>
      <c r="I80" s="156">
        <f>(F80-H80)/H80</f>
        <v>0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566577.12738095236</v>
      </c>
      <c r="F81" s="83">
        <f>SUM(F76:F80)</f>
        <v>827724.96865079366</v>
      </c>
      <c r="G81" s="103">
        <f t="shared" ref="G81" si="22">(F81-E81)/E81</f>
        <v>0.46092196216430037</v>
      </c>
      <c r="H81" s="83">
        <f>SUM(H76:H80)</f>
        <v>828332.51428571425</v>
      </c>
      <c r="I81" s="104">
        <f t="shared" ref="I81" si="23">(F81-H81)/H81</f>
        <v>-7.3345622010804416E-4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78</v>
      </c>
      <c r="C83" s="151" t="s">
        <v>149</v>
      </c>
      <c r="D83" s="155" t="s">
        <v>147</v>
      </c>
      <c r="E83" s="169">
        <v>97649</v>
      </c>
      <c r="F83" s="169">
        <v>132556.44444444444</v>
      </c>
      <c r="G83" s="157">
        <f>(F83-E83)/E83</f>
        <v>0.35747877033502073</v>
      </c>
      <c r="H83" s="169">
        <v>132955.33333333334</v>
      </c>
      <c r="I83" s="157">
        <f>(F83-H83)/H83</f>
        <v>-3.0001721547254345E-3</v>
      </c>
    </row>
    <row r="84" spans="1:11" ht="16.5">
      <c r="A84" s="37"/>
      <c r="B84" s="164" t="s">
        <v>77</v>
      </c>
      <c r="C84" s="151" t="s">
        <v>146</v>
      </c>
      <c r="D84" s="147" t="s">
        <v>162</v>
      </c>
      <c r="E84" s="172">
        <v>64976.3125</v>
      </c>
      <c r="F84" s="172">
        <v>94082.555555555562</v>
      </c>
      <c r="G84" s="156">
        <f>(F84-E84)/E84</f>
        <v>0.44795159860072947</v>
      </c>
      <c r="H84" s="172">
        <v>94085.333333333328</v>
      </c>
      <c r="I84" s="156">
        <f>(F84-H84)/H84</f>
        <v>-2.9524025470846959E-5</v>
      </c>
    </row>
    <row r="85" spans="1:11" ht="16.5">
      <c r="A85" s="37"/>
      <c r="B85" s="164" t="s">
        <v>74</v>
      </c>
      <c r="C85" s="151" t="s">
        <v>144</v>
      </c>
      <c r="D85" s="149" t="s">
        <v>142</v>
      </c>
      <c r="E85" s="172">
        <v>59695.625</v>
      </c>
      <c r="F85" s="172">
        <v>71631.857142857145</v>
      </c>
      <c r="G85" s="156">
        <f>(F85-E85)/E85</f>
        <v>0.19995153988013603</v>
      </c>
      <c r="H85" s="172">
        <v>71631.857142857145</v>
      </c>
      <c r="I85" s="156">
        <f>(F85-H85)/H85</f>
        <v>0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32219.3</v>
      </c>
      <c r="F86" s="172">
        <v>48886.5</v>
      </c>
      <c r="G86" s="156">
        <f>(F86-E86)/E86</f>
        <v>0.51730484523251596</v>
      </c>
      <c r="H86" s="172">
        <v>48886.5</v>
      </c>
      <c r="I86" s="156">
        <f>(F86-H86)/H86</f>
        <v>0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378999</v>
      </c>
      <c r="F87" s="181">
        <v>578565</v>
      </c>
      <c r="G87" s="156">
        <f>(F87-E87)/E87</f>
        <v>0.52656075609698183</v>
      </c>
      <c r="H87" s="181">
        <v>578565</v>
      </c>
      <c r="I87" s="156">
        <f>(F87-H87)/H87</f>
        <v>0</v>
      </c>
    </row>
    <row r="88" spans="1:11" ht="16.5">
      <c r="A88" s="37"/>
      <c r="B88" s="164" t="s">
        <v>80</v>
      </c>
      <c r="C88" s="151" t="s">
        <v>151</v>
      </c>
      <c r="D88" s="160" t="s">
        <v>150</v>
      </c>
      <c r="E88" s="181">
        <v>125450.51111111112</v>
      </c>
      <c r="F88" s="181">
        <v>173121</v>
      </c>
      <c r="G88" s="156">
        <f>(F88-E88)/E88</f>
        <v>0.37999437759697352</v>
      </c>
      <c r="H88" s="181">
        <v>173121</v>
      </c>
      <c r="I88" s="156">
        <f>(F88-H88)/H88</f>
        <v>0</v>
      </c>
    </row>
    <row r="89" spans="1:11" ht="16.5" customHeight="1" thickBot="1">
      <c r="A89" s="35"/>
      <c r="B89" s="165" t="s">
        <v>76</v>
      </c>
      <c r="C89" s="152" t="s">
        <v>143</v>
      </c>
      <c r="D89" s="148" t="s">
        <v>161</v>
      </c>
      <c r="E89" s="175">
        <v>63653.482142857145</v>
      </c>
      <c r="F89" s="239">
        <v>114944.14285714286</v>
      </c>
      <c r="G89" s="158">
        <f>(F89-E89)/E89</f>
        <v>0.80577933818568437</v>
      </c>
      <c r="H89" s="239">
        <v>114816</v>
      </c>
      <c r="I89" s="158">
        <f>(F89-H89)/H89</f>
        <v>1.1160714285714105E-3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822643.23075396835</v>
      </c>
      <c r="F90" s="83">
        <f>SUM(F83:F89)</f>
        <v>1213787.5000000002</v>
      </c>
      <c r="G90" s="111">
        <f t="shared" ref="G90:G91" si="24">(F90-E90)/E90</f>
        <v>0.4754725434105142</v>
      </c>
      <c r="H90" s="83">
        <f>SUM(H83:H89)</f>
        <v>1214061.0238095238</v>
      </c>
      <c r="I90" s="104">
        <f t="shared" ref="I90:I91" si="25">(F90-H90)/H90</f>
        <v>-2.2529659066500776E-4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14151763.581507938</v>
      </c>
      <c r="F91" s="99">
        <f>SUM(F32,F39,F47,F55,F66,F74,F81,F90)</f>
        <v>20666219.414285712</v>
      </c>
      <c r="G91" s="101">
        <f t="shared" si="24"/>
        <v>0.46032819833778116</v>
      </c>
      <c r="H91" s="99">
        <f>SUM(H32,H39,H47,H55,H66,H74,H81,H90)</f>
        <v>20641317.906349204</v>
      </c>
      <c r="I91" s="112">
        <f t="shared" si="25"/>
        <v>1.2063913772118126E-3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0" bestFit="1" customWidth="1"/>
    <col min="12" max="12" width="9.140625" style="20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199"/>
      <c r="F9" s="199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211</v>
      </c>
      <c r="E13" s="215" t="s">
        <v>212</v>
      </c>
      <c r="F13" s="215" t="s">
        <v>213</v>
      </c>
      <c r="G13" s="215" t="s">
        <v>214</v>
      </c>
      <c r="H13" s="215" t="s">
        <v>215</v>
      </c>
      <c r="I13" s="215" t="s">
        <v>216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1"/>
    </row>
    <row r="16" spans="1:12" ht="18">
      <c r="A16" s="87"/>
      <c r="B16" s="193" t="s">
        <v>4</v>
      </c>
      <c r="C16" s="150" t="s">
        <v>163</v>
      </c>
      <c r="D16" s="202">
        <v>65000</v>
      </c>
      <c r="E16" s="202">
        <v>70000</v>
      </c>
      <c r="F16" s="202">
        <v>65000</v>
      </c>
      <c r="G16" s="143">
        <v>67500</v>
      </c>
      <c r="H16" s="143">
        <v>56666</v>
      </c>
      <c r="I16" s="143">
        <f>AVERAGE(D16:H16)</f>
        <v>64833.2</v>
      </c>
      <c r="K16" s="201"/>
      <c r="L16" s="203"/>
    </row>
    <row r="17" spans="1:16" ht="18">
      <c r="A17" s="88"/>
      <c r="B17" s="194" t="s">
        <v>5</v>
      </c>
      <c r="C17" s="151" t="s">
        <v>164</v>
      </c>
      <c r="D17" s="189">
        <v>110000</v>
      </c>
      <c r="E17" s="189">
        <v>120000</v>
      </c>
      <c r="F17" s="189">
        <v>145000</v>
      </c>
      <c r="G17" s="204">
        <v>112500</v>
      </c>
      <c r="H17" s="204">
        <v>103333</v>
      </c>
      <c r="I17" s="143">
        <f t="shared" ref="I17:I40" si="0">AVERAGE(D17:H17)</f>
        <v>118166.6</v>
      </c>
      <c r="K17" s="201"/>
      <c r="L17" s="203"/>
    </row>
    <row r="18" spans="1:16" ht="18">
      <c r="A18" s="88"/>
      <c r="B18" s="194" t="s">
        <v>6</v>
      </c>
      <c r="C18" s="151" t="s">
        <v>165</v>
      </c>
      <c r="D18" s="189">
        <v>60000</v>
      </c>
      <c r="E18" s="189">
        <v>100000</v>
      </c>
      <c r="F18" s="189">
        <v>67500</v>
      </c>
      <c r="G18" s="204">
        <v>55000</v>
      </c>
      <c r="H18" s="204">
        <v>120000</v>
      </c>
      <c r="I18" s="143">
        <f t="shared" si="0"/>
        <v>80500</v>
      </c>
      <c r="K18" s="201"/>
      <c r="L18" s="203"/>
    </row>
    <row r="19" spans="1:16" ht="18">
      <c r="A19" s="88"/>
      <c r="B19" s="194" t="s">
        <v>7</v>
      </c>
      <c r="C19" s="151" t="s">
        <v>166</v>
      </c>
      <c r="D19" s="189">
        <v>30000</v>
      </c>
      <c r="E19" s="189">
        <v>60000</v>
      </c>
      <c r="F19" s="189">
        <v>42500</v>
      </c>
      <c r="G19" s="204">
        <v>30000</v>
      </c>
      <c r="H19" s="204">
        <v>38333</v>
      </c>
      <c r="I19" s="143">
        <f t="shared" si="0"/>
        <v>40166.6</v>
      </c>
      <c r="K19" s="201"/>
      <c r="L19" s="203"/>
      <c r="P19" s="200"/>
    </row>
    <row r="20" spans="1:16" ht="18">
      <c r="A20" s="88"/>
      <c r="B20" s="194" t="s">
        <v>8</v>
      </c>
      <c r="C20" s="151" t="s">
        <v>167</v>
      </c>
      <c r="D20" s="189">
        <v>225000</v>
      </c>
      <c r="E20" s="189">
        <v>140000</v>
      </c>
      <c r="F20" s="189">
        <v>300000</v>
      </c>
      <c r="G20" s="204">
        <v>300000</v>
      </c>
      <c r="H20" s="204">
        <v>250000</v>
      </c>
      <c r="I20" s="143">
        <f t="shared" si="0"/>
        <v>243000</v>
      </c>
      <c r="K20" s="201"/>
      <c r="L20" s="203"/>
    </row>
    <row r="21" spans="1:16" ht="18.75" customHeight="1">
      <c r="A21" s="88"/>
      <c r="B21" s="194" t="s">
        <v>9</v>
      </c>
      <c r="C21" s="151" t="s">
        <v>168</v>
      </c>
      <c r="D21" s="189">
        <v>95000</v>
      </c>
      <c r="E21" s="189">
        <v>80000</v>
      </c>
      <c r="F21" s="189">
        <v>105000</v>
      </c>
      <c r="G21" s="204">
        <v>92500</v>
      </c>
      <c r="H21" s="204">
        <v>90000</v>
      </c>
      <c r="I21" s="143">
        <f t="shared" si="0"/>
        <v>92500</v>
      </c>
      <c r="K21" s="201"/>
      <c r="L21" s="203"/>
    </row>
    <row r="22" spans="1:16" ht="18">
      <c r="A22" s="88"/>
      <c r="B22" s="194" t="s">
        <v>10</v>
      </c>
      <c r="C22" s="151" t="s">
        <v>169</v>
      </c>
      <c r="D22" s="189">
        <v>50000</v>
      </c>
      <c r="E22" s="189">
        <v>50000</v>
      </c>
      <c r="F22" s="189">
        <v>60000</v>
      </c>
      <c r="G22" s="204">
        <v>55000</v>
      </c>
      <c r="H22" s="204">
        <v>40000</v>
      </c>
      <c r="I22" s="143">
        <f t="shared" si="0"/>
        <v>51000</v>
      </c>
      <c r="K22" s="201"/>
      <c r="L22" s="203"/>
    </row>
    <row r="23" spans="1:16" ht="18">
      <c r="A23" s="88"/>
      <c r="B23" s="194" t="s">
        <v>11</v>
      </c>
      <c r="C23" s="151" t="s">
        <v>170</v>
      </c>
      <c r="D23" s="189">
        <v>50000</v>
      </c>
      <c r="E23" s="189">
        <v>15000</v>
      </c>
      <c r="F23" s="189">
        <v>30000</v>
      </c>
      <c r="G23" s="204">
        <v>22500</v>
      </c>
      <c r="H23" s="204">
        <v>20000</v>
      </c>
      <c r="I23" s="143">
        <f t="shared" si="0"/>
        <v>27500</v>
      </c>
      <c r="K23" s="201"/>
      <c r="L23" s="203"/>
    </row>
    <row r="24" spans="1:16" ht="18">
      <c r="A24" s="88"/>
      <c r="B24" s="194" t="s">
        <v>12</v>
      </c>
      <c r="C24" s="151" t="s">
        <v>171</v>
      </c>
      <c r="D24" s="189">
        <v>25000</v>
      </c>
      <c r="E24" s="189">
        <v>15000</v>
      </c>
      <c r="F24" s="189">
        <v>35000</v>
      </c>
      <c r="G24" s="204">
        <v>22500</v>
      </c>
      <c r="H24" s="204">
        <v>30000</v>
      </c>
      <c r="I24" s="143">
        <f t="shared" si="0"/>
        <v>25500</v>
      </c>
      <c r="K24" s="201"/>
      <c r="L24" s="203"/>
    </row>
    <row r="25" spans="1:16" ht="18">
      <c r="A25" s="88"/>
      <c r="B25" s="194" t="s">
        <v>13</v>
      </c>
      <c r="C25" s="151" t="s">
        <v>172</v>
      </c>
      <c r="D25" s="189">
        <v>35000</v>
      </c>
      <c r="E25" s="189">
        <v>15000</v>
      </c>
      <c r="F25" s="189">
        <v>35000</v>
      </c>
      <c r="G25" s="204">
        <v>22500</v>
      </c>
      <c r="H25" s="204">
        <v>20000</v>
      </c>
      <c r="I25" s="143">
        <f t="shared" si="0"/>
        <v>25500</v>
      </c>
      <c r="K25" s="201"/>
      <c r="L25" s="203"/>
    </row>
    <row r="26" spans="1:16" ht="18">
      <c r="A26" s="88"/>
      <c r="B26" s="194" t="s">
        <v>14</v>
      </c>
      <c r="C26" s="151" t="s">
        <v>173</v>
      </c>
      <c r="D26" s="189">
        <v>25000</v>
      </c>
      <c r="E26" s="189">
        <v>25000</v>
      </c>
      <c r="F26" s="189">
        <v>40000</v>
      </c>
      <c r="G26" s="204">
        <v>22500</v>
      </c>
      <c r="H26" s="204">
        <v>20000</v>
      </c>
      <c r="I26" s="143">
        <f t="shared" si="0"/>
        <v>26500</v>
      </c>
      <c r="K26" s="201"/>
      <c r="L26" s="203"/>
    </row>
    <row r="27" spans="1:16" ht="18">
      <c r="A27" s="88"/>
      <c r="B27" s="194" t="s">
        <v>15</v>
      </c>
      <c r="C27" s="151" t="s">
        <v>174</v>
      </c>
      <c r="D27" s="189">
        <v>60000</v>
      </c>
      <c r="E27" s="189">
        <v>50000</v>
      </c>
      <c r="F27" s="189">
        <v>65000</v>
      </c>
      <c r="G27" s="204">
        <v>60000</v>
      </c>
      <c r="H27" s="204">
        <v>53333</v>
      </c>
      <c r="I27" s="143">
        <f t="shared" si="0"/>
        <v>57666.6</v>
      </c>
      <c r="K27" s="201"/>
      <c r="L27" s="203"/>
    </row>
    <row r="28" spans="1:16" ht="18">
      <c r="A28" s="88"/>
      <c r="B28" s="194" t="s">
        <v>16</v>
      </c>
      <c r="C28" s="151" t="s">
        <v>175</v>
      </c>
      <c r="D28" s="189">
        <v>25000</v>
      </c>
      <c r="E28" s="189">
        <v>15000</v>
      </c>
      <c r="F28" s="189">
        <v>42500</v>
      </c>
      <c r="G28" s="204">
        <v>25000</v>
      </c>
      <c r="H28" s="204">
        <v>28333</v>
      </c>
      <c r="I28" s="143">
        <f t="shared" si="0"/>
        <v>27166.6</v>
      </c>
      <c r="K28" s="201"/>
      <c r="L28" s="203"/>
    </row>
    <row r="29" spans="1:16" ht="18">
      <c r="A29" s="88"/>
      <c r="B29" s="194" t="s">
        <v>17</v>
      </c>
      <c r="C29" s="151" t="s">
        <v>176</v>
      </c>
      <c r="D29" s="189">
        <v>65000</v>
      </c>
      <c r="E29" s="189">
        <v>80000</v>
      </c>
      <c r="F29" s="189">
        <v>67500</v>
      </c>
      <c r="G29" s="204">
        <v>67500</v>
      </c>
      <c r="H29" s="204">
        <v>71666</v>
      </c>
      <c r="I29" s="143">
        <f t="shared" si="0"/>
        <v>70333.2</v>
      </c>
      <c r="K29" s="201"/>
      <c r="L29" s="203"/>
    </row>
    <row r="30" spans="1:16" ht="18">
      <c r="A30" s="88"/>
      <c r="B30" s="194" t="s">
        <v>18</v>
      </c>
      <c r="C30" s="151" t="s">
        <v>177</v>
      </c>
      <c r="D30" s="189">
        <v>80000</v>
      </c>
      <c r="E30" s="189">
        <v>80000</v>
      </c>
      <c r="F30" s="189">
        <v>200000</v>
      </c>
      <c r="G30" s="204">
        <v>47500</v>
      </c>
      <c r="H30" s="204">
        <v>50000</v>
      </c>
      <c r="I30" s="143">
        <f t="shared" si="0"/>
        <v>91500</v>
      </c>
      <c r="K30" s="201"/>
      <c r="L30" s="203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60000</v>
      </c>
      <c r="F31" s="190">
        <v>50000</v>
      </c>
      <c r="G31" s="145">
        <v>45000</v>
      </c>
      <c r="H31" s="145">
        <v>50000</v>
      </c>
      <c r="I31" s="143">
        <f t="shared" si="0"/>
        <v>51000</v>
      </c>
      <c r="K31" s="201"/>
      <c r="L31" s="203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5"/>
      <c r="L32" s="206"/>
    </row>
    <row r="33" spans="1:12" ht="18">
      <c r="A33" s="87"/>
      <c r="B33" s="193" t="s">
        <v>26</v>
      </c>
      <c r="C33" s="153" t="s">
        <v>179</v>
      </c>
      <c r="D33" s="202">
        <v>60000</v>
      </c>
      <c r="E33" s="202">
        <v>120000</v>
      </c>
      <c r="F33" s="202">
        <v>95000</v>
      </c>
      <c r="G33" s="143">
        <v>125000</v>
      </c>
      <c r="H33" s="143">
        <v>100000</v>
      </c>
      <c r="I33" s="143">
        <f t="shared" si="0"/>
        <v>100000</v>
      </c>
      <c r="K33" s="207"/>
      <c r="L33" s="203"/>
    </row>
    <row r="34" spans="1:12" ht="18">
      <c r="A34" s="88"/>
      <c r="B34" s="194" t="s">
        <v>27</v>
      </c>
      <c r="C34" s="151" t="s">
        <v>180</v>
      </c>
      <c r="D34" s="189">
        <v>60000</v>
      </c>
      <c r="E34" s="189">
        <v>120000</v>
      </c>
      <c r="F34" s="189">
        <v>95000</v>
      </c>
      <c r="G34" s="204">
        <v>125000</v>
      </c>
      <c r="H34" s="204">
        <v>100000</v>
      </c>
      <c r="I34" s="143">
        <f t="shared" si="0"/>
        <v>100000</v>
      </c>
      <c r="K34" s="207"/>
      <c r="L34" s="203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40000</v>
      </c>
      <c r="F35" s="189">
        <v>47500</v>
      </c>
      <c r="G35" s="204">
        <v>42500</v>
      </c>
      <c r="H35" s="204">
        <v>43333</v>
      </c>
      <c r="I35" s="143">
        <f t="shared" si="0"/>
        <v>43666.6</v>
      </c>
      <c r="K35" s="207"/>
      <c r="L35" s="203"/>
    </row>
    <row r="36" spans="1:12" ht="18">
      <c r="A36" s="88"/>
      <c r="B36" s="194" t="s">
        <v>29</v>
      </c>
      <c r="C36" s="151" t="s">
        <v>182</v>
      </c>
      <c r="D36" s="189">
        <v>45000</v>
      </c>
      <c r="E36" s="189">
        <v>50000</v>
      </c>
      <c r="F36" s="189">
        <v>62500</v>
      </c>
      <c r="G36" s="204">
        <v>55000</v>
      </c>
      <c r="H36" s="204">
        <v>48333</v>
      </c>
      <c r="I36" s="143">
        <f t="shared" si="0"/>
        <v>52166.6</v>
      </c>
      <c r="K36" s="207"/>
      <c r="L36" s="203"/>
    </row>
    <row r="37" spans="1:12" ht="16.5" customHeight="1" thickBot="1">
      <c r="A37" s="89"/>
      <c r="B37" s="193" t="s">
        <v>30</v>
      </c>
      <c r="C37" s="151" t="s">
        <v>183</v>
      </c>
      <c r="D37" s="189">
        <v>35000</v>
      </c>
      <c r="E37" s="189">
        <v>30000</v>
      </c>
      <c r="F37" s="189">
        <v>55000</v>
      </c>
      <c r="G37" s="204">
        <v>37500</v>
      </c>
      <c r="H37" s="204">
        <v>36666</v>
      </c>
      <c r="I37" s="143">
        <f t="shared" si="0"/>
        <v>38833.199999999997</v>
      </c>
      <c r="K37" s="207"/>
      <c r="L37" s="203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5"/>
      <c r="L38" s="206"/>
    </row>
    <row r="39" spans="1:12" ht="18">
      <c r="A39" s="87"/>
      <c r="B39" s="196" t="s">
        <v>31</v>
      </c>
      <c r="C39" s="154" t="s">
        <v>217</v>
      </c>
      <c r="D39" s="208">
        <v>1524900</v>
      </c>
      <c r="E39" s="168">
        <v>1500000</v>
      </c>
      <c r="F39" s="168">
        <v>1614600</v>
      </c>
      <c r="G39" s="209">
        <v>1255800</v>
      </c>
      <c r="H39" s="210">
        <v>1500000</v>
      </c>
      <c r="I39" s="143">
        <f t="shared" si="0"/>
        <v>1479060</v>
      </c>
      <c r="K39" s="207"/>
      <c r="L39" s="203"/>
    </row>
    <row r="40" spans="1:12" ht="18.75" thickBot="1">
      <c r="A40" s="89"/>
      <c r="B40" s="195" t="s">
        <v>32</v>
      </c>
      <c r="C40" s="152" t="s">
        <v>185</v>
      </c>
      <c r="D40" s="211">
        <v>1076400</v>
      </c>
      <c r="E40" s="174">
        <v>1000000</v>
      </c>
      <c r="F40" s="174">
        <v>1076400</v>
      </c>
      <c r="G40" s="209">
        <v>1031550</v>
      </c>
      <c r="H40" s="209">
        <v>1000000</v>
      </c>
      <c r="I40" s="143">
        <f t="shared" si="0"/>
        <v>1036870</v>
      </c>
      <c r="K40" s="207"/>
      <c r="L40" s="203"/>
    </row>
    <row r="41" spans="1:12">
      <c r="D41" s="90">
        <f>SUM(D16:D40)</f>
        <v>3896300</v>
      </c>
      <c r="E41" s="90">
        <f t="shared" ref="E41:H41" si="1">SUM(E16:E40)</f>
        <v>3835000</v>
      </c>
      <c r="F41" s="90">
        <f t="shared" si="1"/>
        <v>4396000</v>
      </c>
      <c r="G41" s="90">
        <f t="shared" si="1"/>
        <v>3719850</v>
      </c>
      <c r="H41" s="90">
        <f t="shared" si="1"/>
        <v>3869996</v>
      </c>
      <c r="I41" s="90"/>
    </row>
    <row r="44" spans="1:12" ht="14.25" customHeight="1"/>
    <row r="48" spans="1:12" ht="15" customHeight="1"/>
    <row r="49" spans="11:12" s="125" customFormat="1" ht="15" customHeight="1">
      <c r="K49" s="200"/>
      <c r="L49" s="200"/>
    </row>
    <row r="50" spans="11:12" s="125" customFormat="1" ht="15" customHeight="1">
      <c r="K50" s="200"/>
      <c r="L50" s="200"/>
    </row>
    <row r="51" spans="11:12" s="125" customFormat="1" ht="15" customHeight="1">
      <c r="K51" s="200"/>
      <c r="L51" s="200"/>
    </row>
    <row r="52" spans="11:12" s="125" customFormat="1" ht="15" customHeight="1">
      <c r="K52" s="200"/>
      <c r="L52" s="200"/>
    </row>
    <row r="53" spans="11:12" s="125" customFormat="1" ht="15" customHeight="1">
      <c r="K53" s="200"/>
      <c r="L53" s="200"/>
    </row>
    <row r="54" spans="11:12" s="125" customFormat="1" ht="15" customHeight="1">
      <c r="K54" s="200"/>
      <c r="L54" s="200"/>
    </row>
    <row r="55" spans="11:12" s="125" customFormat="1" ht="15" customHeight="1">
      <c r="K55" s="200"/>
      <c r="L55" s="200"/>
    </row>
    <row r="56" spans="11:12" s="125" customFormat="1" ht="15" customHeight="1">
      <c r="K56" s="200"/>
      <c r="L56" s="200"/>
    </row>
    <row r="57" spans="11:12" s="125" customFormat="1" ht="15" customHeight="1">
      <c r="K57" s="200"/>
      <c r="L57" s="200"/>
    </row>
    <row r="58" spans="11:12" s="125" customFormat="1" ht="15" customHeight="1">
      <c r="K58" s="200"/>
      <c r="L58" s="200"/>
    </row>
    <row r="59" spans="11:12" s="125" customFormat="1" ht="15" customHeight="1">
      <c r="K59" s="200"/>
      <c r="L59" s="200"/>
    </row>
    <row r="60" spans="11:12" s="125" customFormat="1" ht="15" customHeight="1">
      <c r="K60" s="200"/>
      <c r="L60" s="200"/>
    </row>
    <row r="61" spans="11:12" s="125" customFormat="1" ht="15" customHeight="1">
      <c r="K61" s="200"/>
      <c r="L61" s="200"/>
    </row>
    <row r="62" spans="11:12" s="125" customFormat="1" ht="15" customHeight="1">
      <c r="K62" s="200"/>
      <c r="L62" s="200"/>
    </row>
    <row r="63" spans="11:12" s="125" customFormat="1" ht="15" customHeight="1">
      <c r="K63" s="200"/>
      <c r="L63" s="200"/>
    </row>
    <row r="64" spans="11:12" s="125" customFormat="1" ht="15" customHeight="1">
      <c r="K64" s="200"/>
      <c r="L64" s="200"/>
    </row>
    <row r="65" spans="11:12" s="125" customFormat="1" ht="15" customHeight="1">
      <c r="K65" s="200"/>
      <c r="L65" s="200"/>
    </row>
    <row r="66" spans="11:12" s="125" customFormat="1" ht="15" customHeight="1">
      <c r="K66" s="200"/>
      <c r="L66" s="200"/>
    </row>
    <row r="67" spans="11:12" s="125" customFormat="1" ht="15" customHeight="1">
      <c r="K67" s="200"/>
      <c r="L67" s="200"/>
    </row>
    <row r="68" spans="11:12" s="125" customFormat="1" ht="15" customHeight="1">
      <c r="K68" s="200"/>
      <c r="L68" s="200"/>
    </row>
    <row r="69" spans="11:12" s="125" customFormat="1" ht="15" customHeight="1">
      <c r="K69" s="200"/>
      <c r="L69" s="200"/>
    </row>
    <row r="70" spans="11:12" s="125" customFormat="1" ht="15" customHeight="1">
      <c r="K70" s="200"/>
      <c r="L70" s="200"/>
    </row>
    <row r="71" spans="11:12" s="125" customFormat="1" ht="15" customHeight="1">
      <c r="K71" s="200"/>
      <c r="L71" s="200"/>
    </row>
    <row r="72" spans="11:12" s="125" customFormat="1" ht="15" customHeight="1">
      <c r="K72" s="200"/>
      <c r="L72" s="200"/>
    </row>
    <row r="73" spans="11:12" s="125" customFormat="1" ht="15" customHeight="1">
      <c r="K73" s="200"/>
      <c r="L73" s="200"/>
    </row>
    <row r="74" spans="11:12" s="125" customFormat="1" ht="15" customHeight="1">
      <c r="K74" s="200"/>
      <c r="L74" s="200"/>
    </row>
    <row r="75" spans="11:12" s="125" customFormat="1" ht="15" customHeight="1">
      <c r="K75" s="200"/>
      <c r="L75" s="200"/>
    </row>
    <row r="76" spans="11:12" s="125" customFormat="1" ht="15" customHeight="1">
      <c r="K76" s="200"/>
      <c r="L76" s="200"/>
    </row>
    <row r="77" spans="11:12" s="125" customFormat="1" ht="15" customHeight="1">
      <c r="K77" s="200"/>
      <c r="L77" s="200"/>
    </row>
    <row r="78" spans="11:12" s="125" customFormat="1" ht="15" customHeight="1">
      <c r="K78" s="200"/>
      <c r="L78" s="200"/>
    </row>
    <row r="79" spans="11:12" s="125" customFormat="1" ht="15" customHeight="1">
      <c r="K79" s="200"/>
      <c r="L79" s="200"/>
    </row>
    <row r="80" spans="11:12" s="125" customFormat="1" ht="15" customHeight="1">
      <c r="K80" s="200"/>
      <c r="L80" s="200"/>
    </row>
    <row r="81" spans="11:12" s="125" customFormat="1" ht="15" customHeight="1">
      <c r="K81" s="200"/>
      <c r="L81" s="200"/>
    </row>
    <row r="82" spans="11:12" s="125" customFormat="1" ht="15" customHeight="1">
      <c r="K82" s="200"/>
      <c r="L82" s="200"/>
    </row>
    <row r="83" spans="11:12" s="125" customFormat="1" ht="15" customHeight="1">
      <c r="K83" s="200"/>
      <c r="L83" s="200"/>
    </row>
    <row r="84" spans="11:12" s="125" customFormat="1" ht="15" customHeight="1">
      <c r="K84" s="200"/>
      <c r="L84" s="200"/>
    </row>
    <row r="85" spans="11:12" s="125" customFormat="1" ht="15" customHeight="1">
      <c r="K85" s="200"/>
      <c r="L85" s="200"/>
    </row>
    <row r="86" spans="11:12" s="125" customFormat="1" ht="15" customHeight="1">
      <c r="K86" s="200"/>
      <c r="L86" s="200"/>
    </row>
    <row r="87" spans="11:12" s="125" customFormat="1" ht="15" customHeight="1">
      <c r="K87" s="200"/>
      <c r="L87" s="200"/>
    </row>
    <row r="88" spans="11:12" s="125" customFormat="1" ht="15" customHeight="1">
      <c r="K88" s="200"/>
      <c r="L88" s="200"/>
    </row>
    <row r="89" spans="11:12" s="125" customFormat="1" ht="15" customHeight="1">
      <c r="K89" s="200"/>
      <c r="L89" s="200"/>
    </row>
    <row r="90" spans="11:12" s="125" customFormat="1" ht="15" customHeight="1">
      <c r="K90" s="200"/>
      <c r="L90" s="200"/>
    </row>
    <row r="91" spans="11:12" s="125" customFormat="1" ht="15" customHeight="1">
      <c r="K91" s="200"/>
      <c r="L91" s="200"/>
    </row>
    <row r="92" spans="11:12" s="125" customFormat="1">
      <c r="K92" s="200"/>
      <c r="L92" s="20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05-02-2024</vt:lpstr>
      <vt:lpstr>By Order</vt:lpstr>
      <vt:lpstr>All Stores</vt:lpstr>
      <vt:lpstr>'05-02-2024'!Print_Titles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2024-02-12T07:52:26Z</cp:lastPrinted>
  <dcterms:created xsi:type="dcterms:W3CDTF">2010-10-20T06:23:14Z</dcterms:created>
  <dcterms:modified xsi:type="dcterms:W3CDTF">2024-02-12T07:53:14Z</dcterms:modified>
</cp:coreProperties>
</file>