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drawings/drawing9.xml" ContentType="application/vnd.openxmlformats-officedocument.drawingml.chartshapes+xml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drawings/drawing11.xml" ContentType="application/vnd.openxmlformats-officedocument.drawingml.chartshapes+xml"/>
  <Override PartName="/xl/calcChain.xml" ContentType="application/vnd.openxmlformats-officedocument.spreadsheetml.calcChain+xml"/>
  <Override PartName="/xl/chartsheets/sheet2.xml" ContentType="application/vnd.openxmlformats-officedocument.spreadsheetml.chartsheet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20" yWindow="-120" windowWidth="20730" windowHeight="11760" firstSheet="3" activeTab="6"/>
  </bookViews>
  <sheets>
    <sheet name="Supermarkets (ِall)" sheetId="7" r:id="rId1"/>
    <sheet name="Stores" sheetId="8" r:id="rId2"/>
    <sheet name="Comp" sheetId="9" r:id="rId3"/>
    <sheet name="Jan 2024" sheetId="10" r:id="rId4"/>
    <sheet name="Jan 2024 by Order" sheetId="11" r:id="rId5"/>
    <sheet name="Jan Weeks 2024" sheetId="12" r:id="rId6"/>
    <sheet name="Jan 2024 Sumary " sheetId="13" r:id="rId7"/>
    <sheet name="Chart Jan 2024" sheetId="14" r:id="rId8"/>
    <sheet name="Chart End Dec2023-Jan2024" sheetId="15" r:id="rId9"/>
  </sheets>
  <definedNames>
    <definedName name="_xlnm._FilterDatabase" localSheetId="4" hidden="1">'Jan 2024 by Order'!$B$75:$G$79</definedName>
    <definedName name="_xlnm.Print_Titles" localSheetId="2">Comp!$12:$13</definedName>
    <definedName name="_xlnm.Print_Titles" localSheetId="3">'Jan 2024'!$12:$13</definedName>
    <definedName name="_xlnm.Print_Titles" localSheetId="4">'Jan 2024 by Order'!$12:$13</definedName>
    <definedName name="_xlnm.Print_Titles" localSheetId="5">'Jan Weeks 2024'!$12:$13</definedName>
    <definedName name="_xlnm.Print_Titles" localSheetId="1">Stores!$12:$13</definedName>
    <definedName name="_xlnm.Print_Titles" localSheetId="0">'Supermarkets (ِall)'!$12:$13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90" i="12"/>
  <c r="J89" l="1"/>
  <c r="J80"/>
  <c r="J73"/>
  <c r="J65"/>
  <c r="J54"/>
  <c r="J46"/>
  <c r="J38"/>
  <c r="J31"/>
  <c r="J90" s="1"/>
  <c r="H89" l="1"/>
  <c r="H80"/>
  <c r="H73"/>
  <c r="H65"/>
  <c r="H54"/>
  <c r="H46"/>
  <c r="H38"/>
  <c r="H31"/>
  <c r="H90" s="1"/>
  <c r="F89"/>
  <c r="F80"/>
  <c r="F73"/>
  <c r="F65"/>
  <c r="F54"/>
  <c r="F46"/>
  <c r="F38"/>
  <c r="F31"/>
  <c r="F90" s="1"/>
  <c r="E89"/>
  <c r="E80"/>
  <c r="E73"/>
  <c r="E65"/>
  <c r="E54"/>
  <c r="E46"/>
  <c r="E38"/>
  <c r="E31"/>
  <c r="E90" s="1"/>
  <c r="J42" i="13"/>
  <c r="H42"/>
  <c r="F42"/>
  <c r="H22"/>
  <c r="K90" i="12" l="1"/>
  <c r="J43" i="13" l="1"/>
  <c r="J44"/>
  <c r="J45"/>
  <c r="J46"/>
  <c r="J47"/>
  <c r="J48"/>
  <c r="J49"/>
  <c r="J50"/>
  <c r="H15"/>
  <c r="H16"/>
  <c r="H17"/>
  <c r="H18"/>
  <c r="H19"/>
  <c r="H20"/>
  <c r="H21"/>
  <c r="H14"/>
  <c r="F14"/>
  <c r="L16" i="12"/>
  <c r="L43"/>
  <c r="K89"/>
  <c r="K88"/>
  <c r="K87"/>
  <c r="K86"/>
  <c r="K85"/>
  <c r="K84"/>
  <c r="K83"/>
  <c r="K82"/>
  <c r="K80"/>
  <c r="K79"/>
  <c r="K78"/>
  <c r="K77"/>
  <c r="K76"/>
  <c r="K75"/>
  <c r="K73"/>
  <c r="K72"/>
  <c r="K71"/>
  <c r="K70"/>
  <c r="K69"/>
  <c r="K68"/>
  <c r="K67"/>
  <c r="K65"/>
  <c r="K64"/>
  <c r="K63"/>
  <c r="K62"/>
  <c r="K61"/>
  <c r="K60"/>
  <c r="K59"/>
  <c r="K58"/>
  <c r="K57"/>
  <c r="K56"/>
  <c r="K54"/>
  <c r="K53"/>
  <c r="K52"/>
  <c r="K51"/>
  <c r="K50"/>
  <c r="K49"/>
  <c r="K48"/>
  <c r="K46"/>
  <c r="K45"/>
  <c r="K44"/>
  <c r="K43"/>
  <c r="K42"/>
  <c r="K41"/>
  <c r="K40"/>
  <c r="K37"/>
  <c r="K36"/>
  <c r="K35"/>
  <c r="K34"/>
  <c r="K33"/>
  <c r="K17"/>
  <c r="K18"/>
  <c r="K19"/>
  <c r="K20"/>
  <c r="K21"/>
  <c r="K22"/>
  <c r="K23"/>
  <c r="K24"/>
  <c r="K25"/>
  <c r="K26"/>
  <c r="K27"/>
  <c r="K28"/>
  <c r="K29"/>
  <c r="K30"/>
  <c r="K16"/>
  <c r="K15"/>
  <c r="I83"/>
  <c r="I84"/>
  <c r="I85"/>
  <c r="I86"/>
  <c r="I87"/>
  <c r="I88"/>
  <c r="I89"/>
  <c r="I82"/>
  <c r="I80"/>
  <c r="I79"/>
  <c r="I78"/>
  <c r="I77"/>
  <c r="I76"/>
  <c r="I75"/>
  <c r="I68"/>
  <c r="I69"/>
  <c r="I70"/>
  <c r="I71"/>
  <c r="I72"/>
  <c r="I73"/>
  <c r="I67"/>
  <c r="I57"/>
  <c r="I58"/>
  <c r="I59"/>
  <c r="I60"/>
  <c r="I61"/>
  <c r="I62"/>
  <c r="I63"/>
  <c r="I64"/>
  <c r="I65"/>
  <c r="I56"/>
  <c r="I49"/>
  <c r="I50"/>
  <c r="I51"/>
  <c r="I52"/>
  <c r="I53"/>
  <c r="I54"/>
  <c r="I48"/>
  <c r="I46"/>
  <c r="I45"/>
  <c r="I44"/>
  <c r="I43"/>
  <c r="I42"/>
  <c r="I41"/>
  <c r="I40"/>
  <c r="I34"/>
  <c r="I35"/>
  <c r="I36"/>
  <c r="I37"/>
  <c r="I33"/>
  <c r="I24"/>
  <c r="I25"/>
  <c r="I26"/>
  <c r="I27"/>
  <c r="I28"/>
  <c r="I29"/>
  <c r="I30"/>
  <c r="I16"/>
  <c r="I17"/>
  <c r="I18"/>
  <c r="I19"/>
  <c r="I20"/>
  <c r="I21"/>
  <c r="I22"/>
  <c r="I23"/>
  <c r="I15"/>
  <c r="G15"/>
  <c r="K31" l="1"/>
  <c r="L85" l="1"/>
  <c r="L17" l="1"/>
  <c r="L18"/>
  <c r="L19"/>
  <c r="L20"/>
  <c r="L21"/>
  <c r="L22"/>
  <c r="L23"/>
  <c r="L24"/>
  <c r="L25"/>
  <c r="L26"/>
  <c r="L27"/>
  <c r="L28"/>
  <c r="L29"/>
  <c r="L30"/>
  <c r="L33"/>
  <c r="L34"/>
  <c r="L35"/>
  <c r="L36"/>
  <c r="L37"/>
  <c r="L40"/>
  <c r="L41"/>
  <c r="L42"/>
  <c r="L44"/>
  <c r="L45"/>
  <c r="L48"/>
  <c r="L49"/>
  <c r="L50"/>
  <c r="L51"/>
  <c r="L52"/>
  <c r="L53"/>
  <c r="L56"/>
  <c r="L57"/>
  <c r="L58"/>
  <c r="L59"/>
  <c r="L60"/>
  <c r="L61"/>
  <c r="L62"/>
  <c r="L63"/>
  <c r="L64"/>
  <c r="L67"/>
  <c r="L68"/>
  <c r="L69"/>
  <c r="L70"/>
  <c r="L71"/>
  <c r="L72"/>
  <c r="L75"/>
  <c r="L76"/>
  <c r="L77"/>
  <c r="L78"/>
  <c r="L79"/>
  <c r="L82"/>
  <c r="L83"/>
  <c r="L84"/>
  <c r="L86"/>
  <c r="L87"/>
  <c r="L88"/>
  <c r="L15"/>
  <c r="K38"/>
  <c r="L65" l="1"/>
  <c r="I38"/>
  <c r="I31"/>
  <c r="L89"/>
  <c r="L80"/>
  <c r="L73"/>
  <c r="L54"/>
  <c r="L46"/>
  <c r="L38"/>
  <c r="L31"/>
  <c r="D43" i="13"/>
  <c r="I90" i="12" l="1"/>
  <c r="H50" i="13"/>
  <c r="H49"/>
  <c r="H48"/>
  <c r="H47"/>
  <c r="H46"/>
  <c r="H45"/>
  <c r="H44"/>
  <c r="H43"/>
  <c r="D42"/>
  <c r="D14"/>
  <c r="F21"/>
  <c r="F17" l="1"/>
  <c r="F22" l="1"/>
  <c r="F15" l="1"/>
  <c r="F16"/>
  <c r="F18"/>
  <c r="F19"/>
  <c r="F20"/>
  <c r="G31" i="12" l="1"/>
  <c r="G16"/>
  <c r="G17"/>
  <c r="G18"/>
  <c r="G19"/>
  <c r="G20"/>
  <c r="G21"/>
  <c r="G22"/>
  <c r="G23"/>
  <c r="G24"/>
  <c r="G25"/>
  <c r="G26"/>
  <c r="G27"/>
  <c r="G28"/>
  <c r="G29"/>
  <c r="G30"/>
  <c r="G33"/>
  <c r="G34"/>
  <c r="G35"/>
  <c r="G36"/>
  <c r="G37"/>
  <c r="G40"/>
  <c r="G41"/>
  <c r="G42"/>
  <c r="G43"/>
  <c r="G44"/>
  <c r="G45"/>
  <c r="G48"/>
  <c r="G49"/>
  <c r="G50"/>
  <c r="G51"/>
  <c r="G52"/>
  <c r="G53"/>
  <c r="G56"/>
  <c r="G57"/>
  <c r="G58"/>
  <c r="G59"/>
  <c r="G60"/>
  <c r="G61"/>
  <c r="G62"/>
  <c r="G63"/>
  <c r="G64"/>
  <c r="G67"/>
  <c r="G68"/>
  <c r="G69"/>
  <c r="G70"/>
  <c r="G71"/>
  <c r="G72"/>
  <c r="G75"/>
  <c r="G76"/>
  <c r="G77"/>
  <c r="G78"/>
  <c r="G79"/>
  <c r="G82"/>
  <c r="G83"/>
  <c r="G84"/>
  <c r="G85"/>
  <c r="G86"/>
  <c r="G87"/>
  <c r="G88"/>
  <c r="G89"/>
  <c r="G73"/>
  <c r="G65"/>
  <c r="G38"/>
  <c r="G80" l="1"/>
  <c r="G54"/>
  <c r="G46"/>
  <c r="G90" l="1"/>
  <c r="E46" i="11"/>
  <c r="F46"/>
  <c r="G46" l="1"/>
  <c r="F50" i="13" l="1"/>
  <c r="D50"/>
  <c r="F49"/>
  <c r="D49"/>
  <c r="F48"/>
  <c r="D48"/>
  <c r="F47"/>
  <c r="D47"/>
  <c r="F46"/>
  <c r="D46"/>
  <c r="F45"/>
  <c r="D45"/>
  <c r="F44"/>
  <c r="D44"/>
  <c r="F43"/>
  <c r="D22"/>
  <c r="D21"/>
  <c r="D20"/>
  <c r="D19"/>
  <c r="D18"/>
  <c r="D17"/>
  <c r="D16"/>
  <c r="D15"/>
  <c r="D40" i="9" l="1"/>
  <c r="F39" l="1"/>
  <c r="G26" i="11"/>
  <c r="G19"/>
  <c r="G30"/>
  <c r="G24"/>
  <c r="G29"/>
  <c r="G17"/>
  <c r="G18"/>
  <c r="G22"/>
  <c r="G15"/>
  <c r="G27"/>
  <c r="G23"/>
  <c r="G28"/>
  <c r="G16"/>
  <c r="G20"/>
  <c r="G21"/>
  <c r="G25"/>
  <c r="F38"/>
  <c r="E38"/>
  <c r="G38" l="1"/>
  <c r="G15" i="9"/>
  <c r="G16"/>
  <c r="G17"/>
  <c r="G18"/>
  <c r="G19"/>
  <c r="G20"/>
  <c r="G21"/>
  <c r="G22"/>
  <c r="G23"/>
  <c r="G24"/>
  <c r="G25"/>
  <c r="G26"/>
  <c r="G27"/>
  <c r="G28"/>
  <c r="G29"/>
  <c r="G30"/>
  <c r="G32"/>
  <c r="G33"/>
  <c r="G34"/>
  <c r="G35"/>
  <c r="G36"/>
  <c r="G38"/>
  <c r="G39"/>
  <c r="G88" i="11" l="1"/>
  <c r="G82"/>
  <c r="G85"/>
  <c r="G83"/>
  <c r="G86"/>
  <c r="G87"/>
  <c r="G84"/>
  <c r="G78"/>
  <c r="G77"/>
  <c r="G76"/>
  <c r="G75"/>
  <c r="G79"/>
  <c r="G67"/>
  <c r="G68"/>
  <c r="G71"/>
  <c r="G69"/>
  <c r="G72"/>
  <c r="G70"/>
  <c r="G57"/>
  <c r="G60"/>
  <c r="G64"/>
  <c r="G62"/>
  <c r="G61"/>
  <c r="G59"/>
  <c r="G56"/>
  <c r="G63"/>
  <c r="G58"/>
  <c r="G49"/>
  <c r="G48"/>
  <c r="G50"/>
  <c r="G51"/>
  <c r="G52"/>
  <c r="G53"/>
  <c r="G41"/>
  <c r="G44"/>
  <c r="G40"/>
  <c r="G43"/>
  <c r="G42"/>
  <c r="G45"/>
  <c r="G34"/>
  <c r="G36"/>
  <c r="G37"/>
  <c r="G33"/>
  <c r="G35"/>
  <c r="E89" l="1"/>
  <c r="F89"/>
  <c r="E80"/>
  <c r="F80"/>
  <c r="E73"/>
  <c r="F73"/>
  <c r="E65"/>
  <c r="F65"/>
  <c r="E54"/>
  <c r="F54"/>
  <c r="E31"/>
  <c r="F31"/>
  <c r="G89" l="1"/>
  <c r="G65"/>
  <c r="F90"/>
  <c r="G73"/>
  <c r="G80"/>
  <c r="E90"/>
  <c r="G31"/>
  <c r="G54"/>
  <c r="G90" l="1"/>
  <c r="E40" i="9" l="1"/>
  <c r="G18" i="10" l="1"/>
  <c r="G81" l="1"/>
  <c r="G80"/>
  <c r="G79"/>
  <c r="G78"/>
  <c r="G77"/>
  <c r="G76"/>
  <c r="G75"/>
  <c r="G73"/>
  <c r="G72"/>
  <c r="G71"/>
  <c r="G70"/>
  <c r="G69"/>
  <c r="G67"/>
  <c r="G66"/>
  <c r="G65"/>
  <c r="G64"/>
  <c r="G63"/>
  <c r="G62"/>
  <c r="G60"/>
  <c r="G59"/>
  <c r="G58"/>
  <c r="G57"/>
  <c r="G56"/>
  <c r="G55"/>
  <c r="G54"/>
  <c r="G53"/>
  <c r="G52"/>
  <c r="G50"/>
  <c r="G49"/>
  <c r="G48"/>
  <c r="G47"/>
  <c r="G46"/>
  <c r="G45"/>
  <c r="G43"/>
  <c r="G42"/>
  <c r="G41"/>
  <c r="G40"/>
  <c r="G39"/>
  <c r="G38"/>
  <c r="G36"/>
  <c r="G35"/>
  <c r="G34"/>
  <c r="G33"/>
  <c r="G32"/>
  <c r="G30"/>
  <c r="G29"/>
  <c r="G28"/>
  <c r="G27"/>
  <c r="G26"/>
  <c r="G25"/>
  <c r="G24"/>
  <c r="G23"/>
  <c r="G22"/>
  <c r="G21"/>
  <c r="G20"/>
  <c r="G19"/>
  <c r="G17"/>
  <c r="G16"/>
  <c r="G15"/>
  <c r="F38" i="9"/>
  <c r="F36"/>
  <c r="F35"/>
  <c r="F34"/>
  <c r="F33"/>
  <c r="F32"/>
  <c r="F30"/>
  <c r="F29"/>
  <c r="F28"/>
  <c r="F27"/>
  <c r="F26"/>
  <c r="F25"/>
  <c r="F24"/>
  <c r="F23"/>
  <c r="F22"/>
  <c r="F21"/>
  <c r="F20"/>
  <c r="F19"/>
  <c r="F18"/>
  <c r="F17"/>
  <c r="F16"/>
  <c r="F15"/>
  <c r="G39" i="8"/>
  <c r="G38"/>
  <c r="G36"/>
  <c r="G35"/>
  <c r="G34"/>
  <c r="G33"/>
  <c r="G32"/>
  <c r="G30"/>
  <c r="G29"/>
  <c r="G28"/>
  <c r="G27"/>
  <c r="G26"/>
  <c r="G25"/>
  <c r="G24"/>
  <c r="G23"/>
  <c r="G22"/>
  <c r="G21"/>
  <c r="G20"/>
  <c r="G19"/>
  <c r="G18"/>
  <c r="G17"/>
  <c r="G16"/>
  <c r="G15"/>
  <c r="F40" i="9" l="1"/>
  <c r="G40"/>
  <c r="G81" i="7" l="1"/>
  <c r="G80"/>
  <c r="G79"/>
  <c r="G78"/>
  <c r="G77"/>
  <c r="G76"/>
  <c r="G75"/>
  <c r="G73"/>
  <c r="G72"/>
  <c r="G71"/>
  <c r="G70"/>
  <c r="G69"/>
  <c r="G67"/>
  <c r="G66"/>
  <c r="G65"/>
  <c r="G64"/>
  <c r="G63"/>
  <c r="G62"/>
  <c r="G60"/>
  <c r="G59"/>
  <c r="G58"/>
  <c r="G57"/>
  <c r="G56"/>
  <c r="G55"/>
  <c r="G54"/>
  <c r="G53"/>
  <c r="G52"/>
  <c r="G50"/>
  <c r="G49"/>
  <c r="G48"/>
  <c r="G47"/>
  <c r="G46"/>
  <c r="G45"/>
  <c r="G43"/>
  <c r="G42"/>
  <c r="G41"/>
  <c r="G40"/>
  <c r="G39"/>
  <c r="G38"/>
  <c r="G36"/>
  <c r="G35"/>
  <c r="G34"/>
  <c r="G33"/>
  <c r="G32"/>
  <c r="G30"/>
  <c r="G29"/>
  <c r="G28"/>
  <c r="G27"/>
  <c r="G26"/>
  <c r="G25"/>
  <c r="G24"/>
  <c r="G23"/>
  <c r="G22"/>
  <c r="G21"/>
  <c r="G20"/>
  <c r="G19"/>
  <c r="G18"/>
  <c r="G17"/>
  <c r="G16"/>
  <c r="G15"/>
</calcChain>
</file>

<file path=xl/sharedStrings.xml><?xml version="1.0" encoding="utf-8"?>
<sst xmlns="http://schemas.openxmlformats.org/spreadsheetml/2006/main" count="1067" uniqueCount="246">
  <si>
    <t>السلعة</t>
  </si>
  <si>
    <t>المديرية العامة للاقتصاد والتجارة</t>
  </si>
  <si>
    <t xml:space="preserve">   المكتب الفني لسياسة الأسعار</t>
  </si>
  <si>
    <t>الفئة</t>
  </si>
  <si>
    <t>الوزن</t>
  </si>
  <si>
    <t>اللحوم ومشتقاتها</t>
  </si>
  <si>
    <t>ل 1</t>
  </si>
  <si>
    <t>ل 2</t>
  </si>
  <si>
    <t>ل 3</t>
  </si>
  <si>
    <t>ل 4</t>
  </si>
  <si>
    <t>ل 5</t>
  </si>
  <si>
    <t>ل 6</t>
  </si>
  <si>
    <t>البيض ومنتجات الحليب</t>
  </si>
  <si>
    <t>ح 1</t>
  </si>
  <si>
    <t>ح 2</t>
  </si>
  <si>
    <t>ح 3</t>
  </si>
  <si>
    <t>ح 4</t>
  </si>
  <si>
    <t>ح 5</t>
  </si>
  <si>
    <t>ح 6</t>
  </si>
  <si>
    <t>الحبوب والبذور والثمار الجوزية</t>
  </si>
  <si>
    <t>ب 1</t>
  </si>
  <si>
    <t>ب 2</t>
  </si>
  <si>
    <t>ب 3</t>
  </si>
  <si>
    <t>ب 4</t>
  </si>
  <si>
    <t>ب 5</t>
  </si>
  <si>
    <t>ب 6</t>
  </si>
  <si>
    <t>ل</t>
  </si>
  <si>
    <t>ب</t>
  </si>
  <si>
    <t>المنتجات الدهنية والزيتية</t>
  </si>
  <si>
    <t>ح 7</t>
  </si>
  <si>
    <t>ح 8</t>
  </si>
  <si>
    <t>ح 9</t>
  </si>
  <si>
    <t>ح</t>
  </si>
  <si>
    <t>ز</t>
  </si>
  <si>
    <t>ز 1</t>
  </si>
  <si>
    <t>ز 2</t>
  </si>
  <si>
    <t>ز 3</t>
  </si>
  <si>
    <t>ز 4</t>
  </si>
  <si>
    <t>ز 5</t>
  </si>
  <si>
    <t>ز 6</t>
  </si>
  <si>
    <t>المعلبات</t>
  </si>
  <si>
    <t>م</t>
  </si>
  <si>
    <t>م 2</t>
  </si>
  <si>
    <t>م 1</t>
  </si>
  <si>
    <t>م 3</t>
  </si>
  <si>
    <t>م 4</t>
  </si>
  <si>
    <t>م 5</t>
  </si>
  <si>
    <t>مواد غذائية متفرقة</t>
  </si>
  <si>
    <t>غ</t>
  </si>
  <si>
    <t>غ 1</t>
  </si>
  <si>
    <t>غ 3</t>
  </si>
  <si>
    <t>غ 2</t>
  </si>
  <si>
    <t>غ 4</t>
  </si>
  <si>
    <t>غ 5</t>
  </si>
  <si>
    <t>غ 6</t>
  </si>
  <si>
    <t>غ 7</t>
  </si>
  <si>
    <t xml:space="preserve">لحم غنم  طازج (بلدي) </t>
  </si>
  <si>
    <t xml:space="preserve">لحم بقر طازج (بلدي) </t>
  </si>
  <si>
    <t>لحم بقر مستورد (مبرد)</t>
  </si>
  <si>
    <t>عدد 30</t>
  </si>
  <si>
    <t>البيض</t>
  </si>
  <si>
    <t xml:space="preserve">علبة 500 غرام </t>
  </si>
  <si>
    <t>اللبنة</t>
  </si>
  <si>
    <t>علبة 2,5 كيلوغرام</t>
  </si>
  <si>
    <t xml:space="preserve">جبن أبيض عكاوي </t>
  </si>
  <si>
    <t>موضب 1 كيلوغرام</t>
  </si>
  <si>
    <t>عدس أحمر</t>
  </si>
  <si>
    <t>فاصولياء بيضاء صنوبرية</t>
  </si>
  <si>
    <t>فول حب</t>
  </si>
  <si>
    <t>حمص حب</t>
  </si>
  <si>
    <t>طحين</t>
  </si>
  <si>
    <t>(وقية) 200 غرام</t>
  </si>
  <si>
    <t>جوز قلب</t>
  </si>
  <si>
    <t>لوز قلب</t>
  </si>
  <si>
    <t>صنوبر قلب</t>
  </si>
  <si>
    <t>كبير 400 غرام</t>
  </si>
  <si>
    <t>غالون 3.6 ليتر</t>
  </si>
  <si>
    <t>قنينة 1,8 ليتر</t>
  </si>
  <si>
    <t>مرطبان 454 غرام</t>
  </si>
  <si>
    <t>علبة 454 غرام</t>
  </si>
  <si>
    <t>زبدة</t>
  </si>
  <si>
    <t>زيت زيتون</t>
  </si>
  <si>
    <t>زيت دوار الشمس</t>
  </si>
  <si>
    <t>زيت الذرة</t>
  </si>
  <si>
    <t>طحينة</t>
  </si>
  <si>
    <t>حلاوة سادة</t>
  </si>
  <si>
    <t>علبة 340 غرام</t>
  </si>
  <si>
    <t>علبة 200 غرام</t>
  </si>
  <si>
    <t>علبة 125 غرام</t>
  </si>
  <si>
    <t>علبة 400 غرام</t>
  </si>
  <si>
    <t xml:space="preserve">مارتديلا بقر </t>
  </si>
  <si>
    <t xml:space="preserve">طون </t>
  </si>
  <si>
    <t xml:space="preserve">سردين </t>
  </si>
  <si>
    <t xml:space="preserve">فطر حبة كاملة </t>
  </si>
  <si>
    <t>علبة 700 غرام</t>
  </si>
  <si>
    <t xml:space="preserve">سكر </t>
  </si>
  <si>
    <t>ملح</t>
  </si>
  <si>
    <t>صغير 70 غرام</t>
  </si>
  <si>
    <t xml:space="preserve">كاتشاب </t>
  </si>
  <si>
    <t>باكيت 500 غرام</t>
  </si>
  <si>
    <t>رب البندورة</t>
  </si>
  <si>
    <t>معكرونة</t>
  </si>
  <si>
    <t>موضب 200 غرام</t>
  </si>
  <si>
    <t>بن مطحون</t>
  </si>
  <si>
    <t xml:space="preserve">فخاذ فروج مع جلدة  </t>
  </si>
  <si>
    <t>صدور فروج مسحب</t>
  </si>
  <si>
    <t>فروج كامل</t>
  </si>
  <si>
    <t>شاي (غير منكه)</t>
  </si>
  <si>
    <t>موضب 454 غرام</t>
  </si>
  <si>
    <t>جبن قشقوان بقر</t>
  </si>
  <si>
    <r>
      <t xml:space="preserve">جبنة </t>
    </r>
    <r>
      <rPr>
        <sz val="12"/>
        <rFont val="Arabic Transparent"/>
        <charset val="178"/>
      </rPr>
      <t xml:space="preserve"> قطع</t>
    </r>
  </si>
  <si>
    <t>حليب بودرة</t>
  </si>
  <si>
    <r>
      <t>ذرة</t>
    </r>
    <r>
      <rPr>
        <b/>
        <sz val="12"/>
        <rFont val="Arabic Transparent"/>
        <charset val="178"/>
      </rPr>
      <t/>
    </r>
  </si>
  <si>
    <t>كيلوغرام 1</t>
  </si>
  <si>
    <t>قنينة 340 غرام</t>
  </si>
  <si>
    <t>أرز عادي</t>
  </si>
  <si>
    <t>قطع 160 غرام</t>
  </si>
  <si>
    <t>غالون 3.5 ليتر</t>
  </si>
  <si>
    <t>الخضار الطازجة</t>
  </si>
  <si>
    <t>خ</t>
  </si>
  <si>
    <t>خ 1</t>
  </si>
  <si>
    <t xml:space="preserve">بندورة </t>
  </si>
  <si>
    <t>خ 2</t>
  </si>
  <si>
    <t>كوسى</t>
  </si>
  <si>
    <t>خ 3</t>
  </si>
  <si>
    <t>باذنجان</t>
  </si>
  <si>
    <t>خ 4</t>
  </si>
  <si>
    <t xml:space="preserve">ملفوف </t>
  </si>
  <si>
    <t>خ 5</t>
  </si>
  <si>
    <t xml:space="preserve">لوبيا بادرية </t>
  </si>
  <si>
    <t>خ 6</t>
  </si>
  <si>
    <t>خيار</t>
  </si>
  <si>
    <t>خ 7</t>
  </si>
  <si>
    <t>جزر</t>
  </si>
  <si>
    <t>خ 8</t>
  </si>
  <si>
    <t>بقدونس</t>
  </si>
  <si>
    <t>ربطة واحدة</t>
  </si>
  <si>
    <t>خ 9</t>
  </si>
  <si>
    <t>نعنع</t>
  </si>
  <si>
    <t>خ 10</t>
  </si>
  <si>
    <t>بقلة</t>
  </si>
  <si>
    <t>خ 11</t>
  </si>
  <si>
    <t>كزبرة</t>
  </si>
  <si>
    <t>خ 12</t>
  </si>
  <si>
    <t>خس</t>
  </si>
  <si>
    <t>قطعة واحدة</t>
  </si>
  <si>
    <t>خ 13</t>
  </si>
  <si>
    <t>فجل</t>
  </si>
  <si>
    <t>خ 14</t>
  </si>
  <si>
    <t>بصل احمر</t>
  </si>
  <si>
    <t>خ 15</t>
  </si>
  <si>
    <t>ثوم يابس</t>
  </si>
  <si>
    <t>كيس 300 غرام</t>
  </si>
  <si>
    <t>خ 16</t>
  </si>
  <si>
    <t>بطاطا</t>
  </si>
  <si>
    <t>الفواكه</t>
  </si>
  <si>
    <t>ف</t>
  </si>
  <si>
    <t>ف 1</t>
  </si>
  <si>
    <t>تفاح بلدي أحمر</t>
  </si>
  <si>
    <t>ف 2</t>
  </si>
  <si>
    <t>تفاح بلدي أصفر</t>
  </si>
  <si>
    <t>ف 3</t>
  </si>
  <si>
    <t>موز بلدي</t>
  </si>
  <si>
    <t>ف 4</t>
  </si>
  <si>
    <t>برتقال أبو صرّة</t>
  </si>
  <si>
    <t>ف 5</t>
  </si>
  <si>
    <t xml:space="preserve">ليمون حامض </t>
  </si>
  <si>
    <t xml:space="preserve">الفرق بـ ل.ل. </t>
  </si>
  <si>
    <t>بندورة 1 كيلو غرام (باب أول)</t>
  </si>
  <si>
    <t>كوسى1 كيلو غرام (باب أول)</t>
  </si>
  <si>
    <t>باذنجان 1 كيلو غرام (باب أول)</t>
  </si>
  <si>
    <t>ملفوف 1 كيلو غرام (باب أول)</t>
  </si>
  <si>
    <t>لوبيا  بادرية 1 كيلو غرام (باب أول)</t>
  </si>
  <si>
    <t>خيار 1 كيلو غرام (باب أول)</t>
  </si>
  <si>
    <t>جزر 1 كيلو غرام (باب أول)</t>
  </si>
  <si>
    <t>بقدونس ( ربطة واحدة ) (باب أول)</t>
  </si>
  <si>
    <t xml:space="preserve">نعنع ( ربطة واحدة ) (باب أول) </t>
  </si>
  <si>
    <t xml:space="preserve">بقلة ( ربطة واحدة ) (باب أول) </t>
  </si>
  <si>
    <t>كزبرة ( ربطة واحدة ) (باب أول)</t>
  </si>
  <si>
    <t xml:space="preserve">خس ( قطعة واحدة ) (باب أول) </t>
  </si>
  <si>
    <t>فجل ( ربطة واحدة ) (باب أول)</t>
  </si>
  <si>
    <t>بصل احمر 1 كيلو غرام (باب أول)</t>
  </si>
  <si>
    <t>ثوم يابس كيس 300 غرام (باب أول)</t>
  </si>
  <si>
    <t>بطاطا 1 كيلو غرام (باب أول)</t>
  </si>
  <si>
    <t>تفاح بلدي أحمر 1 كيلوغرام (باب أول)</t>
  </si>
  <si>
    <t>تفاح بلدي أصفر 1 كيلوغرام (باب أول)</t>
  </si>
  <si>
    <t>موز بلدي 1 كيلوغرام (باب أول)</t>
  </si>
  <si>
    <t>برتقال أبو صرّة (باب أول)</t>
  </si>
  <si>
    <t>ليمون حامض 1 كيلوغرام (باب أول)</t>
  </si>
  <si>
    <t>لحم غنم  طازج 1 كيلو غرام(بلدي) كاستليتا بدون عضم</t>
  </si>
  <si>
    <t>لحم بقر طازج 1 كيلو غرام (بلدي) موزات</t>
  </si>
  <si>
    <t>المجمــوع العام</t>
  </si>
  <si>
    <t>التغيير الشهري بالنسبة المئوية %</t>
  </si>
  <si>
    <t>التقرير الشهري لسلة أسعار وزارة الاقتصاد والتجارة (المكتب الفني لسياسة الأسعار) في نقاط البيع في مختلف المناطق اللبنانية</t>
  </si>
  <si>
    <t>مجمــوع الخضار الطازجة</t>
  </si>
  <si>
    <t>مجمــوع الفواكه</t>
  </si>
  <si>
    <t>مجمــوع البيض ومنتجات الحليب</t>
  </si>
  <si>
    <t>مجمــوع الحبوب والبذور والثمار الجوزية</t>
  </si>
  <si>
    <t>مجمــوع المعلبات</t>
  </si>
  <si>
    <t>مجمــوع مواد غذائية متفرقة</t>
  </si>
  <si>
    <t>التقرير الشهري لأسعار السلة الغذائية في وزارة الاقتصاد والتجارة (المكتب الفني لسياسة الأسعار) في نقاط البيع في مختلف المناطق اللبنانية</t>
  </si>
  <si>
    <t>التقرير الشهري لأسعار السلة الغذائية وزارة الاقتصاد والتجارة (المكتب الفني لسياسة الأسعار) في مختلف المناطق اللبنانية</t>
  </si>
  <si>
    <t>التقرير الشهري لأسعار السلة الغذائية في وزارة الاقتصاد والتجارة (المكتب الفني لسياسة الأسعار) في المحلات والملاحم في مختلف المناطق اللبنانية</t>
  </si>
  <si>
    <t>التقرير الشهري لأسعار السلة الغذائية في  وزارة الاقتصاد والتجارة (المكتب الفني لسياسة الأسعار) في السوبرماركت في مختلف المناطق اللبنانية</t>
  </si>
  <si>
    <t>مجموع المنتجات الدهنية والزيتية</t>
  </si>
  <si>
    <t>التغيير الأسبوعي بالنسبة المئوية%</t>
  </si>
  <si>
    <t>مجمــوع اللحوم ومشتقاتها</t>
  </si>
  <si>
    <t>مجمــوع المنتجات الدهنية والزيتية</t>
  </si>
  <si>
    <t xml:space="preserve"> التقارير الأسبوعية لسلة أسعار وزارة الاقتصاد والتجارة (المكتب الفني لسياسة الأسعار) في نقاط البيع في مختلف المناطق اللبنانية </t>
  </si>
  <si>
    <t xml:space="preserve"> نسبة التغير لسلة الأسعار الأسبوعية وزارة الاقتصاد والتجارة (المكتب الفني لسياسة الأسعار) في نقاط البيع في مختلف المناطق اللبنانية</t>
  </si>
  <si>
    <t xml:space="preserve"> الخضار الطازجة</t>
  </si>
  <si>
    <t xml:space="preserve"> الفواكه</t>
  </si>
  <si>
    <t xml:space="preserve"> اللحوم ومشتقاتها</t>
  </si>
  <si>
    <t xml:space="preserve"> البيض ومنتجات الحليب</t>
  </si>
  <si>
    <t xml:space="preserve"> الحبوب والبذور والثمار الجوزية</t>
  </si>
  <si>
    <t xml:space="preserve"> المنتجات الدهنية والزيتية</t>
  </si>
  <si>
    <t xml:space="preserve"> المعلبات</t>
  </si>
  <si>
    <t xml:space="preserve"> مواد غذائية متفرقة</t>
  </si>
  <si>
    <t>الأسبوع الأول/ الأسبوع الثاني</t>
  </si>
  <si>
    <t>الأسبوع الأول/ الأسبوع الثالث</t>
  </si>
  <si>
    <t>معدل أسعار  السوبرماركات في كانون الأول 2023 (ل.ل.)</t>
  </si>
  <si>
    <t>معدل أسعار المحلات والملاحم في كانون الأول 2023 (ل.ل.)</t>
  </si>
  <si>
    <t>معدل الأسعار كانون الأول 2023(ل.ل.)</t>
  </si>
  <si>
    <t>الأسبوع الأول/ الأسبوع الرابع</t>
  </si>
  <si>
    <t>الأسبوع الرابع ك1 26/11/2023</t>
  </si>
  <si>
    <t>1$=89700LBP</t>
  </si>
  <si>
    <t>كانون الثاني 2024</t>
  </si>
  <si>
    <t>معدل أسعار المحلات والملاحم في كانون الثاني 2024 (ل.ل.)</t>
  </si>
  <si>
    <t>معدل أسعار  السوبرماركات في كانون الثاني 2024 (ل.ل.)</t>
  </si>
  <si>
    <t>معدل الأسعار كانون الثاني 2024(ل.ل.)</t>
  </si>
  <si>
    <r>
      <t xml:space="preserve">الأسبوع الأول </t>
    </r>
    <r>
      <rPr>
        <b/>
        <sz val="9"/>
        <color theme="1"/>
        <rFont val="Arabic Transparent"/>
        <charset val="178"/>
      </rPr>
      <t>02/01/2024</t>
    </r>
  </si>
  <si>
    <t>الأسبوع الثاني 08/01/2024</t>
  </si>
  <si>
    <t>الأسبوع الثالث 15/01/2024</t>
  </si>
  <si>
    <t>الأسبوع الرابع 22/01/2024</t>
  </si>
  <si>
    <t>الأسبوع الأول ك2 02/01/2024</t>
  </si>
  <si>
    <t>الأسبوع الثاني ك2 08/01/2024</t>
  </si>
  <si>
    <t>الأسبوع الثالث ك2 15/01/2024</t>
  </si>
  <si>
    <t>الأسبوع الرابع ك2 22/01/2024</t>
  </si>
  <si>
    <t>الأسبوع الآخير ك1/ الأسبوع الأول كانون الثاني</t>
  </si>
  <si>
    <t>الأسبوع الآخير ك1/ الأسبوع الثالث كانون الثاني</t>
  </si>
  <si>
    <t>1$=89650LBP</t>
  </si>
  <si>
    <t>الأسبوع الرابع 22/01/24</t>
  </si>
  <si>
    <t xml:space="preserve">التغيير % خلال كانون الثاني 2024 </t>
  </si>
  <si>
    <t>الأسبوع الآخير ك1/ الأسبوع الرابع كانون الثاني</t>
  </si>
  <si>
    <t xml:space="preserve">خلال كانون الثاني 2024 (مع اعتماد الأسبوع الآخير من الشهر السابق كأساس للمقارنة) </t>
  </si>
  <si>
    <t xml:space="preserve">خلال كانون الثاني 2024 (مع اعتماد الأسبوع الأول كأساس للمقارنة) </t>
  </si>
</sst>
</file>

<file path=xl/styles.xml><?xml version="1.0" encoding="utf-8"?>
<styleSheet xmlns="http://schemas.openxmlformats.org/spreadsheetml/2006/main">
  <numFmts count="1">
    <numFmt numFmtId="164" formatCode="0.0%"/>
  </numFmts>
  <fonts count="21">
    <font>
      <sz val="11"/>
      <color theme="1"/>
      <name val="Calibri"/>
      <family val="2"/>
      <charset val="178"/>
      <scheme val="minor"/>
    </font>
    <font>
      <b/>
      <sz val="10"/>
      <name val="Arial"/>
      <family val="2"/>
      <charset val="178"/>
    </font>
    <font>
      <b/>
      <sz val="11"/>
      <color theme="1"/>
      <name val="Calibri"/>
      <family val="2"/>
      <scheme val="minor"/>
    </font>
    <font>
      <b/>
      <sz val="13"/>
      <color theme="1"/>
      <name val="Arabic Transparent"/>
      <charset val="178"/>
    </font>
    <font>
      <b/>
      <sz val="11"/>
      <color theme="1"/>
      <name val="Arabic Transparent"/>
      <charset val="178"/>
    </font>
    <font>
      <sz val="12"/>
      <name val="Arabic Transparent"/>
      <charset val="178"/>
    </font>
    <font>
      <b/>
      <sz val="12"/>
      <name val="Arabic Transparent"/>
      <charset val="178"/>
    </font>
    <font>
      <b/>
      <sz val="9"/>
      <color rgb="FF595959"/>
      <name val="Times New Roman"/>
      <family val="1"/>
    </font>
    <font>
      <b/>
      <sz val="14"/>
      <color theme="1"/>
      <name val="Arabic Transparent"/>
      <charset val="178"/>
    </font>
    <font>
      <b/>
      <sz val="11"/>
      <color theme="1"/>
      <name val="Calibri"/>
      <family val="2"/>
      <charset val="178"/>
      <scheme val="minor"/>
    </font>
    <font>
      <sz val="11"/>
      <name val="Arabic Transparent"/>
      <charset val="178"/>
    </font>
    <font>
      <sz val="11"/>
      <color theme="1"/>
      <name val="Calibri"/>
      <family val="2"/>
      <charset val="178"/>
      <scheme val="minor"/>
    </font>
    <font>
      <b/>
      <sz val="10"/>
      <name val="Arial"/>
      <family val="2"/>
    </font>
    <font>
      <b/>
      <sz val="11"/>
      <color theme="1"/>
      <name val="Arial"/>
      <family val="2"/>
    </font>
    <font>
      <b/>
      <sz val="11"/>
      <name val="Arabic Transparent"/>
      <charset val="178"/>
    </font>
    <font>
      <sz val="11"/>
      <color theme="1"/>
      <name val="Arabic Transparent"/>
      <charset val="178"/>
    </font>
    <font>
      <sz val="11"/>
      <color theme="1"/>
      <name val="Arial"/>
      <family val="2"/>
    </font>
    <font>
      <b/>
      <sz val="10"/>
      <color theme="1"/>
      <name val="Arabic Transparent"/>
      <charset val="178"/>
    </font>
    <font>
      <sz val="10"/>
      <color theme="1"/>
      <name val="Calibri"/>
      <family val="2"/>
      <charset val="178"/>
      <scheme val="minor"/>
    </font>
    <font>
      <sz val="10"/>
      <name val="Arabic Transparent"/>
      <charset val="178"/>
    </font>
    <font>
      <b/>
      <sz val="9"/>
      <color theme="1"/>
      <name val="Arabic Transparent"/>
      <charset val="17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1" fillId="0" borderId="0" applyFont="0" applyFill="0" applyBorder="0" applyAlignment="0" applyProtection="0"/>
  </cellStyleXfs>
  <cellXfs count="16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 vertical="center"/>
    </xf>
    <xf numFmtId="0" fontId="7" fillId="0" borderId="0" xfId="0" applyFont="1" applyAlignment="1">
      <alignment horizontal="justify" readingOrder="2"/>
    </xf>
    <xf numFmtId="0" fontId="7" fillId="0" borderId="0" xfId="0" applyFont="1"/>
    <xf numFmtId="0" fontId="4" fillId="0" borderId="1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9" fillId="0" borderId="0" xfId="0" applyFont="1"/>
    <xf numFmtId="0" fontId="9" fillId="0" borderId="11" xfId="0" applyFont="1" applyBorder="1"/>
    <xf numFmtId="0" fontId="10" fillId="2" borderId="2" xfId="0" applyFont="1" applyFill="1" applyBorder="1" applyAlignment="1">
      <alignment horizontal="right" indent="1"/>
    </xf>
    <xf numFmtId="0" fontId="10" fillId="2" borderId="4" xfId="0" applyFont="1" applyFill="1" applyBorder="1" applyAlignment="1">
      <alignment horizontal="right" indent="1"/>
    </xf>
    <xf numFmtId="0" fontId="10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10" fillId="2" borderId="17" xfId="0" applyFont="1" applyFill="1" applyBorder="1" applyAlignment="1">
      <alignment horizontal="right" indent="1"/>
    </xf>
    <xf numFmtId="0" fontId="10" fillId="2" borderId="9" xfId="0" applyFont="1" applyFill="1" applyBorder="1" applyAlignment="1">
      <alignment horizontal="right" indent="1"/>
    </xf>
    <xf numFmtId="0" fontId="10" fillId="2" borderId="10" xfId="0" applyFont="1" applyFill="1" applyBorder="1" applyAlignment="1">
      <alignment horizontal="right" indent="1"/>
    </xf>
    <xf numFmtId="0" fontId="8" fillId="0" borderId="0" xfId="0" applyFont="1" applyAlignment="1"/>
    <xf numFmtId="1" fontId="1" fillId="2" borderId="21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right" vertical="center" indent="1"/>
    </xf>
    <xf numFmtId="0" fontId="9" fillId="0" borderId="23" xfId="0" applyFont="1" applyBorder="1"/>
    <xf numFmtId="0" fontId="6" fillId="2" borderId="9" xfId="0" applyFont="1" applyFill="1" applyBorder="1" applyAlignment="1">
      <alignment horizontal="right" vertical="center" indent="1"/>
    </xf>
    <xf numFmtId="0" fontId="9" fillId="0" borderId="24" xfId="0" applyFont="1" applyBorder="1"/>
    <xf numFmtId="0" fontId="4" fillId="0" borderId="14" xfId="0" applyFont="1" applyBorder="1" applyAlignment="1">
      <alignment horizontal="right" vertical="center" indent="1"/>
    </xf>
    <xf numFmtId="0" fontId="4" fillId="0" borderId="9" xfId="0" applyFont="1" applyBorder="1" applyAlignment="1">
      <alignment horizontal="right" vertical="center" indent="1"/>
    </xf>
    <xf numFmtId="0" fontId="9" fillId="0" borderId="22" xfId="0" applyFont="1" applyBorder="1"/>
    <xf numFmtId="1" fontId="12" fillId="2" borderId="17" xfId="0" applyNumberFormat="1" applyFont="1" applyFill="1" applyBorder="1" applyAlignment="1">
      <alignment horizontal="center"/>
    </xf>
    <xf numFmtId="1" fontId="12" fillId="2" borderId="18" xfId="0" applyNumberFormat="1" applyFont="1" applyFill="1" applyBorder="1" applyAlignment="1">
      <alignment horizontal="center"/>
    </xf>
    <xf numFmtId="9" fontId="12" fillId="2" borderId="2" xfId="1" applyFont="1" applyFill="1" applyBorder="1" applyAlignment="1">
      <alignment horizontal="center"/>
    </xf>
    <xf numFmtId="9" fontId="12" fillId="2" borderId="17" xfId="1" applyFont="1" applyFill="1" applyBorder="1" applyAlignment="1">
      <alignment horizontal="center"/>
    </xf>
    <xf numFmtId="1" fontId="12" fillId="2" borderId="3" xfId="0" applyNumberFormat="1" applyFont="1" applyFill="1" applyBorder="1" applyAlignment="1">
      <alignment horizontal="center"/>
    </xf>
    <xf numFmtId="1" fontId="12" fillId="2" borderId="21" xfId="0" applyNumberFormat="1" applyFont="1" applyFill="1" applyBorder="1" applyAlignment="1">
      <alignment horizontal="center"/>
    </xf>
    <xf numFmtId="9" fontId="12" fillId="2" borderId="3" xfId="1" applyFont="1" applyFill="1" applyBorder="1" applyAlignment="1">
      <alignment horizontal="center"/>
    </xf>
    <xf numFmtId="1" fontId="12" fillId="2" borderId="4" xfId="0" applyNumberFormat="1" applyFont="1" applyFill="1" applyBorder="1" applyAlignment="1">
      <alignment horizontal="center"/>
    </xf>
    <xf numFmtId="1" fontId="12" fillId="2" borderId="20" xfId="0" applyNumberFormat="1" applyFont="1" applyFill="1" applyBorder="1" applyAlignment="1">
      <alignment horizontal="center"/>
    </xf>
    <xf numFmtId="9" fontId="12" fillId="2" borderId="4" xfId="1" applyFont="1" applyFill="1" applyBorder="1" applyAlignment="1">
      <alignment horizontal="center"/>
    </xf>
    <xf numFmtId="0" fontId="13" fillId="0" borderId="16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1" fontId="12" fillId="2" borderId="2" xfId="0" applyNumberFormat="1" applyFont="1" applyFill="1" applyBorder="1" applyAlignment="1">
      <alignment horizontal="center"/>
    </xf>
    <xf numFmtId="9" fontId="12" fillId="2" borderId="9" xfId="1" applyFont="1" applyFill="1" applyBorder="1" applyAlignment="1">
      <alignment horizontal="center"/>
    </xf>
    <xf numFmtId="1" fontId="12" fillId="2" borderId="19" xfId="0" applyNumberFormat="1" applyFont="1" applyFill="1" applyBorder="1" applyAlignment="1">
      <alignment horizontal="center"/>
    </xf>
    <xf numFmtId="1" fontId="12" fillId="2" borderId="10" xfId="0" applyNumberFormat="1" applyFont="1" applyFill="1" applyBorder="1" applyAlignment="1">
      <alignment horizontal="center"/>
    </xf>
    <xf numFmtId="9" fontId="12" fillId="2" borderId="14" xfId="1" applyFont="1" applyFill="1" applyBorder="1" applyAlignment="1">
      <alignment horizontal="center"/>
    </xf>
    <xf numFmtId="1" fontId="12" fillId="2" borderId="25" xfId="0" applyNumberFormat="1" applyFont="1" applyFill="1" applyBorder="1" applyAlignment="1">
      <alignment horizontal="center"/>
    </xf>
    <xf numFmtId="1" fontId="12" fillId="0" borderId="18" xfId="0" applyNumberFormat="1" applyFont="1" applyFill="1" applyBorder="1" applyAlignment="1">
      <alignment horizontal="center"/>
    </xf>
    <xf numFmtId="1" fontId="12" fillId="0" borderId="19" xfId="0" applyNumberFormat="1" applyFont="1" applyFill="1" applyBorder="1" applyAlignment="1">
      <alignment horizontal="center"/>
    </xf>
    <xf numFmtId="1" fontId="12" fillId="0" borderId="21" xfId="0" applyNumberFormat="1" applyFont="1" applyFill="1" applyBorder="1" applyAlignment="1">
      <alignment horizontal="center"/>
    </xf>
    <xf numFmtId="1" fontId="12" fillId="0" borderId="20" xfId="0" applyNumberFormat="1" applyFont="1" applyFill="1" applyBorder="1" applyAlignment="1">
      <alignment horizontal="center"/>
    </xf>
    <xf numFmtId="9" fontId="12" fillId="2" borderId="2" xfId="1" applyNumberFormat="1" applyFont="1" applyFill="1" applyBorder="1" applyAlignment="1">
      <alignment horizontal="center"/>
    </xf>
    <xf numFmtId="9" fontId="12" fillId="2" borderId="4" xfId="1" applyNumberFormat="1" applyFont="1" applyFill="1" applyBorder="1" applyAlignment="1">
      <alignment horizontal="center"/>
    </xf>
    <xf numFmtId="9" fontId="12" fillId="2" borderId="14" xfId="1" applyNumberFormat="1" applyFont="1" applyFill="1" applyBorder="1" applyAlignment="1">
      <alignment horizontal="center"/>
    </xf>
    <xf numFmtId="0" fontId="4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9" fillId="0" borderId="26" xfId="0" applyFont="1" applyBorder="1"/>
    <xf numFmtId="0" fontId="5" fillId="2" borderId="27" xfId="0" applyFont="1" applyFill="1" applyBorder="1" applyAlignment="1">
      <alignment horizontal="right" indent="1"/>
    </xf>
    <xf numFmtId="1" fontId="13" fillId="0" borderId="16" xfId="0" applyNumberFormat="1" applyFont="1" applyBorder="1" applyAlignment="1">
      <alignment horizontal="center" vertical="center" wrapText="1"/>
    </xf>
    <xf numFmtId="1" fontId="12" fillId="2" borderId="5" xfId="0" applyNumberFormat="1" applyFont="1" applyFill="1" applyBorder="1" applyAlignment="1">
      <alignment horizontal="center"/>
    </xf>
    <xf numFmtId="1" fontId="12" fillId="2" borderId="6" xfId="0" applyNumberFormat="1" applyFont="1" applyFill="1" applyBorder="1" applyAlignment="1">
      <alignment horizontal="center"/>
    </xf>
    <xf numFmtId="0" fontId="15" fillId="0" borderId="12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1" fontId="12" fillId="0" borderId="17" xfId="0" applyNumberFormat="1" applyFont="1" applyFill="1" applyBorder="1" applyAlignment="1">
      <alignment horizontal="center"/>
    </xf>
    <xf numFmtId="1" fontId="12" fillId="0" borderId="2" xfId="0" applyNumberFormat="1" applyFont="1" applyFill="1" applyBorder="1" applyAlignment="1">
      <alignment horizontal="center"/>
    </xf>
    <xf numFmtId="1" fontId="12" fillId="0" borderId="4" xfId="0" applyNumberFormat="1" applyFont="1" applyFill="1" applyBorder="1" applyAlignment="1">
      <alignment horizontal="center"/>
    </xf>
    <xf numFmtId="0" fontId="5" fillId="2" borderId="12" xfId="0" applyFont="1" applyFill="1" applyBorder="1" applyAlignment="1">
      <alignment horizontal="right" indent="1"/>
    </xf>
    <xf numFmtId="1" fontId="13" fillId="0" borderId="16" xfId="0" applyNumberFormat="1" applyFont="1" applyFill="1" applyBorder="1" applyAlignment="1">
      <alignment horizontal="center" vertical="center" wrapText="1"/>
    </xf>
    <xf numFmtId="1" fontId="12" fillId="0" borderId="3" xfId="0" applyNumberFormat="1" applyFont="1" applyFill="1" applyBorder="1" applyAlignment="1">
      <alignment horizontal="center"/>
    </xf>
    <xf numFmtId="1" fontId="13" fillId="0" borderId="16" xfId="0" applyNumberFormat="1" applyFont="1" applyFill="1" applyBorder="1" applyAlignment="1">
      <alignment horizontal="center" vertical="center"/>
    </xf>
    <xf numFmtId="1" fontId="12" fillId="0" borderId="11" xfId="0" applyNumberFormat="1" applyFont="1" applyFill="1" applyBorder="1" applyAlignment="1">
      <alignment horizontal="center"/>
    </xf>
    <xf numFmtId="0" fontId="0" fillId="0" borderId="0" xfId="0" applyFill="1"/>
    <xf numFmtId="0" fontId="9" fillId="0" borderId="12" xfId="0" applyFont="1" applyBorder="1"/>
    <xf numFmtId="9" fontId="1" fillId="2" borderId="17" xfId="1" applyFont="1" applyFill="1" applyBorder="1" applyAlignment="1">
      <alignment horizontal="center"/>
    </xf>
    <xf numFmtId="9" fontId="1" fillId="2" borderId="2" xfId="1" applyFont="1" applyFill="1" applyBorder="1" applyAlignment="1">
      <alignment horizontal="center"/>
    </xf>
    <xf numFmtId="9" fontId="1" fillId="2" borderId="9" xfId="1" applyFont="1" applyFill="1" applyBorder="1" applyAlignment="1">
      <alignment horizontal="center"/>
    </xf>
    <xf numFmtId="9" fontId="1" fillId="2" borderId="14" xfId="1" applyFont="1" applyFill="1" applyBorder="1" applyAlignment="1">
      <alignment horizontal="center"/>
    </xf>
    <xf numFmtId="9" fontId="1" fillId="2" borderId="4" xfId="1" applyFont="1" applyFill="1" applyBorder="1" applyAlignment="1">
      <alignment horizontal="center"/>
    </xf>
    <xf numFmtId="17" fontId="3" fillId="0" borderId="0" xfId="0" applyNumberFormat="1" applyFont="1" applyAlignment="1">
      <alignment horizontal="right" vertical="center"/>
    </xf>
    <xf numFmtId="0" fontId="4" fillId="0" borderId="7" xfId="0" applyFont="1" applyBorder="1" applyAlignment="1">
      <alignment horizontal="center" vertical="center"/>
    </xf>
    <xf numFmtId="1" fontId="12" fillId="0" borderId="9" xfId="0" applyNumberFormat="1" applyFont="1" applyFill="1" applyBorder="1" applyAlignment="1">
      <alignment horizontal="center"/>
    </xf>
    <xf numFmtId="1" fontId="12" fillId="0" borderId="30" xfId="0" applyNumberFormat="1" applyFont="1" applyFill="1" applyBorder="1" applyAlignment="1">
      <alignment horizontal="center"/>
    </xf>
    <xf numFmtId="9" fontId="12" fillId="0" borderId="9" xfId="1" applyFont="1" applyFill="1" applyBorder="1" applyAlignment="1">
      <alignment horizontal="center"/>
    </xf>
    <xf numFmtId="164" fontId="12" fillId="2" borderId="11" xfId="1" applyNumberFormat="1" applyFont="1" applyFill="1" applyBorder="1" applyAlignment="1">
      <alignment horizontal="center"/>
    </xf>
    <xf numFmtId="1" fontId="12" fillId="0" borderId="12" xfId="0" applyNumberFormat="1" applyFont="1" applyFill="1" applyBorder="1" applyAlignment="1">
      <alignment horizontal="center"/>
    </xf>
    <xf numFmtId="0" fontId="9" fillId="0" borderId="28" xfId="0" applyFont="1" applyBorder="1"/>
    <xf numFmtId="0" fontId="4" fillId="0" borderId="28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right" vertical="center" indent="1"/>
    </xf>
    <xf numFmtId="0" fontId="9" fillId="0" borderId="17" xfId="0" applyFont="1" applyBorder="1"/>
    <xf numFmtId="0" fontId="4" fillId="0" borderId="29" xfId="0" applyFont="1" applyBorder="1" applyAlignment="1">
      <alignment horizontal="right" vertical="center" indent="1"/>
    </xf>
    <xf numFmtId="0" fontId="9" fillId="0" borderId="3" xfId="0" applyFont="1" applyBorder="1"/>
    <xf numFmtId="0" fontId="9" fillId="0" borderId="4" xfId="0" applyFont="1" applyBorder="1"/>
    <xf numFmtId="0" fontId="4" fillId="0" borderId="30" xfId="0" applyFont="1" applyBorder="1" applyAlignment="1">
      <alignment horizontal="right" vertical="center" indent="1"/>
    </xf>
    <xf numFmtId="9" fontId="1" fillId="2" borderId="11" xfId="1" applyFont="1" applyFill="1" applyBorder="1" applyAlignment="1">
      <alignment horizontal="center"/>
    </xf>
    <xf numFmtId="164" fontId="1" fillId="2" borderId="32" xfId="1" applyNumberFormat="1" applyFont="1" applyFill="1" applyBorder="1" applyAlignment="1">
      <alignment horizontal="center"/>
    </xf>
    <xf numFmtId="164" fontId="0" fillId="0" borderId="0" xfId="0" applyNumberFormat="1"/>
    <xf numFmtId="9" fontId="1" fillId="2" borderId="2" xfId="1" applyNumberFormat="1" applyFont="1" applyFill="1" applyBorder="1" applyAlignment="1">
      <alignment horizontal="center"/>
    </xf>
    <xf numFmtId="9" fontId="1" fillId="2" borderId="14" xfId="1" applyNumberFormat="1" applyFont="1" applyFill="1" applyBorder="1" applyAlignment="1">
      <alignment horizontal="center"/>
    </xf>
    <xf numFmtId="0" fontId="19" fillId="2" borderId="2" xfId="0" applyFont="1" applyFill="1" applyBorder="1" applyAlignment="1">
      <alignment horizontal="right"/>
    </xf>
    <xf numFmtId="0" fontId="5" fillId="2" borderId="6" xfId="0" applyFont="1" applyFill="1" applyBorder="1" applyAlignment="1">
      <alignment horizontal="right"/>
    </xf>
    <xf numFmtId="0" fontId="19" fillId="2" borderId="3" xfId="0" applyFont="1" applyFill="1" applyBorder="1" applyAlignment="1">
      <alignment horizontal="right"/>
    </xf>
    <xf numFmtId="0" fontId="5" fillId="2" borderId="8" xfId="0" applyFont="1" applyFill="1" applyBorder="1" applyAlignment="1">
      <alignment horizontal="right"/>
    </xf>
    <xf numFmtId="0" fontId="19" fillId="2" borderId="4" xfId="0" applyFont="1" applyFill="1" applyBorder="1" applyAlignment="1">
      <alignment horizontal="right"/>
    </xf>
    <xf numFmtId="0" fontId="17" fillId="0" borderId="16" xfId="0" applyFont="1" applyBorder="1" applyAlignment="1">
      <alignment horizontal="center" vertical="center"/>
    </xf>
    <xf numFmtId="0" fontId="5" fillId="2" borderId="0" xfId="0" applyFont="1" applyFill="1" applyBorder="1" applyAlignment="1">
      <alignment horizontal="right"/>
    </xf>
    <xf numFmtId="0" fontId="19" fillId="2" borderId="9" xfId="0" applyFont="1" applyFill="1" applyBorder="1" applyAlignment="1">
      <alignment horizontal="right"/>
    </xf>
    <xf numFmtId="0" fontId="19" fillId="2" borderId="17" xfId="0" applyFont="1" applyFill="1" applyBorder="1" applyAlignment="1">
      <alignment horizontal="right"/>
    </xf>
    <xf numFmtId="0" fontId="5" fillId="2" borderId="27" xfId="0" applyFont="1" applyFill="1" applyBorder="1" applyAlignment="1">
      <alignment horizontal="right"/>
    </xf>
    <xf numFmtId="0" fontId="19" fillId="2" borderId="10" xfId="0" applyFont="1" applyFill="1" applyBorder="1" applyAlignment="1">
      <alignment horizontal="right"/>
    </xf>
    <xf numFmtId="0" fontId="9" fillId="0" borderId="0" xfId="0" applyFont="1" applyFill="1"/>
    <xf numFmtId="0" fontId="0" fillId="0" borderId="0" xfId="0" applyFont="1" applyFill="1"/>
    <xf numFmtId="0" fontId="9" fillId="0" borderId="12" xfId="0" applyFont="1" applyBorder="1" applyAlignment="1">
      <alignment vertical="center"/>
    </xf>
    <xf numFmtId="164" fontId="1" fillId="2" borderId="9" xfId="1" applyNumberFormat="1" applyFont="1" applyFill="1" applyBorder="1" applyAlignment="1">
      <alignment horizontal="center"/>
    </xf>
    <xf numFmtId="164" fontId="1" fillId="2" borderId="4" xfId="1" applyNumberFormat="1" applyFont="1" applyFill="1" applyBorder="1" applyAlignment="1">
      <alignment horizontal="center"/>
    </xf>
    <xf numFmtId="164" fontId="1" fillId="2" borderId="11" xfId="1" applyNumberFormat="1" applyFont="1" applyFill="1" applyBorder="1" applyAlignment="1">
      <alignment horizontal="center"/>
    </xf>
    <xf numFmtId="164" fontId="12" fillId="0" borderId="11" xfId="1" applyNumberFormat="1" applyFont="1" applyFill="1" applyBorder="1" applyAlignment="1">
      <alignment horizontal="center"/>
    </xf>
    <xf numFmtId="0" fontId="5" fillId="2" borderId="7" xfId="0" applyFont="1" applyFill="1" applyBorder="1" applyAlignment="1">
      <alignment horizontal="right"/>
    </xf>
    <xf numFmtId="0" fontId="18" fillId="0" borderId="0" xfId="0" applyFont="1" applyFill="1"/>
    <xf numFmtId="9" fontId="12" fillId="0" borderId="9" xfId="1" applyNumberFormat="1" applyFont="1" applyFill="1" applyBorder="1" applyAlignment="1">
      <alignment horizontal="center"/>
    </xf>
    <xf numFmtId="1" fontId="12" fillId="0" borderId="25" xfId="0" applyNumberFormat="1" applyFont="1" applyFill="1" applyBorder="1" applyAlignment="1">
      <alignment horizontal="center"/>
    </xf>
    <xf numFmtId="9" fontId="1" fillId="2" borderId="19" xfId="1" applyFont="1" applyFill="1" applyBorder="1" applyAlignment="1">
      <alignment horizontal="center"/>
    </xf>
    <xf numFmtId="9" fontId="1" fillId="2" borderId="29" xfId="1" applyFont="1" applyFill="1" applyBorder="1" applyAlignment="1">
      <alignment horizontal="center"/>
    </xf>
    <xf numFmtId="9" fontId="1" fillId="2" borderId="18" xfId="1" applyFont="1" applyFill="1" applyBorder="1" applyAlignment="1">
      <alignment horizontal="center"/>
    </xf>
    <xf numFmtId="0" fontId="9" fillId="0" borderId="2" xfId="0" applyFont="1" applyBorder="1"/>
    <xf numFmtId="0" fontId="5" fillId="2" borderId="5" xfId="0" applyFont="1" applyFill="1" applyBorder="1" applyAlignment="1">
      <alignment horizontal="right"/>
    </xf>
    <xf numFmtId="164" fontId="1" fillId="2" borderId="12" xfId="1" applyNumberFormat="1" applyFont="1" applyFill="1" applyBorder="1" applyAlignment="1">
      <alignment horizontal="center"/>
    </xf>
    <xf numFmtId="0" fontId="4" fillId="0" borderId="11" xfId="0" applyFont="1" applyBorder="1" applyAlignment="1">
      <alignment horizontal="center" vertical="center" wrapText="1"/>
    </xf>
    <xf numFmtId="1" fontId="1" fillId="2" borderId="25" xfId="0" applyNumberFormat="1" applyFont="1" applyFill="1" applyBorder="1" applyAlignment="1">
      <alignment horizontal="center"/>
    </xf>
    <xf numFmtId="0" fontId="13" fillId="0" borderId="12" xfId="0" applyFont="1" applyBorder="1" applyAlignment="1">
      <alignment horizontal="center" vertical="center" wrapText="1"/>
    </xf>
    <xf numFmtId="1" fontId="16" fillId="0" borderId="13" xfId="0" applyNumberFormat="1" applyFont="1" applyFill="1" applyBorder="1" applyAlignment="1">
      <alignment horizontal="center" vertical="center" wrapText="1"/>
    </xf>
    <xf numFmtId="1" fontId="12" fillId="0" borderId="22" xfId="0" applyNumberFormat="1" applyFont="1" applyFill="1" applyBorder="1" applyAlignment="1">
      <alignment horizontal="center"/>
    </xf>
    <xf numFmtId="1" fontId="12" fillId="0" borderId="23" xfId="0" applyNumberFormat="1" applyFont="1" applyFill="1" applyBorder="1" applyAlignment="1">
      <alignment horizontal="center"/>
    </xf>
    <xf numFmtId="1" fontId="12" fillId="0" borderId="33" xfId="0" applyNumberFormat="1" applyFont="1" applyFill="1" applyBorder="1" applyAlignment="1">
      <alignment horizontal="center"/>
    </xf>
    <xf numFmtId="1" fontId="12" fillId="0" borderId="24" xfId="0" applyNumberFormat="1" applyFont="1" applyFill="1" applyBorder="1" applyAlignment="1">
      <alignment horizontal="center"/>
    </xf>
    <xf numFmtId="9" fontId="1" fillId="2" borderId="1" xfId="1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0" fillId="0" borderId="9" xfId="0" applyBorder="1"/>
    <xf numFmtId="0" fontId="9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0" fillId="0" borderId="0" xfId="0" applyBorder="1"/>
    <xf numFmtId="0" fontId="4" fillId="0" borderId="28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14" fillId="0" borderId="28" xfId="0" applyFont="1" applyFill="1" applyBorder="1" applyAlignment="1">
      <alignment horizontal="center" vertical="center" wrapText="1"/>
    </xf>
    <xf numFmtId="0" fontId="14" fillId="0" borderId="29" xfId="0" applyFont="1" applyFill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18" fillId="0" borderId="9" xfId="0" applyFont="1" applyBorder="1"/>
    <xf numFmtId="164" fontId="12" fillId="0" borderId="9" xfId="1" applyNumberFormat="1" applyFont="1" applyFill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hartsheet" Target="chartsheets/sheet2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7.3974908807879727E-2"/>
          <c:y val="0.10575909942413959"/>
          <c:w val="0.67248760708579003"/>
          <c:h val="0.79038683928034159"/>
        </c:manualLayout>
      </c:layout>
      <c:lineChart>
        <c:grouping val="standard"/>
        <c:ser>
          <c:idx val="0"/>
          <c:order val="0"/>
          <c:tx>
            <c:strRef>
              <c:f>'Jan 2024 Sumary '!$A$25</c:f>
              <c:strCache>
                <c:ptCount val="1"/>
              </c:strCache>
            </c:strRef>
          </c:tx>
          <c:cat>
            <c:strRef>
              <c:f>'Jan 2024 Sumary '!$B$24:$D$24</c:f>
              <c:strCache>
                <c:ptCount val="3"/>
                <c:pt idx="0">
                  <c:v>الأسبوع الأول/ الأسبوع الثاني</c:v>
                </c:pt>
                <c:pt idx="1">
                  <c:v>الأسبوع الأول/ الأسبوع الثالث</c:v>
                </c:pt>
                <c:pt idx="2">
                  <c:v>الأسبوع الأول/ الأسبوع الرابع</c:v>
                </c:pt>
              </c:strCache>
            </c:strRef>
          </c:cat>
          <c:val>
            <c:numRef>
              <c:f>'Jan 2024 Sumary '!$B$25:$D$25</c:f>
              <c:numCache>
                <c:formatCode>General</c:formatCode>
                <c:ptCount val="3"/>
              </c:numCache>
            </c:numRef>
          </c:val>
        </c:ser>
        <c:ser>
          <c:idx val="1"/>
          <c:order val="1"/>
          <c:tx>
            <c:strRef>
              <c:f>'Jan 2024 Sumary '!$A$26</c:f>
              <c:strCache>
                <c:ptCount val="1"/>
                <c:pt idx="0">
                  <c:v> الخضار الطازجة</c:v>
                </c:pt>
              </c:strCache>
            </c:strRef>
          </c:tx>
          <c:cat>
            <c:strRef>
              <c:f>'Jan 2024 Sumary '!$B$24:$D$24</c:f>
              <c:strCache>
                <c:ptCount val="3"/>
                <c:pt idx="0">
                  <c:v>الأسبوع الأول/ الأسبوع الثاني</c:v>
                </c:pt>
                <c:pt idx="1">
                  <c:v>الأسبوع الأول/ الأسبوع الثالث</c:v>
                </c:pt>
                <c:pt idx="2">
                  <c:v>الأسبوع الأول/ الأسبوع الرابع</c:v>
                </c:pt>
              </c:strCache>
            </c:strRef>
          </c:cat>
          <c:val>
            <c:numRef>
              <c:f>'Jan 2024 Sumary '!$B$26:$D$26</c:f>
              <c:numCache>
                <c:formatCode>0%</c:formatCode>
                <c:ptCount val="3"/>
                <c:pt idx="0">
                  <c:v>4.7610774117222858E-2</c:v>
                </c:pt>
                <c:pt idx="1">
                  <c:v>7.4806917637062376E-2</c:v>
                </c:pt>
                <c:pt idx="2">
                  <c:v>0.11436136789714464</c:v>
                </c:pt>
              </c:numCache>
            </c:numRef>
          </c:val>
        </c:ser>
        <c:ser>
          <c:idx val="2"/>
          <c:order val="2"/>
          <c:tx>
            <c:strRef>
              <c:f>'Jan 2024 Sumary '!$A$27</c:f>
              <c:strCache>
                <c:ptCount val="1"/>
                <c:pt idx="0">
                  <c:v> الفواكه</c:v>
                </c:pt>
              </c:strCache>
            </c:strRef>
          </c:tx>
          <c:cat>
            <c:strRef>
              <c:f>'Jan 2024 Sumary '!$B$24:$D$24</c:f>
              <c:strCache>
                <c:ptCount val="3"/>
                <c:pt idx="0">
                  <c:v>الأسبوع الأول/ الأسبوع الثاني</c:v>
                </c:pt>
                <c:pt idx="1">
                  <c:v>الأسبوع الأول/ الأسبوع الثالث</c:v>
                </c:pt>
                <c:pt idx="2">
                  <c:v>الأسبوع الأول/ الأسبوع الرابع</c:v>
                </c:pt>
              </c:strCache>
            </c:strRef>
          </c:cat>
          <c:val>
            <c:numRef>
              <c:f>'Jan 2024 Sumary '!$B$27:$D$27</c:f>
              <c:numCache>
                <c:formatCode>0%</c:formatCode>
                <c:ptCount val="3"/>
                <c:pt idx="0">
                  <c:v>2.9163659609715648E-2</c:v>
                </c:pt>
                <c:pt idx="1">
                  <c:v>7.6283777650644785E-2</c:v>
                </c:pt>
                <c:pt idx="2">
                  <c:v>1.2323830386757802E-2</c:v>
                </c:pt>
              </c:numCache>
            </c:numRef>
          </c:val>
        </c:ser>
        <c:ser>
          <c:idx val="3"/>
          <c:order val="3"/>
          <c:tx>
            <c:strRef>
              <c:f>'Jan 2024 Sumary '!$A$28</c:f>
              <c:strCache>
                <c:ptCount val="1"/>
                <c:pt idx="0">
                  <c:v> اللحوم ومشتقاتها</c:v>
                </c:pt>
              </c:strCache>
            </c:strRef>
          </c:tx>
          <c:cat>
            <c:strRef>
              <c:f>'Jan 2024 Sumary '!$B$24:$D$24</c:f>
              <c:strCache>
                <c:ptCount val="3"/>
                <c:pt idx="0">
                  <c:v>الأسبوع الأول/ الأسبوع الثاني</c:v>
                </c:pt>
                <c:pt idx="1">
                  <c:v>الأسبوع الأول/ الأسبوع الثالث</c:v>
                </c:pt>
                <c:pt idx="2">
                  <c:v>الأسبوع الأول/ الأسبوع الرابع</c:v>
                </c:pt>
              </c:strCache>
            </c:strRef>
          </c:cat>
          <c:val>
            <c:numRef>
              <c:f>'Jan 2024 Sumary '!$B$28:$D$28</c:f>
              <c:numCache>
                <c:formatCode>0%</c:formatCode>
                <c:ptCount val="3"/>
                <c:pt idx="0">
                  <c:v>-1.0406891311529758E-2</c:v>
                </c:pt>
                <c:pt idx="1">
                  <c:v>-4.3117119437555286E-2</c:v>
                </c:pt>
                <c:pt idx="2">
                  <c:v>-2.9157739618129744E-2</c:v>
                </c:pt>
              </c:numCache>
            </c:numRef>
          </c:val>
        </c:ser>
        <c:ser>
          <c:idx val="4"/>
          <c:order val="4"/>
          <c:tx>
            <c:strRef>
              <c:f>'Jan 2024 Sumary '!$A$29</c:f>
              <c:strCache>
                <c:ptCount val="1"/>
                <c:pt idx="0">
                  <c:v> البيض ومنتجات الحليب</c:v>
                </c:pt>
              </c:strCache>
            </c:strRef>
          </c:tx>
          <c:cat>
            <c:strRef>
              <c:f>'Jan 2024 Sumary '!$B$24:$D$24</c:f>
              <c:strCache>
                <c:ptCount val="3"/>
                <c:pt idx="0">
                  <c:v>الأسبوع الأول/ الأسبوع الثاني</c:v>
                </c:pt>
                <c:pt idx="1">
                  <c:v>الأسبوع الأول/ الأسبوع الثالث</c:v>
                </c:pt>
                <c:pt idx="2">
                  <c:v>الأسبوع الأول/ الأسبوع الرابع</c:v>
                </c:pt>
              </c:strCache>
            </c:strRef>
          </c:cat>
          <c:val>
            <c:numRef>
              <c:f>'Jan 2024 Sumary '!$B$29:$D$29</c:f>
              <c:numCache>
                <c:formatCode>0%</c:formatCode>
                <c:ptCount val="3"/>
                <c:pt idx="0">
                  <c:v>5.9919491736286599E-3</c:v>
                </c:pt>
                <c:pt idx="1">
                  <c:v>-2.3437264242836636E-2</c:v>
                </c:pt>
                <c:pt idx="2">
                  <c:v>2.0939806372525186E-3</c:v>
                </c:pt>
              </c:numCache>
            </c:numRef>
          </c:val>
        </c:ser>
        <c:ser>
          <c:idx val="5"/>
          <c:order val="5"/>
          <c:tx>
            <c:strRef>
              <c:f>'Jan 2024 Sumary '!$A$30</c:f>
              <c:strCache>
                <c:ptCount val="1"/>
                <c:pt idx="0">
                  <c:v> الحبوب والبذور والثمار الجوزية</c:v>
                </c:pt>
              </c:strCache>
            </c:strRef>
          </c:tx>
          <c:cat>
            <c:strRef>
              <c:f>'Jan 2024 Sumary '!$B$24:$D$24</c:f>
              <c:strCache>
                <c:ptCount val="3"/>
                <c:pt idx="0">
                  <c:v>الأسبوع الأول/ الأسبوع الثاني</c:v>
                </c:pt>
                <c:pt idx="1">
                  <c:v>الأسبوع الأول/ الأسبوع الثالث</c:v>
                </c:pt>
                <c:pt idx="2">
                  <c:v>الأسبوع الأول/ الأسبوع الرابع</c:v>
                </c:pt>
              </c:strCache>
            </c:strRef>
          </c:cat>
          <c:val>
            <c:numRef>
              <c:f>'Jan 2024 Sumary '!$B$30:$D$30</c:f>
              <c:numCache>
                <c:formatCode>0%</c:formatCode>
                <c:ptCount val="3"/>
                <c:pt idx="0">
                  <c:v>3.1038801603417727E-2</c:v>
                </c:pt>
                <c:pt idx="1">
                  <c:v>3.1221619096216666E-2</c:v>
                </c:pt>
                <c:pt idx="2">
                  <c:v>2.7143791618445587E-2</c:v>
                </c:pt>
              </c:numCache>
            </c:numRef>
          </c:val>
        </c:ser>
        <c:ser>
          <c:idx val="6"/>
          <c:order val="6"/>
          <c:tx>
            <c:strRef>
              <c:f>'Jan 2024 Sumary '!$A$31</c:f>
              <c:strCache>
                <c:ptCount val="1"/>
                <c:pt idx="0">
                  <c:v> المنتجات الدهنية والزيتية</c:v>
                </c:pt>
              </c:strCache>
            </c:strRef>
          </c:tx>
          <c:cat>
            <c:strRef>
              <c:f>'Jan 2024 Sumary '!$B$24:$D$24</c:f>
              <c:strCache>
                <c:ptCount val="3"/>
                <c:pt idx="0">
                  <c:v>الأسبوع الأول/ الأسبوع الثاني</c:v>
                </c:pt>
                <c:pt idx="1">
                  <c:v>الأسبوع الأول/ الأسبوع الثالث</c:v>
                </c:pt>
                <c:pt idx="2">
                  <c:v>الأسبوع الأول/ الأسبوع الرابع</c:v>
                </c:pt>
              </c:strCache>
            </c:strRef>
          </c:cat>
          <c:val>
            <c:numRef>
              <c:f>'Jan 2024 Sumary '!$B$31:$D$31</c:f>
              <c:numCache>
                <c:formatCode>0%</c:formatCode>
                <c:ptCount val="3"/>
                <c:pt idx="0">
                  <c:v>3.3719857554437863E-4</c:v>
                </c:pt>
                <c:pt idx="1">
                  <c:v>-2.0534441477472812E-3</c:v>
                </c:pt>
                <c:pt idx="2" formatCode="0.0%">
                  <c:v>8.0742915362902652E-4</c:v>
                </c:pt>
              </c:numCache>
            </c:numRef>
          </c:val>
        </c:ser>
        <c:ser>
          <c:idx val="7"/>
          <c:order val="7"/>
          <c:tx>
            <c:strRef>
              <c:f>'Jan 2024 Sumary '!$A$32</c:f>
              <c:strCache>
                <c:ptCount val="1"/>
                <c:pt idx="0">
                  <c:v> المعلبات</c:v>
                </c:pt>
              </c:strCache>
            </c:strRef>
          </c:tx>
          <c:cat>
            <c:strRef>
              <c:f>'Jan 2024 Sumary '!$B$24:$D$24</c:f>
              <c:strCache>
                <c:ptCount val="3"/>
                <c:pt idx="0">
                  <c:v>الأسبوع الأول/ الأسبوع الثاني</c:v>
                </c:pt>
                <c:pt idx="1">
                  <c:v>الأسبوع الأول/ الأسبوع الثالث</c:v>
                </c:pt>
                <c:pt idx="2">
                  <c:v>الأسبوع الأول/ الأسبوع الرابع</c:v>
                </c:pt>
              </c:strCache>
            </c:strRef>
          </c:cat>
          <c:val>
            <c:numRef>
              <c:f>'Jan 2024 Sumary '!$B$32:$D$32</c:f>
              <c:numCache>
                <c:formatCode>0%</c:formatCode>
                <c:ptCount val="3"/>
                <c:pt idx="0">
                  <c:v>5.2298794059754423E-3</c:v>
                </c:pt>
                <c:pt idx="1">
                  <c:v>2.0440561833672557E-3</c:v>
                </c:pt>
                <c:pt idx="2">
                  <c:v>3.6754701700134653E-4</c:v>
                </c:pt>
              </c:numCache>
            </c:numRef>
          </c:val>
        </c:ser>
        <c:ser>
          <c:idx val="8"/>
          <c:order val="8"/>
          <c:tx>
            <c:strRef>
              <c:f>'Jan 2024 Sumary '!$A$33</c:f>
              <c:strCache>
                <c:ptCount val="1"/>
                <c:pt idx="0">
                  <c:v> مواد غذائية متفرقة</c:v>
                </c:pt>
              </c:strCache>
            </c:strRef>
          </c:tx>
          <c:cat>
            <c:strRef>
              <c:f>'Jan 2024 Sumary '!$B$24:$D$24</c:f>
              <c:strCache>
                <c:ptCount val="3"/>
                <c:pt idx="0">
                  <c:v>الأسبوع الأول/ الأسبوع الثاني</c:v>
                </c:pt>
                <c:pt idx="1">
                  <c:v>الأسبوع الأول/ الأسبوع الثالث</c:v>
                </c:pt>
                <c:pt idx="2">
                  <c:v>الأسبوع الأول/ الأسبوع الرابع</c:v>
                </c:pt>
              </c:strCache>
            </c:strRef>
          </c:cat>
          <c:val>
            <c:numRef>
              <c:f>'Jan 2024 Sumary '!$B$33:$D$33</c:f>
              <c:numCache>
                <c:formatCode>0%</c:formatCode>
                <c:ptCount val="3"/>
                <c:pt idx="0">
                  <c:v>2.5794891696445882E-3</c:v>
                </c:pt>
                <c:pt idx="1">
                  <c:v>3.5667771578428925E-3</c:v>
                </c:pt>
                <c:pt idx="2" formatCode="0.0%">
                  <c:v>1.3081704285374325E-3</c:v>
                </c:pt>
              </c:numCache>
            </c:numRef>
          </c:val>
        </c:ser>
        <c:ser>
          <c:idx val="9"/>
          <c:order val="9"/>
          <c:tx>
            <c:strRef>
              <c:f>'Jan 2024 Sumary '!$A$34</c:f>
              <c:strCache>
                <c:ptCount val="1"/>
                <c:pt idx="0">
                  <c:v>المجمــوع العام</c:v>
                </c:pt>
              </c:strCache>
            </c:strRef>
          </c:tx>
          <c:cat>
            <c:strRef>
              <c:f>'Jan 2024 Sumary '!$B$24:$D$24</c:f>
              <c:strCache>
                <c:ptCount val="3"/>
                <c:pt idx="0">
                  <c:v>الأسبوع الأول/ الأسبوع الثاني</c:v>
                </c:pt>
                <c:pt idx="1">
                  <c:v>الأسبوع الأول/ الأسبوع الثالث</c:v>
                </c:pt>
                <c:pt idx="2">
                  <c:v>الأسبوع الأول/ الأسبوع الرابع</c:v>
                </c:pt>
              </c:strCache>
            </c:strRef>
          </c:cat>
          <c:val>
            <c:numRef>
              <c:f>'Jan 2024 Sumary '!$B$34:$D$34</c:f>
              <c:numCache>
                <c:formatCode>0.0%</c:formatCode>
                <c:ptCount val="3"/>
                <c:pt idx="0">
                  <c:v>6.2515304850548114E-3</c:v>
                </c:pt>
                <c:pt idx="1">
                  <c:v>-6.1359349043727876E-3</c:v>
                </c:pt>
                <c:pt idx="2">
                  <c:v>4.0619337777287887E-3</c:v>
                </c:pt>
              </c:numCache>
            </c:numRef>
          </c:val>
        </c:ser>
        <c:marker val="1"/>
        <c:axId val="135650304"/>
        <c:axId val="136184576"/>
      </c:lineChart>
      <c:catAx>
        <c:axId val="135650304"/>
        <c:scaling>
          <c:orientation val="minMax"/>
        </c:scaling>
        <c:axPos val="b"/>
        <c:majorTickMark val="none"/>
        <c:minorTickMark val="cross"/>
        <c:tickLblPos val="nextTo"/>
        <c:spPr>
          <a:ln w="19050">
            <a:solidFill>
              <a:sysClr val="windowText" lastClr="000000"/>
            </a:solidFill>
          </a:ln>
        </c:spPr>
        <c:txPr>
          <a:bodyPr rot="0"/>
          <a:lstStyle/>
          <a:p>
            <a:pPr>
              <a:defRPr sz="1100" b="1"/>
            </a:pPr>
            <a:endParaRPr lang="en-US"/>
          </a:p>
        </c:txPr>
        <c:crossAx val="136184576"/>
        <c:crosses val="autoZero"/>
        <c:auto val="1"/>
        <c:lblAlgn val="ctr"/>
        <c:lblOffset val="1000"/>
      </c:catAx>
      <c:valAx>
        <c:axId val="136184576"/>
        <c:scaling>
          <c:orientation val="minMax"/>
          <c:max val="0.12000000000000001"/>
          <c:min val="-4.5000000000000012E-2"/>
        </c:scaling>
        <c:axPos val="l"/>
        <c:majorGridlines/>
        <c:numFmt formatCode="0.00%" sourceLinked="0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135650304"/>
        <c:crosses val="autoZero"/>
        <c:crossBetween val="between"/>
        <c:majorUnit val="5.0000000000000027E-3"/>
      </c:valAx>
    </c:plotArea>
    <c:legend>
      <c:legendPos val="r"/>
      <c:layout>
        <c:manualLayout>
          <c:xMode val="edge"/>
          <c:yMode val="edge"/>
          <c:x val="0.79809326777859813"/>
          <c:y val="0.28032284906357596"/>
          <c:w val="0.18560256056801852"/>
          <c:h val="0.37683609821141767"/>
        </c:manualLayout>
      </c:layout>
      <c:spPr>
        <a:ln>
          <a:solidFill>
            <a:schemeClr val="tx1"/>
          </a:solidFill>
        </a:ln>
      </c:spPr>
      <c:txPr>
        <a:bodyPr/>
        <a:lstStyle/>
        <a:p>
          <a:pPr>
            <a:defRPr b="1"/>
          </a:pPr>
          <a:endParaRPr lang="en-US"/>
        </a:p>
      </c:txPr>
    </c:legend>
    <c:plotVisOnly val="1"/>
  </c:chart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6.1841487719289254E-2"/>
          <c:y val="0.13355149558411208"/>
          <c:w val="0.73377181284738446"/>
          <c:h val="0.75281778321533399"/>
        </c:manualLayout>
      </c:layout>
      <c:lineChart>
        <c:grouping val="standard"/>
        <c:ser>
          <c:idx val="0"/>
          <c:order val="0"/>
          <c:tx>
            <c:strRef>
              <c:f>'Jan 2024 Sumary '!$A$53</c:f>
              <c:strCache>
                <c:ptCount val="1"/>
              </c:strCache>
            </c:strRef>
          </c:tx>
          <c:cat>
            <c:strRef>
              <c:f>'Jan 2024 Sumary '!$B$52:$E$52</c:f>
              <c:strCache>
                <c:ptCount val="4"/>
                <c:pt idx="0">
                  <c:v>الأسبوع الآخير ك1/ الأسبوع الأول كانون الثاني</c:v>
                </c:pt>
                <c:pt idx="1">
                  <c:v>الأسبوع الآخير ك1/ الأسبوع الأول كانون الثاني</c:v>
                </c:pt>
                <c:pt idx="2">
                  <c:v>الأسبوع الآخير ك1/ الأسبوع الثالث كانون الثاني</c:v>
                </c:pt>
                <c:pt idx="3">
                  <c:v>الأسبوع الآخير ك1/ الأسبوع الرابع كانون الثاني</c:v>
                </c:pt>
              </c:strCache>
            </c:strRef>
          </c:cat>
          <c:val>
            <c:numRef>
              <c:f>'Jan 2024 Sumary '!$B$53:$E$53</c:f>
              <c:numCache>
                <c:formatCode>General</c:formatCode>
                <c:ptCount val="4"/>
              </c:numCache>
            </c:numRef>
          </c:val>
        </c:ser>
        <c:ser>
          <c:idx val="1"/>
          <c:order val="1"/>
          <c:tx>
            <c:strRef>
              <c:f>'Jan 2024 Sumary '!$A$54</c:f>
              <c:strCache>
                <c:ptCount val="1"/>
                <c:pt idx="0">
                  <c:v> الخضار الطازجة</c:v>
                </c:pt>
              </c:strCache>
            </c:strRef>
          </c:tx>
          <c:cat>
            <c:strRef>
              <c:f>'Jan 2024 Sumary '!$B$52:$E$52</c:f>
              <c:strCache>
                <c:ptCount val="4"/>
                <c:pt idx="0">
                  <c:v>الأسبوع الآخير ك1/ الأسبوع الأول كانون الثاني</c:v>
                </c:pt>
                <c:pt idx="1">
                  <c:v>الأسبوع الآخير ك1/ الأسبوع الأول كانون الثاني</c:v>
                </c:pt>
                <c:pt idx="2">
                  <c:v>الأسبوع الآخير ك1/ الأسبوع الثالث كانون الثاني</c:v>
                </c:pt>
                <c:pt idx="3">
                  <c:v>الأسبوع الآخير ك1/ الأسبوع الرابع كانون الثاني</c:v>
                </c:pt>
              </c:strCache>
            </c:strRef>
          </c:cat>
          <c:val>
            <c:numRef>
              <c:f>'Jan 2024 Sumary '!$B$54:$E$54</c:f>
              <c:numCache>
                <c:formatCode>0%</c:formatCode>
                <c:ptCount val="4"/>
                <c:pt idx="0">
                  <c:v>1.008372677713636E-2</c:v>
                </c:pt>
                <c:pt idx="1">
                  <c:v>5.8174594932205247E-2</c:v>
                </c:pt>
                <c:pt idx="2">
                  <c:v>8.5644976932690617E-2</c:v>
                </c:pt>
                <c:pt idx="3">
                  <c:v>0.12559828346201538</c:v>
                </c:pt>
              </c:numCache>
            </c:numRef>
          </c:val>
        </c:ser>
        <c:ser>
          <c:idx val="2"/>
          <c:order val="2"/>
          <c:tx>
            <c:strRef>
              <c:f>'Jan 2024 Sumary '!$A$55</c:f>
              <c:strCache>
                <c:ptCount val="1"/>
                <c:pt idx="0">
                  <c:v> الفواكه</c:v>
                </c:pt>
              </c:strCache>
            </c:strRef>
          </c:tx>
          <c:cat>
            <c:strRef>
              <c:f>'Jan 2024 Sumary '!$B$52:$E$52</c:f>
              <c:strCache>
                <c:ptCount val="4"/>
                <c:pt idx="0">
                  <c:v>الأسبوع الآخير ك1/ الأسبوع الأول كانون الثاني</c:v>
                </c:pt>
                <c:pt idx="1">
                  <c:v>الأسبوع الآخير ك1/ الأسبوع الأول كانون الثاني</c:v>
                </c:pt>
                <c:pt idx="2">
                  <c:v>الأسبوع الآخير ك1/ الأسبوع الثالث كانون الثاني</c:v>
                </c:pt>
                <c:pt idx="3">
                  <c:v>الأسبوع الآخير ك1/ الأسبوع الرابع كانون الثاني</c:v>
                </c:pt>
              </c:strCache>
            </c:strRef>
          </c:cat>
          <c:val>
            <c:numRef>
              <c:f>'Jan 2024 Sumary '!$B$55:$E$55</c:f>
              <c:numCache>
                <c:formatCode>0%</c:formatCode>
                <c:ptCount val="4"/>
                <c:pt idx="0">
                  <c:v>8.8765679791311218E-3</c:v>
                </c:pt>
                <c:pt idx="1">
                  <c:v>3.8299100795892646E-2</c:v>
                </c:pt>
                <c:pt idx="2">
                  <c:v>8.5837483767796777E-2</c:v>
                </c:pt>
                <c:pt idx="3">
                  <c:v>2.1309791684080259E-2</c:v>
                </c:pt>
              </c:numCache>
            </c:numRef>
          </c:val>
        </c:ser>
        <c:ser>
          <c:idx val="3"/>
          <c:order val="3"/>
          <c:tx>
            <c:strRef>
              <c:f>'Jan 2024 Sumary '!$A$56</c:f>
              <c:strCache>
                <c:ptCount val="1"/>
                <c:pt idx="0">
                  <c:v> اللحوم ومشتقاتها</c:v>
                </c:pt>
              </c:strCache>
            </c:strRef>
          </c:tx>
          <c:cat>
            <c:strRef>
              <c:f>'Jan 2024 Sumary '!$B$52:$E$52</c:f>
              <c:strCache>
                <c:ptCount val="4"/>
                <c:pt idx="0">
                  <c:v>الأسبوع الآخير ك1/ الأسبوع الأول كانون الثاني</c:v>
                </c:pt>
                <c:pt idx="1">
                  <c:v>الأسبوع الآخير ك1/ الأسبوع الأول كانون الثاني</c:v>
                </c:pt>
                <c:pt idx="2">
                  <c:v>الأسبوع الآخير ك1/ الأسبوع الثالث كانون الثاني</c:v>
                </c:pt>
                <c:pt idx="3">
                  <c:v>الأسبوع الآخير ك1/ الأسبوع الرابع كانون الثاني</c:v>
                </c:pt>
              </c:strCache>
            </c:strRef>
          </c:cat>
          <c:val>
            <c:numRef>
              <c:f>'Jan 2024 Sumary '!$B$56:$E$56</c:f>
              <c:numCache>
                <c:formatCode>0%</c:formatCode>
                <c:ptCount val="4"/>
                <c:pt idx="0">
                  <c:v>3.3523049300031361E-3</c:v>
                </c:pt>
                <c:pt idx="1">
                  <c:v>-7.0894734545762705E-3</c:v>
                </c:pt>
                <c:pt idx="2">
                  <c:v>-3.99093562396102E-2</c:v>
                </c:pt>
                <c:pt idx="3">
                  <c:v>-2.5903180322396212E-2</c:v>
                </c:pt>
              </c:numCache>
            </c:numRef>
          </c:val>
        </c:ser>
        <c:ser>
          <c:idx val="4"/>
          <c:order val="4"/>
          <c:tx>
            <c:strRef>
              <c:f>'Jan 2024 Sumary '!$A$57</c:f>
              <c:strCache>
                <c:ptCount val="1"/>
                <c:pt idx="0">
                  <c:v> البيض ومنتجات الحليب</c:v>
                </c:pt>
              </c:strCache>
            </c:strRef>
          </c:tx>
          <c:cat>
            <c:strRef>
              <c:f>'Jan 2024 Sumary '!$B$52:$E$52</c:f>
              <c:strCache>
                <c:ptCount val="4"/>
                <c:pt idx="0">
                  <c:v>الأسبوع الآخير ك1/ الأسبوع الأول كانون الثاني</c:v>
                </c:pt>
                <c:pt idx="1">
                  <c:v>الأسبوع الآخير ك1/ الأسبوع الأول كانون الثاني</c:v>
                </c:pt>
                <c:pt idx="2">
                  <c:v>الأسبوع الآخير ك1/ الأسبوع الثالث كانون الثاني</c:v>
                </c:pt>
                <c:pt idx="3">
                  <c:v>الأسبوع الآخير ك1/ الأسبوع الرابع كانون الثاني</c:v>
                </c:pt>
              </c:strCache>
            </c:strRef>
          </c:cat>
          <c:val>
            <c:numRef>
              <c:f>'Jan 2024 Sumary '!$B$57:$E$57</c:f>
              <c:numCache>
                <c:formatCode>0%</c:formatCode>
                <c:ptCount val="4"/>
                <c:pt idx="0">
                  <c:v>-6.3891433362539135E-3</c:v>
                </c:pt>
                <c:pt idx="1">
                  <c:v>-4.3547758475911513E-4</c:v>
                </c:pt>
                <c:pt idx="2">
                  <c:v>-2.9676663538433408E-2</c:v>
                </c:pt>
                <c:pt idx="3" formatCode="0.0%">
                  <c:v>-4.3085414414361419E-3</c:v>
                </c:pt>
              </c:numCache>
            </c:numRef>
          </c:val>
        </c:ser>
        <c:ser>
          <c:idx val="5"/>
          <c:order val="5"/>
          <c:tx>
            <c:strRef>
              <c:f>'Jan 2024 Sumary '!$A$58</c:f>
              <c:strCache>
                <c:ptCount val="1"/>
                <c:pt idx="0">
                  <c:v> الحبوب والبذور والثمار الجوزية</c:v>
                </c:pt>
              </c:strCache>
            </c:strRef>
          </c:tx>
          <c:cat>
            <c:strRef>
              <c:f>'Jan 2024 Sumary '!$B$52:$E$52</c:f>
              <c:strCache>
                <c:ptCount val="4"/>
                <c:pt idx="0">
                  <c:v>الأسبوع الآخير ك1/ الأسبوع الأول كانون الثاني</c:v>
                </c:pt>
                <c:pt idx="1">
                  <c:v>الأسبوع الآخير ك1/ الأسبوع الأول كانون الثاني</c:v>
                </c:pt>
                <c:pt idx="2">
                  <c:v>الأسبوع الآخير ك1/ الأسبوع الثالث كانون الثاني</c:v>
                </c:pt>
                <c:pt idx="3">
                  <c:v>الأسبوع الآخير ك1/ الأسبوع الرابع كانون الثاني</c:v>
                </c:pt>
              </c:strCache>
            </c:strRef>
          </c:cat>
          <c:val>
            <c:numRef>
              <c:f>'Jan 2024 Sumary '!$B$58:$E$58</c:f>
              <c:numCache>
                <c:formatCode>0%</c:formatCode>
                <c:ptCount val="4"/>
                <c:pt idx="0">
                  <c:v>-3.0494306906376265E-2</c:v>
                </c:pt>
                <c:pt idx="1">
                  <c:v>-4.0201204505928067E-4</c:v>
                </c:pt>
                <c:pt idx="2">
                  <c:v>-2.2476944499360752E-4</c:v>
                </c:pt>
                <c:pt idx="3" formatCode="0.0%">
                  <c:v>-4.1782464001462825E-3</c:v>
                </c:pt>
              </c:numCache>
            </c:numRef>
          </c:val>
        </c:ser>
        <c:ser>
          <c:idx val="6"/>
          <c:order val="6"/>
          <c:tx>
            <c:strRef>
              <c:f>'Jan 2024 Sumary '!$A$59</c:f>
              <c:strCache>
                <c:ptCount val="1"/>
                <c:pt idx="0">
                  <c:v> المنتجات الدهنية والزيتية</c:v>
                </c:pt>
              </c:strCache>
            </c:strRef>
          </c:tx>
          <c:cat>
            <c:strRef>
              <c:f>'Jan 2024 Sumary '!$B$52:$E$52</c:f>
              <c:strCache>
                <c:ptCount val="4"/>
                <c:pt idx="0">
                  <c:v>الأسبوع الآخير ك1/ الأسبوع الأول كانون الثاني</c:v>
                </c:pt>
                <c:pt idx="1">
                  <c:v>الأسبوع الآخير ك1/ الأسبوع الأول كانون الثاني</c:v>
                </c:pt>
                <c:pt idx="2">
                  <c:v>الأسبوع الآخير ك1/ الأسبوع الثالث كانون الثاني</c:v>
                </c:pt>
                <c:pt idx="3">
                  <c:v>الأسبوع الآخير ك1/ الأسبوع الرابع كانون الثاني</c:v>
                </c:pt>
              </c:strCache>
            </c:strRef>
          </c:cat>
          <c:val>
            <c:numRef>
              <c:f>'Jan 2024 Sumary '!$B$59:$E$59</c:f>
              <c:numCache>
                <c:formatCode>0%</c:formatCode>
                <c:ptCount val="4"/>
                <c:pt idx="0">
                  <c:v>2.0288639973240477E-3</c:v>
                </c:pt>
                <c:pt idx="1">
                  <c:v>2.3667467029182972E-3</c:v>
                </c:pt>
                <c:pt idx="2">
                  <c:v>-2.8746309325113703E-5</c:v>
                </c:pt>
                <c:pt idx="3" formatCode="0.0%">
                  <c:v>2.8379313148932618E-3</c:v>
                </c:pt>
              </c:numCache>
            </c:numRef>
          </c:val>
        </c:ser>
        <c:ser>
          <c:idx val="7"/>
          <c:order val="7"/>
          <c:tx>
            <c:strRef>
              <c:f>'Jan 2024 Sumary '!$A$60</c:f>
              <c:strCache>
                <c:ptCount val="1"/>
                <c:pt idx="0">
                  <c:v> المعلبات</c:v>
                </c:pt>
              </c:strCache>
            </c:strRef>
          </c:tx>
          <c:cat>
            <c:strRef>
              <c:f>'Jan 2024 Sumary '!$B$52:$E$52</c:f>
              <c:strCache>
                <c:ptCount val="4"/>
                <c:pt idx="0">
                  <c:v>الأسبوع الآخير ك1/ الأسبوع الأول كانون الثاني</c:v>
                </c:pt>
                <c:pt idx="1">
                  <c:v>الأسبوع الآخير ك1/ الأسبوع الأول كانون الثاني</c:v>
                </c:pt>
                <c:pt idx="2">
                  <c:v>الأسبوع الآخير ك1/ الأسبوع الثالث كانون الثاني</c:v>
                </c:pt>
                <c:pt idx="3">
                  <c:v>الأسبوع الآخير ك1/ الأسبوع الرابع كانون الثاني</c:v>
                </c:pt>
              </c:strCache>
            </c:strRef>
          </c:cat>
          <c:val>
            <c:numRef>
              <c:f>'Jan 2024 Sumary '!$B$60:$E$60</c:f>
              <c:numCache>
                <c:formatCode>0%</c:formatCode>
                <c:ptCount val="4"/>
                <c:pt idx="0">
                  <c:v>4.2169511834370373E-3</c:v>
                </c:pt>
                <c:pt idx="1">
                  <c:v>9.4688847355627413E-3</c:v>
                </c:pt>
                <c:pt idx="2">
                  <c:v>6.2696270519457557E-3</c:v>
                </c:pt>
                <c:pt idx="3" formatCode="0.0%">
                  <c:v>4.5860481282666964E-3</c:v>
                </c:pt>
              </c:numCache>
            </c:numRef>
          </c:val>
        </c:ser>
        <c:ser>
          <c:idx val="8"/>
          <c:order val="8"/>
          <c:tx>
            <c:strRef>
              <c:f>'Jan 2024 Sumary '!$A$61</c:f>
              <c:strCache>
                <c:ptCount val="1"/>
                <c:pt idx="0">
                  <c:v> مواد غذائية متفرقة</c:v>
                </c:pt>
              </c:strCache>
            </c:strRef>
          </c:tx>
          <c:cat>
            <c:strRef>
              <c:f>'Jan 2024 Sumary '!$B$52:$E$52</c:f>
              <c:strCache>
                <c:ptCount val="4"/>
                <c:pt idx="0">
                  <c:v>الأسبوع الآخير ك1/ الأسبوع الأول كانون الثاني</c:v>
                </c:pt>
                <c:pt idx="1">
                  <c:v>الأسبوع الآخير ك1/ الأسبوع الأول كانون الثاني</c:v>
                </c:pt>
                <c:pt idx="2">
                  <c:v>الأسبوع الآخير ك1/ الأسبوع الثالث كانون الثاني</c:v>
                </c:pt>
                <c:pt idx="3">
                  <c:v>الأسبوع الآخير ك1/ الأسبوع الرابع كانون الثاني</c:v>
                </c:pt>
              </c:strCache>
            </c:strRef>
          </c:cat>
          <c:val>
            <c:numRef>
              <c:f>'Jan 2024 Sumary '!$B$61:$E$61</c:f>
              <c:numCache>
                <c:formatCode>0%</c:formatCode>
                <c:ptCount val="4"/>
                <c:pt idx="0">
                  <c:v>-3.9558470392825808E-3</c:v>
                </c:pt>
                <c:pt idx="1">
                  <c:v>-1.3865619342325925E-3</c:v>
                </c:pt>
                <c:pt idx="2">
                  <c:v>-4.0317950629932146E-4</c:v>
                </c:pt>
                <c:pt idx="3" formatCode="0.0%">
                  <c:v>-2.6528515328617546E-3</c:v>
                </c:pt>
              </c:numCache>
            </c:numRef>
          </c:val>
        </c:ser>
        <c:ser>
          <c:idx val="9"/>
          <c:order val="9"/>
          <c:tx>
            <c:strRef>
              <c:f>'Jan 2024 Sumary '!$A$62</c:f>
              <c:strCache>
                <c:ptCount val="1"/>
                <c:pt idx="0">
                  <c:v>المجمــوع العام</c:v>
                </c:pt>
              </c:strCache>
            </c:strRef>
          </c:tx>
          <c:cat>
            <c:strRef>
              <c:f>'Jan 2024 Sumary '!$B$52:$E$52</c:f>
              <c:strCache>
                <c:ptCount val="4"/>
                <c:pt idx="0">
                  <c:v>الأسبوع الآخير ك1/ الأسبوع الأول كانون الثاني</c:v>
                </c:pt>
                <c:pt idx="1">
                  <c:v>الأسبوع الآخير ك1/ الأسبوع الأول كانون الثاني</c:v>
                </c:pt>
                <c:pt idx="2">
                  <c:v>الأسبوع الآخير ك1/ الأسبوع الثالث كانون الثاني</c:v>
                </c:pt>
                <c:pt idx="3">
                  <c:v>الأسبوع الآخير ك1/ الأسبوع الرابع كانون الثاني</c:v>
                </c:pt>
              </c:strCache>
            </c:strRef>
          </c:cat>
          <c:val>
            <c:numRef>
              <c:f>'Jan 2024 Sumary '!$B$62:$E$62</c:f>
              <c:numCache>
                <c:formatCode>0.0%</c:formatCode>
                <c:ptCount val="4"/>
                <c:pt idx="0">
                  <c:v>-3.0238165087946517E-3</c:v>
                </c:pt>
                <c:pt idx="1">
                  <c:v>3.2088104951742175E-3</c:v>
                </c:pt>
                <c:pt idx="2">
                  <c:v>-9.1411974719067084E-3</c:v>
                </c:pt>
                <c:pt idx="3">
                  <c:v>1.0258347265194097E-3</c:v>
                </c:pt>
              </c:numCache>
            </c:numRef>
          </c:val>
        </c:ser>
        <c:marker val="1"/>
        <c:axId val="136532352"/>
        <c:axId val="136533888"/>
      </c:lineChart>
      <c:catAx>
        <c:axId val="136532352"/>
        <c:scaling>
          <c:orientation val="minMax"/>
        </c:scaling>
        <c:axPos val="b"/>
        <c:majorTickMark val="none"/>
        <c:minorTickMark val="cross"/>
        <c:tickLblPos val="low"/>
        <c:spPr>
          <a:ln w="19050">
            <a:solidFill>
              <a:schemeClr val="tx1"/>
            </a:solidFill>
          </a:ln>
        </c:spPr>
        <c:txPr>
          <a:bodyPr rot="480000" vert="horz" anchor="b" anchorCtr="1"/>
          <a:lstStyle/>
          <a:p>
            <a:pPr>
              <a:defRPr sz="1100" b="1"/>
            </a:pPr>
            <a:endParaRPr lang="en-US"/>
          </a:p>
        </c:txPr>
        <c:crossAx val="136533888"/>
        <c:crosses val="autoZero"/>
        <c:auto val="1"/>
        <c:lblAlgn val="ctr"/>
        <c:lblOffset val="0"/>
      </c:catAx>
      <c:valAx>
        <c:axId val="136533888"/>
        <c:scaling>
          <c:orientation val="minMax"/>
          <c:max val="0.13"/>
          <c:min val="-4.5000000000000012E-2"/>
        </c:scaling>
        <c:axPos val="l"/>
        <c:majorGridlines/>
        <c:numFmt formatCode="0.00%" sourceLinked="0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136532352"/>
        <c:crosses val="autoZero"/>
        <c:crossBetween val="between"/>
        <c:majorUnit val="5.0000000000000027E-3"/>
      </c:valAx>
    </c:plotArea>
    <c:legend>
      <c:legendPos val="r"/>
      <c:layout>
        <c:manualLayout>
          <c:xMode val="edge"/>
          <c:yMode val="edge"/>
          <c:x val="0.79809326777859824"/>
          <c:y val="0.28032284906357602"/>
          <c:w val="0.18560256056801852"/>
          <c:h val="0.37683609821141772"/>
        </c:manualLayout>
      </c:layout>
      <c:spPr>
        <a:ln>
          <a:solidFill>
            <a:schemeClr val="tx1"/>
          </a:solidFill>
        </a:ln>
      </c:spPr>
      <c:txPr>
        <a:bodyPr/>
        <a:lstStyle/>
        <a:p>
          <a:pPr>
            <a:defRPr b="1"/>
          </a:pPr>
          <a:endParaRPr lang="en-US"/>
        </a:p>
      </c:txPr>
    </c:legend>
    <c:plotVisOnly val="1"/>
  </c:chart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97" workbookViewId="0" zoomToFit="1"/>
  </sheetViews>
  <pageMargins left="0.25" right="0.25" top="0.56999999999999995" bottom="0.53" header="0.3" footer="0.3"/>
  <pageSetup paperSize="9"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97" workbookViewId="0" zoomToFit="1"/>
  </sheetViews>
  <pageMargins left="0.25" right="0.25" top="0.57999999999999996" bottom="0.55000000000000004" header="0.3" footer="0.3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" name="Picture 2" descr="Moet Logo_Ar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01000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-27742" y="12964"/>
    <xdr:ext cx="10132098" cy="6418866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0.85514</cdr:x>
      <cdr:y>0.01073</cdr:y>
    </cdr:from>
    <cdr:to>
      <cdr:x>0.9868</cdr:x>
      <cdr:y>0.19978</cdr:y>
    </cdr:to>
    <cdr:pic>
      <cdr:nvPicPr>
        <cdr:cNvPr id="2" name="Picture 1" descr="Moet Logo_Ar">
          <a:extLst xmlns:a="http://schemas.openxmlformats.org/drawingml/2006/main">
            <a:ext uri="{FF2B5EF4-FFF2-40B4-BE49-F238E27FC236}">
              <a16:creationId xmlns="" xmlns:a16="http://schemas.microsoft.com/office/drawing/2014/main" xmlns:lc="http://schemas.openxmlformats.org/drawingml/2006/lockedCanvas" id="{C50245C6-EA90-44A9-A37C-A3C29E02A280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 cstate="print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7993253" y="65371"/>
          <a:ext cx="1230700" cy="11521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</cdr:pic>
  </cdr:relSizeAnchor>
  <cdr:relSizeAnchor xmlns:cdr="http://schemas.openxmlformats.org/drawingml/2006/chartDrawing">
    <cdr:from>
      <cdr:x>0.83685</cdr:x>
      <cdr:y>0.19767</cdr:y>
    </cdr:from>
    <cdr:to>
      <cdr:x>0.99091</cdr:x>
      <cdr:y>0.2513</cdr:y>
    </cdr:to>
    <cdr:pic>
      <cdr:nvPicPr>
        <cdr:cNvPr id="4" name="chart">
          <a:extLst xmlns:a="http://schemas.openxmlformats.org/drawingml/2006/main">
            <a:ext uri="{FF2B5EF4-FFF2-40B4-BE49-F238E27FC236}">
              <a16:creationId xmlns:a16="http://schemas.microsoft.com/office/drawing/2014/main" xmlns="" xmlns:lc="http://schemas.openxmlformats.org/drawingml/2006/lockedCanvas" id="{841E8695-2C60-4394-A629-BF6ABF8FA3C2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>
          <a:off x="7822289" y="1204632"/>
          <a:ext cx="1440000" cy="326838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0.11286</cdr:x>
      <cdr:y>0.02239</cdr:y>
    </cdr:from>
    <cdr:to>
      <cdr:x>0.76823</cdr:x>
      <cdr:y>0.11339</cdr:y>
    </cdr:to>
    <cdr:sp macro="" textlink="">
      <cdr:nvSpPr>
        <cdr:cNvPr id="8" name="TextBox 7"/>
        <cdr:cNvSpPr txBox="1"/>
      </cdr:nvSpPr>
      <cdr:spPr>
        <a:xfrm xmlns:a="http://schemas.openxmlformats.org/drawingml/2006/main">
          <a:off x="1054949" y="136448"/>
          <a:ext cx="6125882" cy="5545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lvl="1" algn="ctr" rtl="1"/>
          <a:r>
            <a:rPr lang="ar-LB" sz="1400" b="1">
              <a:latin typeface="+mn-lt"/>
              <a:ea typeface="+mn-ea"/>
              <a:cs typeface="+mn-cs"/>
            </a:rPr>
            <a:t>نسبة</a:t>
          </a:r>
          <a:r>
            <a:rPr lang="ar-LB" sz="1400" b="1" baseline="0">
              <a:latin typeface="+mn-lt"/>
              <a:ea typeface="+mn-ea"/>
              <a:cs typeface="+mn-cs"/>
            </a:rPr>
            <a:t> التغيير لمعدل الفئات في السلة الغذائية المصغرة</a:t>
          </a:r>
          <a:r>
            <a:rPr lang="en-US" sz="1400" b="1" baseline="0">
              <a:latin typeface="+mn-lt"/>
              <a:ea typeface="+mn-ea"/>
              <a:cs typeface="+mn-cs"/>
            </a:rPr>
            <a:t> </a:t>
          </a:r>
          <a:r>
            <a:rPr lang="ar-LB" sz="1400" b="1" baseline="0">
              <a:latin typeface="+mn-lt"/>
              <a:ea typeface="+mn-ea"/>
              <a:cs typeface="+mn-cs"/>
            </a:rPr>
            <a:t>خلال شهر كانون الثاني 2024 </a:t>
          </a:r>
        </a:p>
        <a:p xmlns:a="http://schemas.openxmlformats.org/drawingml/2006/main">
          <a:pPr lvl="1" algn="ctr" rtl="1"/>
          <a:r>
            <a:rPr lang="ar-LB" sz="1200" b="1" baseline="0">
              <a:latin typeface="+mn-lt"/>
              <a:ea typeface="+mn-ea"/>
              <a:cs typeface="+mn-cs"/>
            </a:rPr>
            <a:t>(مع اعتماد الأسبوع الآخير من </a:t>
          </a:r>
          <a:r>
            <a:rPr lang="ar-LB" sz="1100" b="1" baseline="0">
              <a:latin typeface="+mn-lt"/>
              <a:ea typeface="+mn-ea"/>
              <a:cs typeface="+mn-cs"/>
            </a:rPr>
            <a:t>كانون الأول </a:t>
          </a:r>
          <a:r>
            <a:rPr lang="ar-LB" sz="1200" b="1" baseline="0">
              <a:latin typeface="+mn-lt"/>
              <a:ea typeface="+mn-ea"/>
              <a:cs typeface="+mn-cs"/>
            </a:rPr>
            <a:t>2023 كأساس للمقارنة) </a:t>
          </a:r>
          <a:endParaRPr lang="en-US" sz="1200"/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" name="Picture 2" descr="Moet Logo_Ar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8973427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8973427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" name="Picture 2" descr="Moet Logo_Ar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89972400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89972400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89972400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88600800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-19639" y="-29459"/>
    <xdr:ext cx="10133815" cy="6461288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0.85514</cdr:x>
      <cdr:y>0.01073</cdr:y>
    </cdr:from>
    <cdr:to>
      <cdr:x>0.9868</cdr:x>
      <cdr:y>0.19978</cdr:y>
    </cdr:to>
    <cdr:pic>
      <cdr:nvPicPr>
        <cdr:cNvPr id="2" name="Picture 1" descr="Moet Logo_Ar">
          <a:extLst xmlns:a="http://schemas.openxmlformats.org/drawingml/2006/main">
            <a:ext uri="{FF2B5EF4-FFF2-40B4-BE49-F238E27FC236}">
              <a16:creationId xmlns:lc="http://schemas.openxmlformats.org/drawingml/2006/lockedCanvas" xmlns:a16="http://schemas.microsoft.com/office/drawing/2014/main" xmlns="" id="{C50245C6-EA90-44A9-A37C-A3C29E02A280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 cstate="print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7993253" y="65371"/>
          <a:ext cx="1230700" cy="11521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</cdr:pic>
  </cdr:relSizeAnchor>
  <cdr:relSizeAnchor xmlns:cdr="http://schemas.openxmlformats.org/drawingml/2006/chartDrawing">
    <cdr:from>
      <cdr:x>0.83685</cdr:x>
      <cdr:y>0.19767</cdr:y>
    </cdr:from>
    <cdr:to>
      <cdr:x>0.99091</cdr:x>
      <cdr:y>0.2513</cdr:y>
    </cdr:to>
    <cdr:pic>
      <cdr:nvPicPr>
        <cdr:cNvPr id="4" name="chart">
          <a:extLst xmlns:a="http://schemas.openxmlformats.org/drawingml/2006/main">
            <a:ext uri="{FF2B5EF4-FFF2-40B4-BE49-F238E27FC236}">
              <a16:creationId xmlns:lc="http://schemas.openxmlformats.org/drawingml/2006/lockedCanvas" xmlns="" xmlns:a16="http://schemas.microsoft.com/office/drawing/2014/main" id="{841E8695-2C60-4394-A629-BF6ABF8FA3C2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>
          <a:off x="7822289" y="1204632"/>
          <a:ext cx="1440000" cy="326838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0.11286</cdr:x>
      <cdr:y>0.02239</cdr:y>
    </cdr:from>
    <cdr:to>
      <cdr:x>0.76823</cdr:x>
      <cdr:y>0.11339</cdr:y>
    </cdr:to>
    <cdr:sp macro="" textlink="">
      <cdr:nvSpPr>
        <cdr:cNvPr id="8" name="TextBox 7"/>
        <cdr:cNvSpPr txBox="1"/>
      </cdr:nvSpPr>
      <cdr:spPr>
        <a:xfrm xmlns:a="http://schemas.openxmlformats.org/drawingml/2006/main">
          <a:off x="1054949" y="136448"/>
          <a:ext cx="6125882" cy="5545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lvl="1" algn="ctr" rtl="1"/>
          <a:r>
            <a:rPr lang="ar-LB" sz="1400" b="1">
              <a:latin typeface="+mn-lt"/>
              <a:ea typeface="+mn-ea"/>
              <a:cs typeface="+mn-cs"/>
            </a:rPr>
            <a:t>نسبة</a:t>
          </a:r>
          <a:r>
            <a:rPr lang="ar-LB" sz="1400" b="1" baseline="0">
              <a:latin typeface="+mn-lt"/>
              <a:ea typeface="+mn-ea"/>
              <a:cs typeface="+mn-cs"/>
            </a:rPr>
            <a:t> التغيير لمعدل الفئات في السلة الغذائية المصغرة</a:t>
          </a:r>
          <a:r>
            <a:rPr lang="en-US" sz="1400" b="1" baseline="0">
              <a:latin typeface="+mn-lt"/>
              <a:ea typeface="+mn-ea"/>
              <a:cs typeface="+mn-cs"/>
            </a:rPr>
            <a:t> </a:t>
          </a:r>
          <a:r>
            <a:rPr lang="ar-LB" sz="1400" b="1" baseline="0">
              <a:latin typeface="+mn-lt"/>
              <a:ea typeface="+mn-ea"/>
              <a:cs typeface="+mn-cs"/>
            </a:rPr>
            <a:t>خلال شهر كانون الثاني 2024 </a:t>
          </a:r>
        </a:p>
        <a:p xmlns:a="http://schemas.openxmlformats.org/drawingml/2006/main">
          <a:pPr lvl="1" algn="ctr" rtl="1"/>
          <a:r>
            <a:rPr lang="ar-LB" sz="1200" b="1" baseline="0">
              <a:latin typeface="+mn-lt"/>
              <a:ea typeface="+mn-ea"/>
              <a:cs typeface="+mn-cs"/>
            </a:rPr>
            <a:t>(مع اعتماد الأسبوع الأول</a:t>
          </a:r>
          <a:r>
            <a:rPr lang="en-US" sz="1200" b="1" baseline="0">
              <a:latin typeface="+mn-lt"/>
              <a:ea typeface="+mn-ea"/>
              <a:cs typeface="+mn-cs"/>
            </a:rPr>
            <a:t> </a:t>
          </a:r>
          <a:r>
            <a:rPr lang="ar-LB" sz="1200" b="1" baseline="0">
              <a:latin typeface="+mn-lt"/>
              <a:ea typeface="+mn-ea"/>
              <a:cs typeface="+mn-cs"/>
            </a:rPr>
            <a:t>من كانون الثاني 2024 كأساس للمقارنة) </a:t>
          </a:r>
          <a:endParaRPr lang="en-US" sz="1200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7:G82"/>
  <sheetViews>
    <sheetView rightToLeft="1" zoomScaleNormal="100" workbookViewId="0">
      <selection activeCell="C11" sqref="C11"/>
    </sheetView>
  </sheetViews>
  <sheetFormatPr defaultRowHeight="15"/>
  <cols>
    <col min="1" max="1" width="24.28515625" style="7" bestFit="1" customWidth="1"/>
    <col min="2" max="2" width="5.140625" style="7" bestFit="1" customWidth="1"/>
    <col min="3" max="3" width="20.85546875" bestFit="1" customWidth="1"/>
    <col min="4" max="4" width="15.5703125" customWidth="1"/>
    <col min="5" max="5" width="14.42578125" customWidth="1"/>
    <col min="6" max="6" width="14.5703125" customWidth="1"/>
    <col min="7" max="7" width="12.7109375" customWidth="1"/>
    <col min="8" max="8" width="10.28515625" customWidth="1"/>
  </cols>
  <sheetData>
    <row r="7" spans="1:7">
      <c r="A7" s="4" t="s">
        <v>1</v>
      </c>
      <c r="B7" s="3"/>
      <c r="C7" s="3"/>
      <c r="D7" s="3"/>
    </row>
    <row r="8" spans="1:7">
      <c r="A8" s="4" t="s">
        <v>2</v>
      </c>
      <c r="B8" s="4"/>
      <c r="C8" s="4"/>
      <c r="D8" s="4"/>
    </row>
    <row r="9" spans="1:7" ht="19.5">
      <c r="A9" s="19" t="s">
        <v>203</v>
      </c>
      <c r="B9" s="19"/>
      <c r="C9" s="19"/>
      <c r="D9" s="19"/>
      <c r="E9" s="19"/>
      <c r="F9" s="19"/>
    </row>
    <row r="10" spans="1:7" ht="18">
      <c r="A10" s="78" t="s">
        <v>226</v>
      </c>
      <c r="B10" s="2"/>
      <c r="C10" s="2"/>
      <c r="D10" s="2"/>
    </row>
    <row r="11" spans="1:7" ht="18.75" thickBot="1">
      <c r="A11" s="2"/>
      <c r="B11" s="2"/>
      <c r="C11" s="2"/>
      <c r="D11" s="2"/>
    </row>
    <row r="12" spans="1:7" ht="24.75" customHeight="1">
      <c r="A12" s="140" t="s">
        <v>3</v>
      </c>
      <c r="B12" s="142"/>
      <c r="C12" s="144" t="s">
        <v>0</v>
      </c>
      <c r="D12" s="137" t="s">
        <v>4</v>
      </c>
      <c r="E12" s="137" t="s">
        <v>220</v>
      </c>
      <c r="F12" s="137" t="s">
        <v>228</v>
      </c>
      <c r="G12" s="137" t="s">
        <v>192</v>
      </c>
    </row>
    <row r="13" spans="1:7" ht="34.5" customHeight="1" thickBot="1">
      <c r="A13" s="141"/>
      <c r="B13" s="143"/>
      <c r="C13" s="145"/>
      <c r="D13" s="138"/>
      <c r="E13" s="138"/>
      <c r="F13" s="138"/>
      <c r="G13" s="139"/>
    </row>
    <row r="14" spans="1:7" ht="17.25" customHeight="1" thickBot="1">
      <c r="A14" s="21" t="s">
        <v>118</v>
      </c>
      <c r="B14" s="8" t="s">
        <v>119</v>
      </c>
      <c r="C14" s="5"/>
      <c r="D14" s="6"/>
      <c r="E14" s="53"/>
      <c r="F14" s="53"/>
      <c r="G14" s="54"/>
    </row>
    <row r="15" spans="1:7" ht="16.5" customHeight="1">
      <c r="A15" s="21"/>
      <c r="B15" s="55" t="s">
        <v>120</v>
      </c>
      <c r="C15" s="56" t="s">
        <v>121</v>
      </c>
      <c r="D15" s="16" t="s">
        <v>113</v>
      </c>
      <c r="E15" s="29">
        <v>70698.95</v>
      </c>
      <c r="F15" s="29">
        <v>79598.8</v>
      </c>
      <c r="G15" s="31">
        <f t="shared" ref="G15:G30" si="0">(F15-E15)/E15</f>
        <v>0.12588376489325523</v>
      </c>
    </row>
    <row r="16" spans="1:7" ht="16.5">
      <c r="A16" s="25"/>
      <c r="B16" s="22" t="s">
        <v>122</v>
      </c>
      <c r="C16" s="13" t="s">
        <v>123</v>
      </c>
      <c r="D16" s="9" t="s">
        <v>113</v>
      </c>
      <c r="E16" s="33">
        <v>146315.77777777778</v>
      </c>
      <c r="F16" s="33">
        <v>153416.44444444444</v>
      </c>
      <c r="G16" s="30">
        <f t="shared" si="0"/>
        <v>4.8529740090306896E-2</v>
      </c>
    </row>
    <row r="17" spans="1:7" ht="16.5">
      <c r="A17" s="25"/>
      <c r="B17" s="22" t="s">
        <v>124</v>
      </c>
      <c r="C17" s="13" t="s">
        <v>125</v>
      </c>
      <c r="D17" s="9" t="s">
        <v>113</v>
      </c>
      <c r="E17" s="33">
        <v>86221.405555555553</v>
      </c>
      <c r="F17" s="33">
        <v>92011.3</v>
      </c>
      <c r="G17" s="30">
        <f t="shared" si="0"/>
        <v>6.7151473664086955E-2</v>
      </c>
    </row>
    <row r="18" spans="1:7" ht="16.5">
      <c r="A18" s="25"/>
      <c r="B18" s="22" t="s">
        <v>126</v>
      </c>
      <c r="C18" s="13" t="s">
        <v>127</v>
      </c>
      <c r="D18" s="9" t="s">
        <v>113</v>
      </c>
      <c r="E18" s="33">
        <v>55698.95</v>
      </c>
      <c r="F18" s="33">
        <v>52173.8</v>
      </c>
      <c r="G18" s="30">
        <f t="shared" si="0"/>
        <v>-6.3289343874525367E-2</v>
      </c>
    </row>
    <row r="19" spans="1:7" ht="16.5">
      <c r="A19" s="25"/>
      <c r="B19" s="22" t="s">
        <v>128</v>
      </c>
      <c r="C19" s="13" t="s">
        <v>129</v>
      </c>
      <c r="D19" s="9" t="s">
        <v>113</v>
      </c>
      <c r="E19" s="33">
        <v>153265.09375</v>
      </c>
      <c r="F19" s="33">
        <v>292409.77678571432</v>
      </c>
      <c r="G19" s="30">
        <f t="shared" si="0"/>
        <v>0.90786936301805066</v>
      </c>
    </row>
    <row r="20" spans="1:7" ht="16.5">
      <c r="A20" s="25"/>
      <c r="B20" s="22" t="s">
        <v>130</v>
      </c>
      <c r="C20" s="13" t="s">
        <v>131</v>
      </c>
      <c r="D20" s="9" t="s">
        <v>113</v>
      </c>
      <c r="E20" s="33">
        <v>120960.06964285714</v>
      </c>
      <c r="F20" s="33">
        <v>113298.8</v>
      </c>
      <c r="G20" s="30">
        <f t="shared" si="0"/>
        <v>-6.3337179496321033E-2</v>
      </c>
    </row>
    <row r="21" spans="1:7" ht="16.5">
      <c r="A21" s="25"/>
      <c r="B21" s="22" t="s">
        <v>132</v>
      </c>
      <c r="C21" s="13" t="s">
        <v>133</v>
      </c>
      <c r="D21" s="9" t="s">
        <v>113</v>
      </c>
      <c r="E21" s="33">
        <v>69499.824999999997</v>
      </c>
      <c r="F21" s="33">
        <v>70774.55</v>
      </c>
      <c r="G21" s="30">
        <f t="shared" si="0"/>
        <v>1.8341413089889159E-2</v>
      </c>
    </row>
    <row r="22" spans="1:7" ht="16.5">
      <c r="A22" s="25"/>
      <c r="B22" s="22" t="s">
        <v>134</v>
      </c>
      <c r="C22" s="13" t="s">
        <v>135</v>
      </c>
      <c r="D22" s="11" t="s">
        <v>136</v>
      </c>
      <c r="E22" s="33">
        <v>22985.916666666664</v>
      </c>
      <c r="F22" s="33">
        <v>30901.166666666664</v>
      </c>
      <c r="G22" s="30">
        <f t="shared" si="0"/>
        <v>0.3443521576617567</v>
      </c>
    </row>
    <row r="23" spans="1:7" ht="16.5">
      <c r="A23" s="25"/>
      <c r="B23" s="22" t="s">
        <v>137</v>
      </c>
      <c r="C23" s="13" t="s">
        <v>138</v>
      </c>
      <c r="D23" s="11" t="s">
        <v>136</v>
      </c>
      <c r="E23" s="33">
        <v>34838.694444444445</v>
      </c>
      <c r="F23" s="33">
        <v>43110.888888888883</v>
      </c>
      <c r="G23" s="30">
        <f t="shared" si="0"/>
        <v>0.23744272213287729</v>
      </c>
    </row>
    <row r="24" spans="1:7" ht="16.5">
      <c r="A24" s="25"/>
      <c r="B24" s="22" t="s">
        <v>139</v>
      </c>
      <c r="C24" s="13" t="s">
        <v>140</v>
      </c>
      <c r="D24" s="11" t="s">
        <v>136</v>
      </c>
      <c r="E24" s="33">
        <v>37158.138888888891</v>
      </c>
      <c r="F24" s="33">
        <v>43305.333333333328</v>
      </c>
      <c r="G24" s="30">
        <f t="shared" si="0"/>
        <v>0.16543332438758351</v>
      </c>
    </row>
    <row r="25" spans="1:7" ht="16.5">
      <c r="A25" s="25"/>
      <c r="B25" s="22" t="s">
        <v>141</v>
      </c>
      <c r="C25" s="13" t="s">
        <v>142</v>
      </c>
      <c r="D25" s="11" t="s">
        <v>136</v>
      </c>
      <c r="E25" s="33">
        <v>33781.763888888891</v>
      </c>
      <c r="F25" s="33">
        <v>41176.183333333334</v>
      </c>
      <c r="G25" s="30">
        <f t="shared" si="0"/>
        <v>0.2188879026200444</v>
      </c>
    </row>
    <row r="26" spans="1:7" ht="16.5">
      <c r="A26" s="25"/>
      <c r="B26" s="22" t="s">
        <v>143</v>
      </c>
      <c r="C26" s="13" t="s">
        <v>144</v>
      </c>
      <c r="D26" s="11" t="s">
        <v>145</v>
      </c>
      <c r="E26" s="33">
        <v>80159.527777777781</v>
      </c>
      <c r="F26" s="33">
        <v>103081.36805555555</v>
      </c>
      <c r="G26" s="30">
        <f t="shared" si="0"/>
        <v>0.28595278581633898</v>
      </c>
    </row>
    <row r="27" spans="1:7" ht="16.5">
      <c r="A27" s="25"/>
      <c r="B27" s="22" t="s">
        <v>146</v>
      </c>
      <c r="C27" s="13" t="s">
        <v>147</v>
      </c>
      <c r="D27" s="11" t="s">
        <v>136</v>
      </c>
      <c r="E27" s="33">
        <v>38728.972222222219</v>
      </c>
      <c r="F27" s="33">
        <v>42956.722222222226</v>
      </c>
      <c r="G27" s="30">
        <f t="shared" si="0"/>
        <v>0.10916246307135863</v>
      </c>
    </row>
    <row r="28" spans="1:7" ht="16.5">
      <c r="A28" s="25"/>
      <c r="B28" s="22" t="s">
        <v>148</v>
      </c>
      <c r="C28" s="13" t="s">
        <v>149</v>
      </c>
      <c r="D28" s="9" t="s">
        <v>113</v>
      </c>
      <c r="E28" s="33">
        <v>67092.95</v>
      </c>
      <c r="F28" s="33">
        <v>79899.8</v>
      </c>
      <c r="G28" s="30">
        <f t="shared" si="0"/>
        <v>0.19088220148316637</v>
      </c>
    </row>
    <row r="29" spans="1:7" ht="16.5">
      <c r="A29" s="25"/>
      <c r="B29" s="22" t="s">
        <v>150</v>
      </c>
      <c r="C29" s="13" t="s">
        <v>151</v>
      </c>
      <c r="D29" s="11" t="s">
        <v>152</v>
      </c>
      <c r="E29" s="33">
        <v>108587.79761904762</v>
      </c>
      <c r="F29" s="33">
        <v>118192.85714285714</v>
      </c>
      <c r="G29" s="30">
        <f t="shared" si="0"/>
        <v>8.845431746858344E-2</v>
      </c>
    </row>
    <row r="30" spans="1:7" ht="17.25" thickBot="1">
      <c r="A30" s="26"/>
      <c r="B30" s="24" t="s">
        <v>153</v>
      </c>
      <c r="C30" s="14" t="s">
        <v>154</v>
      </c>
      <c r="D30" s="10" t="s">
        <v>113</v>
      </c>
      <c r="E30" s="36">
        <v>56499.199999999997</v>
      </c>
      <c r="F30" s="36">
        <v>59524.05</v>
      </c>
      <c r="G30" s="41">
        <f t="shared" si="0"/>
        <v>5.3537926200725075E-2</v>
      </c>
    </row>
    <row r="31" spans="1:7" ht="17.25" customHeight="1" thickBot="1">
      <c r="A31" s="25" t="s">
        <v>155</v>
      </c>
      <c r="B31" s="8" t="s">
        <v>156</v>
      </c>
      <c r="C31" s="5"/>
      <c r="D31" s="6"/>
      <c r="E31" s="38"/>
      <c r="F31" s="38"/>
      <c r="G31" s="39"/>
    </row>
    <row r="32" spans="1:7" ht="16.5">
      <c r="A32" s="21"/>
      <c r="B32" s="27" t="s">
        <v>157</v>
      </c>
      <c r="C32" s="15" t="s">
        <v>158</v>
      </c>
      <c r="D32" s="16" t="s">
        <v>113</v>
      </c>
      <c r="E32" s="29">
        <v>136112.32500000001</v>
      </c>
      <c r="F32" s="29">
        <v>167449.79999999999</v>
      </c>
      <c r="G32" s="30">
        <f>(F32-E32)/E32</f>
        <v>0.23023245690645555</v>
      </c>
    </row>
    <row r="33" spans="1:7" ht="16.5">
      <c r="A33" s="25"/>
      <c r="B33" s="22" t="s">
        <v>159</v>
      </c>
      <c r="C33" s="13" t="s">
        <v>160</v>
      </c>
      <c r="D33" s="9" t="s">
        <v>113</v>
      </c>
      <c r="E33" s="33">
        <v>137712.32500000001</v>
      </c>
      <c r="F33" s="33">
        <v>166949.79999999999</v>
      </c>
      <c r="G33" s="30">
        <f>(F33-E33)/E33</f>
        <v>0.21230833914103167</v>
      </c>
    </row>
    <row r="34" spans="1:7" ht="16.5">
      <c r="A34" s="25"/>
      <c r="B34" s="27" t="s">
        <v>161</v>
      </c>
      <c r="C34" s="13" t="s">
        <v>162</v>
      </c>
      <c r="D34" s="9" t="s">
        <v>113</v>
      </c>
      <c r="E34" s="33">
        <v>52022.65625</v>
      </c>
      <c r="F34" s="33">
        <v>48555.625</v>
      </c>
      <c r="G34" s="30">
        <f>(F34-E34)/E34</f>
        <v>-6.6644641006772892E-2</v>
      </c>
    </row>
    <row r="35" spans="1:7" ht="16.5">
      <c r="A35" s="25"/>
      <c r="B35" s="22" t="s">
        <v>163</v>
      </c>
      <c r="C35" s="13" t="s">
        <v>164</v>
      </c>
      <c r="D35" s="9" t="s">
        <v>113</v>
      </c>
      <c r="E35" s="33">
        <v>61677.321428571435</v>
      </c>
      <c r="F35" s="33">
        <v>82894.107142857145</v>
      </c>
      <c r="G35" s="30">
        <f>(F35-E35)/E35</f>
        <v>0.34399654885883607</v>
      </c>
    </row>
    <row r="36" spans="1:7" ht="17.25" thickBot="1">
      <c r="A36" s="26"/>
      <c r="B36" s="27" t="s">
        <v>165</v>
      </c>
      <c r="C36" s="13" t="s">
        <v>166</v>
      </c>
      <c r="D36" s="17" t="s">
        <v>113</v>
      </c>
      <c r="E36" s="36">
        <v>52957.869444444448</v>
      </c>
      <c r="F36" s="36">
        <v>53705.561111111107</v>
      </c>
      <c r="G36" s="41">
        <f>(F36-E36)/E36</f>
        <v>1.4118613050531154E-2</v>
      </c>
    </row>
    <row r="37" spans="1:7" ht="17.25" customHeight="1" thickBot="1">
      <c r="A37" s="25" t="s">
        <v>5</v>
      </c>
      <c r="B37" s="8" t="s">
        <v>26</v>
      </c>
      <c r="C37" s="5"/>
      <c r="D37" s="6"/>
      <c r="E37" s="38"/>
      <c r="F37" s="38"/>
      <c r="G37" s="39"/>
    </row>
    <row r="38" spans="1:7" ht="16.5">
      <c r="A38" s="21"/>
      <c r="B38" s="22" t="s">
        <v>6</v>
      </c>
      <c r="C38" s="13" t="s">
        <v>56</v>
      </c>
      <c r="D38" s="16" t="s">
        <v>113</v>
      </c>
      <c r="E38" s="29">
        <v>1496989.3885751406</v>
      </c>
      <c r="F38" s="29">
        <v>1502699.4107142857</v>
      </c>
      <c r="G38" s="30">
        <f t="shared" ref="G38:G43" si="1">(F38-E38)/E38</f>
        <v>3.8143370839655421E-3</v>
      </c>
    </row>
    <row r="39" spans="1:7" ht="16.5">
      <c r="A39" s="25"/>
      <c r="B39" s="22" t="s">
        <v>7</v>
      </c>
      <c r="C39" s="13" t="s">
        <v>57</v>
      </c>
      <c r="D39" s="9" t="s">
        <v>113</v>
      </c>
      <c r="E39" s="42">
        <v>945681.23455811199</v>
      </c>
      <c r="F39" s="42">
        <v>942087.20833333337</v>
      </c>
      <c r="G39" s="30">
        <f t="shared" si="1"/>
        <v>-3.8004626648407533E-3</v>
      </c>
    </row>
    <row r="40" spans="1:7" ht="16.5">
      <c r="A40" s="25"/>
      <c r="B40" s="22" t="s">
        <v>8</v>
      </c>
      <c r="C40" s="13" t="s">
        <v>58</v>
      </c>
      <c r="D40" s="9" t="s">
        <v>113</v>
      </c>
      <c r="E40" s="42">
        <v>608971.41666666663</v>
      </c>
      <c r="F40" s="42">
        <v>652405.07499999995</v>
      </c>
      <c r="G40" s="30">
        <f t="shared" si="1"/>
        <v>7.1322983549994196E-2</v>
      </c>
    </row>
    <row r="41" spans="1:7" ht="16.5">
      <c r="A41" s="25"/>
      <c r="B41" s="22" t="s">
        <v>9</v>
      </c>
      <c r="C41" s="13" t="s">
        <v>106</v>
      </c>
      <c r="D41" s="9" t="s">
        <v>113</v>
      </c>
      <c r="E41" s="33">
        <v>316465.78571428568</v>
      </c>
      <c r="F41" s="33">
        <v>295152.71428571432</v>
      </c>
      <c r="G41" s="30">
        <f t="shared" si="1"/>
        <v>-6.7347158494452261E-2</v>
      </c>
    </row>
    <row r="42" spans="1:7" ht="16.5">
      <c r="A42" s="25"/>
      <c r="B42" s="22" t="s">
        <v>10</v>
      </c>
      <c r="C42" s="13" t="s">
        <v>104</v>
      </c>
      <c r="D42" s="9" t="s">
        <v>113</v>
      </c>
      <c r="E42" s="32">
        <v>237736.20833333331</v>
      </c>
      <c r="F42" s="32">
        <v>208796.75</v>
      </c>
      <c r="G42" s="30">
        <f t="shared" si="1"/>
        <v>-0.12172928363001773</v>
      </c>
    </row>
    <row r="43" spans="1:7" ht="16.5" customHeight="1" thickBot="1">
      <c r="A43" s="26"/>
      <c r="B43" s="22" t="s">
        <v>11</v>
      </c>
      <c r="C43" s="13" t="s">
        <v>105</v>
      </c>
      <c r="D43" s="17" t="s">
        <v>113</v>
      </c>
      <c r="E43" s="36">
        <v>794705.71250000002</v>
      </c>
      <c r="F43" s="36">
        <v>782578.5</v>
      </c>
      <c r="G43" s="44">
        <f t="shared" si="1"/>
        <v>-1.5260004186769984E-2</v>
      </c>
    </row>
    <row r="44" spans="1:7" ht="17.25" customHeight="1" thickBot="1">
      <c r="A44" s="25" t="s">
        <v>12</v>
      </c>
      <c r="B44" s="8" t="s">
        <v>27</v>
      </c>
      <c r="C44" s="5"/>
      <c r="D44" s="6"/>
      <c r="E44" s="6"/>
      <c r="F44" s="6"/>
      <c r="G44" s="39"/>
    </row>
    <row r="45" spans="1:7" ht="16.5">
      <c r="A45" s="21"/>
      <c r="B45" s="22" t="s">
        <v>20</v>
      </c>
      <c r="C45" s="13" t="s">
        <v>60</v>
      </c>
      <c r="D45" s="16" t="s">
        <v>59</v>
      </c>
      <c r="E45" s="29">
        <v>430399.16790398414</v>
      </c>
      <c r="F45" s="29">
        <v>431601.80208333331</v>
      </c>
      <c r="G45" s="30">
        <f t="shared" ref="G45:G50" si="2">(F45-E45)/E45</f>
        <v>2.7942297965070978E-3</v>
      </c>
    </row>
    <row r="46" spans="1:7" ht="16.5">
      <c r="A46" s="25"/>
      <c r="B46" s="22" t="s">
        <v>21</v>
      </c>
      <c r="C46" s="13" t="s">
        <v>62</v>
      </c>
      <c r="D46" s="11" t="s">
        <v>61</v>
      </c>
      <c r="E46" s="33">
        <v>318952.03722160356</v>
      </c>
      <c r="F46" s="33">
        <v>319202.13750000007</v>
      </c>
      <c r="G46" s="50">
        <f t="shared" si="2"/>
        <v>7.8413130881726384E-4</v>
      </c>
    </row>
    <row r="47" spans="1:7" ht="16.5">
      <c r="A47" s="25"/>
      <c r="B47" s="22" t="s">
        <v>22</v>
      </c>
      <c r="C47" s="13" t="s">
        <v>64</v>
      </c>
      <c r="D47" s="9" t="s">
        <v>65</v>
      </c>
      <c r="E47" s="33">
        <v>976971.35754056624</v>
      </c>
      <c r="F47" s="33">
        <v>980295.19642857136</v>
      </c>
      <c r="G47" s="50">
        <f t="shared" si="2"/>
        <v>3.4021866274284371E-3</v>
      </c>
    </row>
    <row r="48" spans="1:7" ht="16.5">
      <c r="A48" s="25"/>
      <c r="B48" s="22" t="s">
        <v>23</v>
      </c>
      <c r="C48" s="13" t="s">
        <v>109</v>
      </c>
      <c r="D48" s="9" t="s">
        <v>65</v>
      </c>
      <c r="E48" s="33">
        <v>1312045.9439285714</v>
      </c>
      <c r="F48" s="33">
        <v>1287541.1009375001</v>
      </c>
      <c r="G48" s="50">
        <f t="shared" si="2"/>
        <v>-1.8676817762721079E-2</v>
      </c>
    </row>
    <row r="49" spans="1:7" ht="16.5">
      <c r="A49" s="25"/>
      <c r="B49" s="22" t="s">
        <v>24</v>
      </c>
      <c r="C49" s="13" t="s">
        <v>110</v>
      </c>
      <c r="D49" s="11" t="s">
        <v>116</v>
      </c>
      <c r="E49" s="33">
        <v>143391.58013177433</v>
      </c>
      <c r="F49" s="33">
        <v>140789.75</v>
      </c>
      <c r="G49" s="30">
        <f t="shared" si="2"/>
        <v>-1.8144929635221928E-2</v>
      </c>
    </row>
    <row r="50" spans="1:7" ht="16.5" customHeight="1" thickBot="1">
      <c r="A50" s="26"/>
      <c r="B50" s="22" t="s">
        <v>25</v>
      </c>
      <c r="C50" s="13" t="s">
        <v>111</v>
      </c>
      <c r="D50" s="10" t="s">
        <v>63</v>
      </c>
      <c r="E50" s="36">
        <v>1781499.6666666667</v>
      </c>
      <c r="F50" s="36">
        <v>1788567.875</v>
      </c>
      <c r="G50" s="44">
        <f t="shared" si="2"/>
        <v>3.9675608508860727E-3</v>
      </c>
    </row>
    <row r="51" spans="1:7" ht="17.25" customHeight="1" thickBot="1">
      <c r="A51" s="25" t="s">
        <v>19</v>
      </c>
      <c r="B51" s="8" t="s">
        <v>32</v>
      </c>
      <c r="C51" s="5"/>
      <c r="D51" s="6"/>
      <c r="E51" s="38"/>
      <c r="F51" s="38"/>
      <c r="G51" s="39"/>
    </row>
    <row r="52" spans="1:7" ht="16.5">
      <c r="A52" s="21"/>
      <c r="B52" s="22" t="s">
        <v>13</v>
      </c>
      <c r="C52" s="13" t="s">
        <v>66</v>
      </c>
      <c r="D52" s="16" t="s">
        <v>65</v>
      </c>
      <c r="E52" s="46">
        <v>141336.4366648107</v>
      </c>
      <c r="F52" s="46">
        <v>143480</v>
      </c>
      <c r="G52" s="50">
        <f t="shared" ref="G52:G60" si="3">(F52-E52)/E52</f>
        <v>1.5166388694749084E-2</v>
      </c>
    </row>
    <row r="53" spans="1:7" ht="16.5">
      <c r="A53" s="25"/>
      <c r="B53" s="22" t="s">
        <v>14</v>
      </c>
      <c r="C53" s="13" t="s">
        <v>67</v>
      </c>
      <c r="D53" s="9" t="s">
        <v>65</v>
      </c>
      <c r="E53" s="48">
        <v>189516.19000556791</v>
      </c>
      <c r="F53" s="48">
        <v>192247.75</v>
      </c>
      <c r="G53" s="50">
        <f t="shared" si="3"/>
        <v>1.4413333205737375E-2</v>
      </c>
    </row>
    <row r="54" spans="1:7" ht="16.5">
      <c r="A54" s="25"/>
      <c r="B54" s="22" t="s">
        <v>15</v>
      </c>
      <c r="C54" s="13" t="s">
        <v>68</v>
      </c>
      <c r="D54" s="9" t="s">
        <v>65</v>
      </c>
      <c r="E54" s="48">
        <v>134254.27083333334</v>
      </c>
      <c r="F54" s="48">
        <v>138999.79999999999</v>
      </c>
      <c r="G54" s="50">
        <f t="shared" si="3"/>
        <v>3.534732368073315E-2</v>
      </c>
    </row>
    <row r="55" spans="1:7" ht="16.5">
      <c r="A55" s="25"/>
      <c r="B55" s="22" t="s">
        <v>16</v>
      </c>
      <c r="C55" s="13" t="s">
        <v>69</v>
      </c>
      <c r="D55" s="9" t="s">
        <v>65</v>
      </c>
      <c r="E55" s="48">
        <v>188129.77266146993</v>
      </c>
      <c r="F55" s="48">
        <v>189039.5</v>
      </c>
      <c r="G55" s="50">
        <f t="shared" si="3"/>
        <v>4.8356372607065955E-3</v>
      </c>
    </row>
    <row r="56" spans="1:7" ht="16.5">
      <c r="A56" s="25"/>
      <c r="B56" s="22" t="s">
        <v>17</v>
      </c>
      <c r="C56" s="13" t="s">
        <v>115</v>
      </c>
      <c r="D56" s="9" t="s">
        <v>65</v>
      </c>
      <c r="E56" s="48">
        <v>96947.90457962139</v>
      </c>
      <c r="F56" s="48">
        <v>98644.546875</v>
      </c>
      <c r="G56" s="50">
        <f t="shared" si="3"/>
        <v>1.7500556641584664E-2</v>
      </c>
    </row>
    <row r="57" spans="1:7" ht="17.25" thickBot="1">
      <c r="A57" s="26"/>
      <c r="B57" s="24" t="s">
        <v>18</v>
      </c>
      <c r="C57" s="14" t="s">
        <v>70</v>
      </c>
      <c r="D57" s="10" t="s">
        <v>65</v>
      </c>
      <c r="E57" s="36">
        <v>101331.64785502176</v>
      </c>
      <c r="F57" s="36">
        <v>100307.89285714286</v>
      </c>
      <c r="G57" s="51">
        <f t="shared" si="3"/>
        <v>-1.0103013417324665E-2</v>
      </c>
    </row>
    <row r="58" spans="1:7" ht="16.5">
      <c r="A58" s="25"/>
      <c r="B58" s="27" t="s">
        <v>29</v>
      </c>
      <c r="C58" s="12" t="s">
        <v>72</v>
      </c>
      <c r="D58" s="9" t="s">
        <v>71</v>
      </c>
      <c r="E58" s="47">
        <v>203104.796875</v>
      </c>
      <c r="F58" s="47">
        <v>194866.70416666666</v>
      </c>
      <c r="G58" s="30">
        <f t="shared" si="3"/>
        <v>-4.0560798341968442E-2</v>
      </c>
    </row>
    <row r="59" spans="1:7" ht="16.5">
      <c r="A59" s="25"/>
      <c r="B59" s="22" t="s">
        <v>30</v>
      </c>
      <c r="C59" s="13" t="s">
        <v>73</v>
      </c>
      <c r="D59" s="11" t="s">
        <v>71</v>
      </c>
      <c r="E59" s="48">
        <v>187973.61111111112</v>
      </c>
      <c r="F59" s="48">
        <v>183849.72361111111</v>
      </c>
      <c r="G59" s="30">
        <f t="shared" si="3"/>
        <v>-2.1938651258672597E-2</v>
      </c>
    </row>
    <row r="60" spans="1:7" ht="16.5" customHeight="1" thickBot="1">
      <c r="A60" s="26"/>
      <c r="B60" s="22" t="s">
        <v>31</v>
      </c>
      <c r="C60" s="13" t="s">
        <v>74</v>
      </c>
      <c r="D60" s="10" t="s">
        <v>71</v>
      </c>
      <c r="E60" s="49">
        <v>1079519.6666666667</v>
      </c>
      <c r="F60" s="49">
        <v>1029469</v>
      </c>
      <c r="G60" s="37">
        <f t="shared" si="3"/>
        <v>-4.6363830333182206E-2</v>
      </c>
    </row>
    <row r="61" spans="1:7" ht="17.25" customHeight="1" thickBot="1">
      <c r="A61" s="25" t="s">
        <v>28</v>
      </c>
      <c r="B61" s="8" t="s">
        <v>33</v>
      </c>
      <c r="C61" s="5"/>
      <c r="D61" s="6"/>
      <c r="E61" s="38"/>
      <c r="F61" s="38"/>
      <c r="G61" s="39"/>
    </row>
    <row r="62" spans="1:7" ht="16.5">
      <c r="A62" s="21"/>
      <c r="B62" s="22" t="s">
        <v>34</v>
      </c>
      <c r="C62" s="13" t="s">
        <v>80</v>
      </c>
      <c r="D62" s="16" t="s">
        <v>75</v>
      </c>
      <c r="E62" s="40">
        <v>391947.58804287307</v>
      </c>
      <c r="F62" s="40">
        <v>392981.93055555556</v>
      </c>
      <c r="G62" s="30">
        <f t="shared" ref="G62:G67" si="4">(F62-E62)/E62</f>
        <v>2.6389817012200784E-3</v>
      </c>
    </row>
    <row r="63" spans="1:7" ht="16.5">
      <c r="A63" s="25"/>
      <c r="B63" s="22" t="s">
        <v>35</v>
      </c>
      <c r="C63" s="13" t="s">
        <v>81</v>
      </c>
      <c r="D63" s="11" t="s">
        <v>76</v>
      </c>
      <c r="E63" s="32">
        <v>2831027.458333333</v>
      </c>
      <c r="F63" s="32">
        <v>2829901.208333333</v>
      </c>
      <c r="G63" s="30">
        <f t="shared" si="4"/>
        <v>-3.9782376419020667E-4</v>
      </c>
    </row>
    <row r="64" spans="1:7" ht="16.5">
      <c r="A64" s="25"/>
      <c r="B64" s="22" t="s">
        <v>36</v>
      </c>
      <c r="C64" s="13" t="s">
        <v>82</v>
      </c>
      <c r="D64" s="11" t="s">
        <v>117</v>
      </c>
      <c r="E64" s="32">
        <v>960385.25744047621</v>
      </c>
      <c r="F64" s="32">
        <v>950907.921875</v>
      </c>
      <c r="G64" s="50">
        <f t="shared" si="4"/>
        <v>-9.8682643158582734E-3</v>
      </c>
    </row>
    <row r="65" spans="1:7" ht="16.5">
      <c r="A65" s="25"/>
      <c r="B65" s="22" t="s">
        <v>37</v>
      </c>
      <c r="C65" s="13" t="s">
        <v>83</v>
      </c>
      <c r="D65" s="11" t="s">
        <v>77</v>
      </c>
      <c r="E65" s="32">
        <v>596372.47023809527</v>
      </c>
      <c r="F65" s="32">
        <v>599455.62916666665</v>
      </c>
      <c r="G65" s="50">
        <f t="shared" si="4"/>
        <v>5.1698545496918517E-3</v>
      </c>
    </row>
    <row r="66" spans="1:7" ht="16.5">
      <c r="A66" s="25"/>
      <c r="B66" s="22" t="s">
        <v>38</v>
      </c>
      <c r="C66" s="13" t="s">
        <v>84</v>
      </c>
      <c r="D66" s="11" t="s">
        <v>78</v>
      </c>
      <c r="E66" s="32">
        <v>300256.296875</v>
      </c>
      <c r="F66" s="32">
        <v>303779.609375</v>
      </c>
      <c r="G66" s="50">
        <f t="shared" si="4"/>
        <v>1.1734350075818039E-2</v>
      </c>
    </row>
    <row r="67" spans="1:7" ht="16.5" customHeight="1" thickBot="1">
      <c r="A67" s="26"/>
      <c r="B67" s="22" t="s">
        <v>39</v>
      </c>
      <c r="C67" s="13" t="s">
        <v>85</v>
      </c>
      <c r="D67" s="10" t="s">
        <v>79</v>
      </c>
      <c r="E67" s="43">
        <v>223141.74483972319</v>
      </c>
      <c r="F67" s="43">
        <v>225153.10714285716</v>
      </c>
      <c r="G67" s="52">
        <f t="shared" si="4"/>
        <v>9.0138324614189736E-3</v>
      </c>
    </row>
    <row r="68" spans="1:7" ht="17.25" customHeight="1" thickBot="1">
      <c r="A68" s="25" t="s">
        <v>40</v>
      </c>
      <c r="B68" s="8" t="s">
        <v>41</v>
      </c>
      <c r="C68" s="5"/>
      <c r="D68" s="6"/>
      <c r="E68" s="38"/>
      <c r="F68" s="38"/>
      <c r="G68" s="39"/>
    </row>
    <row r="69" spans="1:7" ht="16.5">
      <c r="A69" s="21"/>
      <c r="B69" s="22" t="s">
        <v>43</v>
      </c>
      <c r="C69" s="15" t="s">
        <v>90</v>
      </c>
      <c r="D69" s="16" t="s">
        <v>86</v>
      </c>
      <c r="E69" s="29">
        <v>294208.08401385794</v>
      </c>
      <c r="F69" s="29">
        <v>300687.03125</v>
      </c>
      <c r="G69" s="30">
        <f>(F69-E69)/E69</f>
        <v>2.2021649261809165E-2</v>
      </c>
    </row>
    <row r="70" spans="1:7" ht="16.5">
      <c r="A70" s="25"/>
      <c r="B70" s="22" t="s">
        <v>42</v>
      </c>
      <c r="C70" s="13" t="s">
        <v>91</v>
      </c>
      <c r="D70" s="11" t="s">
        <v>87</v>
      </c>
      <c r="E70" s="33">
        <v>196696.30245784283</v>
      </c>
      <c r="F70" s="33">
        <v>197448.49107142858</v>
      </c>
      <c r="G70" s="30">
        <f>(F70-E70)/E70</f>
        <v>3.8241116085390731E-3</v>
      </c>
    </row>
    <row r="71" spans="1:7" ht="16.5">
      <c r="A71" s="25"/>
      <c r="B71" s="22" t="s">
        <v>44</v>
      </c>
      <c r="C71" s="13" t="s">
        <v>92</v>
      </c>
      <c r="D71" s="11" t="s">
        <v>88</v>
      </c>
      <c r="E71" s="33">
        <v>79675.329168986646</v>
      </c>
      <c r="F71" s="33">
        <v>80148.421875</v>
      </c>
      <c r="G71" s="30">
        <f>(F71-E71)/E71</f>
        <v>5.9377565295017851E-3</v>
      </c>
    </row>
    <row r="72" spans="1:7" ht="16.5">
      <c r="A72" s="25"/>
      <c r="B72" s="22" t="s">
        <v>45</v>
      </c>
      <c r="C72" s="13" t="s">
        <v>93</v>
      </c>
      <c r="D72" s="11" t="s">
        <v>89</v>
      </c>
      <c r="E72" s="33">
        <v>127910.20971603564</v>
      </c>
      <c r="F72" s="33">
        <v>132404.95000000001</v>
      </c>
      <c r="G72" s="30">
        <f>(F72-E72)/E72</f>
        <v>3.5139808573082867E-2</v>
      </c>
    </row>
    <row r="73" spans="1:7" ht="16.5" customHeight="1" thickBot="1">
      <c r="A73" s="26"/>
      <c r="B73" s="22" t="s">
        <v>46</v>
      </c>
      <c r="C73" s="13" t="s">
        <v>112</v>
      </c>
      <c r="D73" s="10" t="s">
        <v>86</v>
      </c>
      <c r="E73" s="36">
        <v>116649.15000154664</v>
      </c>
      <c r="F73" s="36">
        <v>118921.12152777778</v>
      </c>
      <c r="G73" s="44">
        <f>(F73-E73)/E73</f>
        <v>1.947696598047232E-2</v>
      </c>
    </row>
    <row r="74" spans="1:7" ht="17.25" customHeight="1" thickBot="1">
      <c r="A74" s="25" t="s">
        <v>47</v>
      </c>
      <c r="B74" s="8" t="s">
        <v>48</v>
      </c>
      <c r="C74" s="5"/>
      <c r="D74" s="6"/>
      <c r="E74" s="38"/>
      <c r="F74" s="38"/>
      <c r="G74" s="39"/>
    </row>
    <row r="75" spans="1:7" ht="16.5">
      <c r="A75" s="21"/>
      <c r="B75" s="22" t="s">
        <v>49</v>
      </c>
      <c r="C75" s="13" t="s">
        <v>96</v>
      </c>
      <c r="D75" s="16" t="s">
        <v>94</v>
      </c>
      <c r="E75" s="29">
        <v>70553.232142857159</v>
      </c>
      <c r="F75" s="29">
        <v>71613.357142857145</v>
      </c>
      <c r="G75" s="31">
        <f t="shared" ref="G75:G81" si="5">(F75-E75)/E75</f>
        <v>1.5025888507183196E-2</v>
      </c>
    </row>
    <row r="76" spans="1:7" ht="16.5">
      <c r="A76" s="25"/>
      <c r="B76" s="22" t="s">
        <v>51</v>
      </c>
      <c r="C76" s="13" t="s">
        <v>95</v>
      </c>
      <c r="D76" s="9" t="s">
        <v>113</v>
      </c>
      <c r="E76" s="20">
        <v>112139.18705357143</v>
      </c>
      <c r="F76" s="20">
        <v>114417.8125</v>
      </c>
      <c r="G76" s="30">
        <f t="shared" si="5"/>
        <v>2.0319618023804855E-2</v>
      </c>
    </row>
    <row r="77" spans="1:7" ht="16.5">
      <c r="A77" s="25"/>
      <c r="B77" s="22" t="s">
        <v>50</v>
      </c>
      <c r="C77" s="13" t="s">
        <v>100</v>
      </c>
      <c r="D77" s="11" t="s">
        <v>97</v>
      </c>
      <c r="E77" s="33">
        <v>46224.101190476191</v>
      </c>
      <c r="F77" s="33">
        <v>48612.3125</v>
      </c>
      <c r="G77" s="30">
        <f t="shared" si="5"/>
        <v>5.1665932879531376E-2</v>
      </c>
    </row>
    <row r="78" spans="1:7" ht="16.5">
      <c r="A78" s="25"/>
      <c r="B78" s="22" t="s">
        <v>52</v>
      </c>
      <c r="C78" s="13" t="s">
        <v>98</v>
      </c>
      <c r="D78" s="11" t="s">
        <v>114</v>
      </c>
      <c r="E78" s="33">
        <v>94342.052207065091</v>
      </c>
      <c r="F78" s="33">
        <v>95779.180555555547</v>
      </c>
      <c r="G78" s="30">
        <f t="shared" si="5"/>
        <v>1.5233168188203059E-2</v>
      </c>
    </row>
    <row r="79" spans="1:7" ht="16.5">
      <c r="A79" s="25"/>
      <c r="B79" s="22" t="s">
        <v>53</v>
      </c>
      <c r="C79" s="13" t="s">
        <v>101</v>
      </c>
      <c r="D79" s="18" t="s">
        <v>99</v>
      </c>
      <c r="E79" s="45">
        <v>132959.86299802031</v>
      </c>
      <c r="F79" s="45">
        <v>132920.26388888891</v>
      </c>
      <c r="G79" s="30">
        <f t="shared" si="5"/>
        <v>-2.9782754162431638E-4</v>
      </c>
    </row>
    <row r="80" spans="1:7" ht="16.5">
      <c r="A80" s="25"/>
      <c r="B80" s="22" t="s">
        <v>54</v>
      </c>
      <c r="C80" s="13" t="s">
        <v>107</v>
      </c>
      <c r="D80" s="18" t="s">
        <v>108</v>
      </c>
      <c r="E80" s="45">
        <v>578645.625</v>
      </c>
      <c r="F80" s="45">
        <v>578403.75</v>
      </c>
      <c r="G80" s="30">
        <f t="shared" si="5"/>
        <v>-4.1800195067576981E-4</v>
      </c>
    </row>
    <row r="81" spans="1:7" ht="16.5" customHeight="1" thickBot="1">
      <c r="A81" s="23"/>
      <c r="B81" s="24" t="s">
        <v>55</v>
      </c>
      <c r="C81" s="14" t="s">
        <v>103</v>
      </c>
      <c r="D81" s="10" t="s">
        <v>102</v>
      </c>
      <c r="E81" s="36">
        <v>169664.81666666668</v>
      </c>
      <c r="F81" s="36">
        <v>172987.80277777778</v>
      </c>
      <c r="G81" s="41">
        <f t="shared" si="5"/>
        <v>1.9585593385808595E-2</v>
      </c>
    </row>
    <row r="82" spans="1:7">
      <c r="G82" s="1"/>
    </row>
  </sheetData>
  <mergeCells count="7">
    <mergeCell ref="E12:E13"/>
    <mergeCell ref="G12:G13"/>
    <mergeCell ref="A12:A13"/>
    <mergeCell ref="B12:B13"/>
    <mergeCell ref="C12:C13"/>
    <mergeCell ref="D12:D13"/>
    <mergeCell ref="F12:F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7:G39"/>
  <sheetViews>
    <sheetView rightToLeft="1" zoomScaleNormal="100" workbookViewId="0">
      <selection activeCell="E1" sqref="E1"/>
    </sheetView>
  </sheetViews>
  <sheetFormatPr defaultRowHeight="15"/>
  <cols>
    <col min="1" max="1" width="24.28515625" style="7" bestFit="1" customWidth="1"/>
    <col min="2" max="2" width="5.140625" style="7" bestFit="1" customWidth="1"/>
    <col min="3" max="3" width="20.85546875" bestFit="1" customWidth="1"/>
    <col min="4" max="4" width="15.5703125" customWidth="1"/>
    <col min="5" max="6" width="12.85546875" customWidth="1"/>
    <col min="7" max="7" width="13" customWidth="1"/>
    <col min="8" max="8" width="10.28515625" customWidth="1"/>
  </cols>
  <sheetData>
    <row r="7" spans="1:7">
      <c r="A7" s="4" t="s">
        <v>1</v>
      </c>
      <c r="B7" s="3"/>
      <c r="C7" s="3"/>
      <c r="D7" s="3"/>
    </row>
    <row r="8" spans="1:7">
      <c r="A8" s="4" t="s">
        <v>2</v>
      </c>
      <c r="B8" s="4"/>
      <c r="C8" s="4"/>
      <c r="D8" s="4"/>
    </row>
    <row r="9" spans="1:7" ht="19.5">
      <c r="A9" s="19" t="s">
        <v>202</v>
      </c>
      <c r="B9" s="19"/>
      <c r="C9" s="19"/>
      <c r="D9" s="19"/>
      <c r="E9" s="19"/>
      <c r="F9" s="19"/>
      <c r="G9" s="19"/>
    </row>
    <row r="10" spans="1:7" ht="18">
      <c r="A10" s="78" t="s">
        <v>226</v>
      </c>
      <c r="B10" s="2"/>
      <c r="C10" s="2"/>
      <c r="D10" s="2"/>
    </row>
    <row r="11" spans="1:7" ht="18.75" thickBot="1">
      <c r="A11" s="2"/>
      <c r="B11" s="2"/>
      <c r="C11" s="2"/>
      <c r="D11" s="2"/>
    </row>
    <row r="12" spans="1:7" ht="30.75" customHeight="1">
      <c r="A12" s="140" t="s">
        <v>3</v>
      </c>
      <c r="B12" s="142"/>
      <c r="C12" s="144" t="s">
        <v>0</v>
      </c>
      <c r="D12" s="137" t="s">
        <v>4</v>
      </c>
      <c r="E12" s="146" t="s">
        <v>221</v>
      </c>
      <c r="F12" s="146" t="s">
        <v>227</v>
      </c>
      <c r="G12" s="137" t="s">
        <v>192</v>
      </c>
    </row>
    <row r="13" spans="1:7" ht="27.75" customHeight="1" thickBot="1">
      <c r="A13" s="141"/>
      <c r="B13" s="143"/>
      <c r="C13" s="145"/>
      <c r="D13" s="138"/>
      <c r="E13" s="147"/>
      <c r="F13" s="147"/>
      <c r="G13" s="138"/>
    </row>
    <row r="14" spans="1:7" ht="17.25" customHeight="1" thickBot="1">
      <c r="A14" s="21" t="s">
        <v>118</v>
      </c>
      <c r="B14" s="8" t="s">
        <v>119</v>
      </c>
      <c r="C14" s="5"/>
      <c r="D14" s="6"/>
      <c r="E14" s="53"/>
      <c r="F14" s="53"/>
      <c r="G14" s="54"/>
    </row>
    <row r="15" spans="1:7" ht="16.5">
      <c r="A15" s="21"/>
      <c r="B15" s="55" t="s">
        <v>120</v>
      </c>
      <c r="C15" s="56" t="s">
        <v>121</v>
      </c>
      <c r="D15" s="9" t="s">
        <v>113</v>
      </c>
      <c r="E15" s="28">
        <v>61333.3</v>
      </c>
      <c r="F15" s="28">
        <v>63908.3</v>
      </c>
      <c r="G15" s="31">
        <f t="shared" ref="G15:G30" si="0">(F15-E15)/E15</f>
        <v>4.1983718469412207E-2</v>
      </c>
    </row>
    <row r="16" spans="1:7" ht="16.5">
      <c r="A16" s="25"/>
      <c r="B16" s="22" t="s">
        <v>122</v>
      </c>
      <c r="C16" s="13" t="s">
        <v>123</v>
      </c>
      <c r="D16" s="9" t="s">
        <v>113</v>
      </c>
      <c r="E16" s="32">
        <v>110133.3</v>
      </c>
      <c r="F16" s="32">
        <v>107591.65</v>
      </c>
      <c r="G16" s="34">
        <f t="shared" si="0"/>
        <v>-2.3077942820200689E-2</v>
      </c>
    </row>
    <row r="17" spans="1:7" ht="16.5">
      <c r="A17" s="25"/>
      <c r="B17" s="22" t="s">
        <v>124</v>
      </c>
      <c r="C17" s="13" t="s">
        <v>125</v>
      </c>
      <c r="D17" s="9" t="s">
        <v>113</v>
      </c>
      <c r="E17" s="32">
        <v>59900</v>
      </c>
      <c r="F17" s="32">
        <v>75875</v>
      </c>
      <c r="G17" s="34">
        <f t="shared" si="0"/>
        <v>0.26669449081803004</v>
      </c>
    </row>
    <row r="18" spans="1:7" ht="16.5">
      <c r="A18" s="25"/>
      <c r="B18" s="22" t="s">
        <v>126</v>
      </c>
      <c r="C18" s="13" t="s">
        <v>127</v>
      </c>
      <c r="D18" s="9" t="s">
        <v>113</v>
      </c>
      <c r="E18" s="32">
        <v>43358.3</v>
      </c>
      <c r="F18" s="32">
        <v>37691.599999999999</v>
      </c>
      <c r="G18" s="34">
        <f t="shared" si="0"/>
        <v>-0.13069469974606948</v>
      </c>
    </row>
    <row r="19" spans="1:7" ht="16.5">
      <c r="A19" s="25"/>
      <c r="B19" s="22" t="s">
        <v>128</v>
      </c>
      <c r="C19" s="13" t="s">
        <v>129</v>
      </c>
      <c r="D19" s="9" t="s">
        <v>113</v>
      </c>
      <c r="E19" s="32">
        <v>112041.60000000001</v>
      </c>
      <c r="F19" s="32">
        <v>198875</v>
      </c>
      <c r="G19" s="34">
        <f t="shared" si="0"/>
        <v>0.77501035329734658</v>
      </c>
    </row>
    <row r="20" spans="1:7" ht="16.5">
      <c r="A20" s="25"/>
      <c r="B20" s="22" t="s">
        <v>130</v>
      </c>
      <c r="C20" s="13" t="s">
        <v>131</v>
      </c>
      <c r="D20" s="9" t="s">
        <v>113</v>
      </c>
      <c r="E20" s="32">
        <v>96566.65</v>
      </c>
      <c r="F20" s="32">
        <v>82699.95</v>
      </c>
      <c r="G20" s="34">
        <f t="shared" si="0"/>
        <v>-0.14359719426945014</v>
      </c>
    </row>
    <row r="21" spans="1:7" ht="16.5">
      <c r="A21" s="25"/>
      <c r="B21" s="22" t="s">
        <v>132</v>
      </c>
      <c r="C21" s="13" t="s">
        <v>133</v>
      </c>
      <c r="D21" s="9" t="s">
        <v>113</v>
      </c>
      <c r="E21" s="32">
        <v>62124.950000000004</v>
      </c>
      <c r="F21" s="32">
        <v>59791.65</v>
      </c>
      <c r="G21" s="34">
        <f t="shared" si="0"/>
        <v>-3.755817912127097E-2</v>
      </c>
    </row>
    <row r="22" spans="1:7" ht="16.5">
      <c r="A22" s="25"/>
      <c r="B22" s="22" t="s">
        <v>134</v>
      </c>
      <c r="C22" s="13" t="s">
        <v>135</v>
      </c>
      <c r="D22" s="11" t="s">
        <v>136</v>
      </c>
      <c r="E22" s="32">
        <v>15725</v>
      </c>
      <c r="F22" s="32">
        <v>21291.65</v>
      </c>
      <c r="G22" s="34">
        <f t="shared" si="0"/>
        <v>0.35400000000000009</v>
      </c>
    </row>
    <row r="23" spans="1:7" ht="16.5">
      <c r="A23" s="25"/>
      <c r="B23" s="22" t="s">
        <v>137</v>
      </c>
      <c r="C23" s="13" t="s">
        <v>138</v>
      </c>
      <c r="D23" s="11" t="s">
        <v>136</v>
      </c>
      <c r="E23" s="32">
        <v>18600</v>
      </c>
      <c r="F23" s="32">
        <v>24641.65</v>
      </c>
      <c r="G23" s="34">
        <f t="shared" si="0"/>
        <v>0.32481989247311838</v>
      </c>
    </row>
    <row r="24" spans="1:7" ht="16.5">
      <c r="A24" s="25"/>
      <c r="B24" s="22" t="s">
        <v>139</v>
      </c>
      <c r="C24" s="13" t="s">
        <v>140</v>
      </c>
      <c r="D24" s="11" t="s">
        <v>136</v>
      </c>
      <c r="E24" s="32">
        <v>19975</v>
      </c>
      <c r="F24" s="32">
        <v>22666.65</v>
      </c>
      <c r="G24" s="34">
        <f t="shared" si="0"/>
        <v>0.13475093867334176</v>
      </c>
    </row>
    <row r="25" spans="1:7" ht="16.5">
      <c r="A25" s="25"/>
      <c r="B25" s="22" t="s">
        <v>141</v>
      </c>
      <c r="C25" s="13" t="s">
        <v>142</v>
      </c>
      <c r="D25" s="11" t="s">
        <v>136</v>
      </c>
      <c r="E25" s="32">
        <v>21849.949999999997</v>
      </c>
      <c r="F25" s="32">
        <v>24924.949999999997</v>
      </c>
      <c r="G25" s="34">
        <f t="shared" si="0"/>
        <v>0.14073258748875858</v>
      </c>
    </row>
    <row r="26" spans="1:7" ht="16.5">
      <c r="A26" s="25"/>
      <c r="B26" s="22" t="s">
        <v>143</v>
      </c>
      <c r="C26" s="13" t="s">
        <v>144</v>
      </c>
      <c r="D26" s="11" t="s">
        <v>145</v>
      </c>
      <c r="E26" s="32">
        <v>61075</v>
      </c>
      <c r="F26" s="32">
        <v>57583.3</v>
      </c>
      <c r="G26" s="34">
        <f t="shared" si="0"/>
        <v>-5.7170691772410923E-2</v>
      </c>
    </row>
    <row r="27" spans="1:7" ht="16.5">
      <c r="A27" s="25"/>
      <c r="B27" s="22" t="s">
        <v>146</v>
      </c>
      <c r="C27" s="13" t="s">
        <v>147</v>
      </c>
      <c r="D27" s="11" t="s">
        <v>136</v>
      </c>
      <c r="E27" s="32">
        <v>25366.65</v>
      </c>
      <c r="F27" s="32">
        <v>27124.949999999997</v>
      </c>
      <c r="G27" s="34">
        <f t="shared" si="0"/>
        <v>6.9315420049553073E-2</v>
      </c>
    </row>
    <row r="28" spans="1:7" ht="16.5">
      <c r="A28" s="25"/>
      <c r="B28" s="22" t="s">
        <v>148</v>
      </c>
      <c r="C28" s="13" t="s">
        <v>149</v>
      </c>
      <c r="D28" s="9" t="s">
        <v>113</v>
      </c>
      <c r="E28" s="32">
        <v>55466.65</v>
      </c>
      <c r="F28" s="32">
        <v>67583.3</v>
      </c>
      <c r="G28" s="34">
        <f t="shared" si="0"/>
        <v>0.21844928438980904</v>
      </c>
    </row>
    <row r="29" spans="1:7" ht="16.5">
      <c r="A29" s="25"/>
      <c r="B29" s="22" t="s">
        <v>150</v>
      </c>
      <c r="C29" s="13" t="s">
        <v>151</v>
      </c>
      <c r="D29" s="11" t="s">
        <v>152</v>
      </c>
      <c r="E29" s="32">
        <v>89625</v>
      </c>
      <c r="F29" s="32">
        <v>96750</v>
      </c>
      <c r="G29" s="34">
        <f t="shared" si="0"/>
        <v>7.9497907949790794E-2</v>
      </c>
    </row>
    <row r="30" spans="1:7" ht="17.25" thickBot="1">
      <c r="A30" s="26"/>
      <c r="B30" s="24" t="s">
        <v>153</v>
      </c>
      <c r="C30" s="14" t="s">
        <v>154</v>
      </c>
      <c r="D30" s="10" t="s">
        <v>113</v>
      </c>
      <c r="E30" s="35">
        <v>50766.65</v>
      </c>
      <c r="F30" s="35">
        <v>49600</v>
      </c>
      <c r="G30" s="37">
        <f t="shared" si="0"/>
        <v>-2.298063787939526E-2</v>
      </c>
    </row>
    <row r="31" spans="1:7" ht="17.25" customHeight="1" thickBot="1">
      <c r="A31" s="25" t="s">
        <v>155</v>
      </c>
      <c r="B31" s="8" t="s">
        <v>156</v>
      </c>
      <c r="C31" s="5"/>
      <c r="D31" s="6"/>
      <c r="E31" s="38"/>
      <c r="F31" s="38"/>
      <c r="G31" s="39"/>
    </row>
    <row r="32" spans="1:7" ht="16.5">
      <c r="A32" s="21"/>
      <c r="B32" s="27" t="s">
        <v>157</v>
      </c>
      <c r="C32" s="15" t="s">
        <v>158</v>
      </c>
      <c r="D32" s="16" t="s">
        <v>113</v>
      </c>
      <c r="E32" s="40">
        <v>98150</v>
      </c>
      <c r="F32" s="40">
        <v>105850</v>
      </c>
      <c r="G32" s="31">
        <f>(F32-E32)/E32</f>
        <v>7.8451349974528781E-2</v>
      </c>
    </row>
    <row r="33" spans="1:7" ht="16.5">
      <c r="A33" s="25"/>
      <c r="B33" s="22" t="s">
        <v>159</v>
      </c>
      <c r="C33" s="13" t="s">
        <v>160</v>
      </c>
      <c r="D33" s="9" t="s">
        <v>113</v>
      </c>
      <c r="E33" s="32">
        <v>97608.299999999988</v>
      </c>
      <c r="F33" s="32">
        <v>102700</v>
      </c>
      <c r="G33" s="34">
        <f>(F33-E33)/E33</f>
        <v>5.2164621246349054E-2</v>
      </c>
    </row>
    <row r="34" spans="1:7" ht="16.5">
      <c r="A34" s="25"/>
      <c r="B34" s="27" t="s">
        <v>161</v>
      </c>
      <c r="C34" s="13" t="s">
        <v>162</v>
      </c>
      <c r="D34" s="9" t="s">
        <v>113</v>
      </c>
      <c r="E34" s="32">
        <v>48366.65</v>
      </c>
      <c r="F34" s="32">
        <v>45724.95</v>
      </c>
      <c r="G34" s="34">
        <f>(F34-E34)/E34</f>
        <v>-5.4618213169611796E-2</v>
      </c>
    </row>
    <row r="35" spans="1:7" ht="16.5">
      <c r="A35" s="25"/>
      <c r="B35" s="22" t="s">
        <v>163</v>
      </c>
      <c r="C35" s="13" t="s">
        <v>164</v>
      </c>
      <c r="D35" s="9" t="s">
        <v>113</v>
      </c>
      <c r="E35" s="32">
        <v>44149.95</v>
      </c>
      <c r="F35" s="32">
        <v>48541.65</v>
      </c>
      <c r="G35" s="34">
        <f>(F35-E35)/E35</f>
        <v>9.947236633337081E-2</v>
      </c>
    </row>
    <row r="36" spans="1:7" ht="17.25" thickBot="1">
      <c r="A36" s="26"/>
      <c r="B36" s="27" t="s">
        <v>165</v>
      </c>
      <c r="C36" s="13" t="s">
        <v>166</v>
      </c>
      <c r="D36" s="17" t="s">
        <v>113</v>
      </c>
      <c r="E36" s="32">
        <v>42849.95</v>
      </c>
      <c r="F36" s="32">
        <v>41258.300000000003</v>
      </c>
      <c r="G36" s="34">
        <f>(F36-E36)/E36</f>
        <v>-3.714473412454377E-2</v>
      </c>
    </row>
    <row r="37" spans="1:7" ht="17.25" customHeight="1" thickBot="1">
      <c r="A37" s="25" t="s">
        <v>5</v>
      </c>
      <c r="B37" s="8" t="s">
        <v>26</v>
      </c>
      <c r="C37" s="5"/>
      <c r="D37" s="6"/>
      <c r="E37" s="38"/>
      <c r="F37" s="38"/>
      <c r="G37" s="39"/>
    </row>
    <row r="38" spans="1:7" ht="16.5">
      <c r="A38" s="21"/>
      <c r="B38" s="55" t="s">
        <v>6</v>
      </c>
      <c r="C38" s="56" t="s">
        <v>56</v>
      </c>
      <c r="D38" s="16" t="s">
        <v>113</v>
      </c>
      <c r="E38" s="28">
        <v>1388030</v>
      </c>
      <c r="F38" s="28">
        <v>1377872.5</v>
      </c>
      <c r="G38" s="31">
        <f>(F38-E38)/E38</f>
        <v>-7.3179254050704957E-3</v>
      </c>
    </row>
    <row r="39" spans="1:7" ht="17.25" thickBot="1">
      <c r="A39" s="26"/>
      <c r="B39" s="24" t="s">
        <v>7</v>
      </c>
      <c r="C39" s="14" t="s">
        <v>57</v>
      </c>
      <c r="D39" s="17" t="s">
        <v>113</v>
      </c>
      <c r="E39" s="36">
        <v>1036356.25</v>
      </c>
      <c r="F39" s="36">
        <v>1029127.5</v>
      </c>
      <c r="G39" s="37">
        <f>(F39-E39)/E39</f>
        <v>-6.975159362429666E-3</v>
      </c>
    </row>
  </sheetData>
  <mergeCells count="7">
    <mergeCell ref="E12:E13"/>
    <mergeCell ref="G12:G13"/>
    <mergeCell ref="A12:A13"/>
    <mergeCell ref="B12:B13"/>
    <mergeCell ref="C12:C13"/>
    <mergeCell ref="D12:D13"/>
    <mergeCell ref="F12:F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7:G40"/>
  <sheetViews>
    <sheetView rightToLeft="1" topLeftCell="A10" zoomScaleNormal="100" workbookViewId="0">
      <selection activeCell="E21" sqref="E21"/>
    </sheetView>
  </sheetViews>
  <sheetFormatPr defaultRowHeight="15"/>
  <cols>
    <col min="1" max="1" width="24.28515625" style="7" bestFit="1" customWidth="1"/>
    <col min="2" max="2" width="5.140625" style="7" bestFit="1" customWidth="1"/>
    <col min="3" max="3" width="41.7109375" customWidth="1"/>
    <col min="4" max="4" width="13.5703125" customWidth="1"/>
    <col min="5" max="5" width="13.28515625" customWidth="1"/>
    <col min="6" max="6" width="9.5703125" customWidth="1"/>
    <col min="7" max="7" width="12.42578125" customWidth="1"/>
    <col min="8" max="8" width="10.28515625" customWidth="1"/>
  </cols>
  <sheetData>
    <row r="7" spans="1:7">
      <c r="A7" s="4" t="s">
        <v>1</v>
      </c>
      <c r="B7" s="3"/>
      <c r="C7" s="3"/>
      <c r="D7" s="3"/>
    </row>
    <row r="8" spans="1:7">
      <c r="A8" s="4" t="s">
        <v>2</v>
      </c>
      <c r="B8" s="4"/>
      <c r="C8" s="4"/>
      <c r="D8" s="4"/>
    </row>
    <row r="9" spans="1:7" ht="19.5">
      <c r="A9" s="150" t="s">
        <v>201</v>
      </c>
      <c r="B9" s="150"/>
      <c r="C9" s="150"/>
      <c r="D9" s="150"/>
      <c r="E9" s="150"/>
      <c r="F9" s="150"/>
      <c r="G9" s="150"/>
    </row>
    <row r="10" spans="1:7" ht="18">
      <c r="A10" s="78" t="s">
        <v>226</v>
      </c>
      <c r="B10" s="2"/>
      <c r="C10" s="2"/>
      <c r="D10" s="2"/>
    </row>
    <row r="11" spans="1:7" ht="18.75" thickBot="1">
      <c r="A11" s="2"/>
      <c r="B11" s="2"/>
      <c r="C11" s="2"/>
      <c r="D11" s="2"/>
    </row>
    <row r="12" spans="1:7" ht="30.75" customHeight="1">
      <c r="A12" s="140" t="s">
        <v>3</v>
      </c>
      <c r="B12" s="142"/>
      <c r="C12" s="144" t="s">
        <v>0</v>
      </c>
      <c r="D12" s="137" t="s">
        <v>228</v>
      </c>
      <c r="E12" s="146" t="s">
        <v>227</v>
      </c>
      <c r="F12" s="151" t="s">
        <v>167</v>
      </c>
      <c r="G12" s="137" t="s">
        <v>229</v>
      </c>
    </row>
    <row r="13" spans="1:7" ht="27.75" customHeight="1" thickBot="1">
      <c r="A13" s="141"/>
      <c r="B13" s="143"/>
      <c r="C13" s="145"/>
      <c r="D13" s="138"/>
      <c r="E13" s="147"/>
      <c r="F13" s="152"/>
      <c r="G13" s="139"/>
    </row>
    <row r="14" spans="1:7" ht="17.25" customHeight="1" thickBot="1">
      <c r="A14" s="21" t="s">
        <v>118</v>
      </c>
      <c r="B14" s="8" t="s">
        <v>119</v>
      </c>
      <c r="C14" s="5"/>
      <c r="D14" s="60"/>
      <c r="E14" s="53"/>
      <c r="F14" s="61"/>
      <c r="G14" s="62"/>
    </row>
    <row r="15" spans="1:7" ht="16.5">
      <c r="A15" s="21"/>
      <c r="B15" s="55" t="s">
        <v>120</v>
      </c>
      <c r="C15" s="56" t="s">
        <v>168</v>
      </c>
      <c r="D15" s="29">
        <v>79598.8</v>
      </c>
      <c r="E15" s="29">
        <v>63908.3</v>
      </c>
      <c r="F15" s="63">
        <f>D15-E15</f>
        <v>15690.5</v>
      </c>
      <c r="G15" s="64">
        <f>AVERAGE(D15:E15)</f>
        <v>71753.55</v>
      </c>
    </row>
    <row r="16" spans="1:7" ht="16.5">
      <c r="A16" s="25"/>
      <c r="B16" s="22" t="s">
        <v>122</v>
      </c>
      <c r="C16" s="13" t="s">
        <v>169</v>
      </c>
      <c r="D16" s="33">
        <v>153416.44444444444</v>
      </c>
      <c r="E16" s="33">
        <v>107591.65</v>
      </c>
      <c r="F16" s="64">
        <f>D16-E16</f>
        <v>45824.794444444444</v>
      </c>
      <c r="G16" s="64">
        <f>AVERAGE(D16:E16)</f>
        <v>130504.04722222222</v>
      </c>
    </row>
    <row r="17" spans="1:7" ht="16.5">
      <c r="A17" s="25"/>
      <c r="B17" s="22" t="s">
        <v>124</v>
      </c>
      <c r="C17" s="13" t="s">
        <v>170</v>
      </c>
      <c r="D17" s="33">
        <v>92011.3</v>
      </c>
      <c r="E17" s="33">
        <v>75875</v>
      </c>
      <c r="F17" s="64">
        <f t="shared" ref="F17:F30" si="0">D17-E17</f>
        <v>16136.300000000003</v>
      </c>
      <c r="G17" s="64">
        <f t="shared" ref="G17:G39" si="1">AVERAGE(D17:E17)</f>
        <v>83943.15</v>
      </c>
    </row>
    <row r="18" spans="1:7" ht="16.5">
      <c r="A18" s="25"/>
      <c r="B18" s="22" t="s">
        <v>126</v>
      </c>
      <c r="C18" s="13" t="s">
        <v>171</v>
      </c>
      <c r="D18" s="33">
        <v>52173.8</v>
      </c>
      <c r="E18" s="33">
        <v>37691.599999999999</v>
      </c>
      <c r="F18" s="64">
        <f t="shared" si="0"/>
        <v>14482.200000000004</v>
      </c>
      <c r="G18" s="64">
        <f t="shared" si="1"/>
        <v>44932.7</v>
      </c>
    </row>
    <row r="19" spans="1:7" ht="16.5">
      <c r="A19" s="25"/>
      <c r="B19" s="22" t="s">
        <v>128</v>
      </c>
      <c r="C19" s="13" t="s">
        <v>172</v>
      </c>
      <c r="D19" s="33">
        <v>292409.77678571432</v>
      </c>
      <c r="E19" s="33">
        <v>198875</v>
      </c>
      <c r="F19" s="64">
        <f t="shared" si="0"/>
        <v>93534.776785714319</v>
      </c>
      <c r="G19" s="64">
        <f t="shared" si="1"/>
        <v>245642.38839285716</v>
      </c>
    </row>
    <row r="20" spans="1:7" ht="16.5">
      <c r="A20" s="25"/>
      <c r="B20" s="22" t="s">
        <v>130</v>
      </c>
      <c r="C20" s="13" t="s">
        <v>173</v>
      </c>
      <c r="D20" s="33">
        <v>113298.8</v>
      </c>
      <c r="E20" s="33">
        <v>82699.95</v>
      </c>
      <c r="F20" s="64">
        <f t="shared" si="0"/>
        <v>30598.850000000006</v>
      </c>
      <c r="G20" s="64">
        <f t="shared" si="1"/>
        <v>97999.375</v>
      </c>
    </row>
    <row r="21" spans="1:7" ht="16.5">
      <c r="A21" s="25"/>
      <c r="B21" s="22" t="s">
        <v>132</v>
      </c>
      <c r="C21" s="13" t="s">
        <v>174</v>
      </c>
      <c r="D21" s="33">
        <v>70774.55</v>
      </c>
      <c r="E21" s="33">
        <v>59791.65</v>
      </c>
      <c r="F21" s="64">
        <f t="shared" si="0"/>
        <v>10982.900000000001</v>
      </c>
      <c r="G21" s="64">
        <f t="shared" si="1"/>
        <v>65283.100000000006</v>
      </c>
    </row>
    <row r="22" spans="1:7" ht="16.5">
      <c r="A22" s="25"/>
      <c r="B22" s="22" t="s">
        <v>134</v>
      </c>
      <c r="C22" s="13" t="s">
        <v>175</v>
      </c>
      <c r="D22" s="33">
        <v>30901.166666666664</v>
      </c>
      <c r="E22" s="33">
        <v>21291.65</v>
      </c>
      <c r="F22" s="64">
        <f t="shared" si="0"/>
        <v>9609.5166666666628</v>
      </c>
      <c r="G22" s="64">
        <f t="shared" si="1"/>
        <v>26096.408333333333</v>
      </c>
    </row>
    <row r="23" spans="1:7" ht="16.5">
      <c r="A23" s="25"/>
      <c r="B23" s="22" t="s">
        <v>137</v>
      </c>
      <c r="C23" s="13" t="s">
        <v>176</v>
      </c>
      <c r="D23" s="33">
        <v>43110.888888888883</v>
      </c>
      <c r="E23" s="33">
        <v>24641.65</v>
      </c>
      <c r="F23" s="64">
        <f t="shared" si="0"/>
        <v>18469.238888888882</v>
      </c>
      <c r="G23" s="64">
        <f t="shared" si="1"/>
        <v>33876.269444444442</v>
      </c>
    </row>
    <row r="24" spans="1:7" ht="16.5">
      <c r="A24" s="25"/>
      <c r="B24" s="22" t="s">
        <v>139</v>
      </c>
      <c r="C24" s="13" t="s">
        <v>177</v>
      </c>
      <c r="D24" s="33">
        <v>43305.333333333328</v>
      </c>
      <c r="E24" s="33">
        <v>22666.65</v>
      </c>
      <c r="F24" s="64">
        <f t="shared" si="0"/>
        <v>20638.683333333327</v>
      </c>
      <c r="G24" s="64">
        <f t="shared" si="1"/>
        <v>32985.991666666669</v>
      </c>
    </row>
    <row r="25" spans="1:7" ht="16.5">
      <c r="A25" s="25"/>
      <c r="B25" s="22" t="s">
        <v>141</v>
      </c>
      <c r="C25" s="13" t="s">
        <v>178</v>
      </c>
      <c r="D25" s="33">
        <v>41176.183333333334</v>
      </c>
      <c r="E25" s="33">
        <v>24924.949999999997</v>
      </c>
      <c r="F25" s="64">
        <f t="shared" si="0"/>
        <v>16251.233333333337</v>
      </c>
      <c r="G25" s="64">
        <f t="shared" si="1"/>
        <v>33050.566666666666</v>
      </c>
    </row>
    <row r="26" spans="1:7" ht="16.5">
      <c r="A26" s="25"/>
      <c r="B26" s="22" t="s">
        <v>143</v>
      </c>
      <c r="C26" s="13" t="s">
        <v>179</v>
      </c>
      <c r="D26" s="33">
        <v>103081.36805555555</v>
      </c>
      <c r="E26" s="33">
        <v>57583.3</v>
      </c>
      <c r="F26" s="64">
        <f t="shared" si="0"/>
        <v>45498.068055555545</v>
      </c>
      <c r="G26" s="64">
        <f t="shared" si="1"/>
        <v>80332.334027777775</v>
      </c>
    </row>
    <row r="27" spans="1:7" ht="16.5">
      <c r="A27" s="25"/>
      <c r="B27" s="22" t="s">
        <v>146</v>
      </c>
      <c r="C27" s="13" t="s">
        <v>180</v>
      </c>
      <c r="D27" s="33">
        <v>42956.722222222226</v>
      </c>
      <c r="E27" s="33">
        <v>27124.949999999997</v>
      </c>
      <c r="F27" s="64">
        <f t="shared" si="0"/>
        <v>15831.772222222229</v>
      </c>
      <c r="G27" s="64">
        <f t="shared" si="1"/>
        <v>35040.836111111115</v>
      </c>
    </row>
    <row r="28" spans="1:7" ht="16.5">
      <c r="A28" s="25"/>
      <c r="B28" s="22" t="s">
        <v>148</v>
      </c>
      <c r="C28" s="13" t="s">
        <v>181</v>
      </c>
      <c r="D28" s="33">
        <v>79899.8</v>
      </c>
      <c r="E28" s="33">
        <v>67583.3</v>
      </c>
      <c r="F28" s="64">
        <f t="shared" si="0"/>
        <v>12316.5</v>
      </c>
      <c r="G28" s="64">
        <f t="shared" si="1"/>
        <v>73741.55</v>
      </c>
    </row>
    <row r="29" spans="1:7" ht="16.5">
      <c r="A29" s="25"/>
      <c r="B29" s="22" t="s">
        <v>150</v>
      </c>
      <c r="C29" s="13" t="s">
        <v>182</v>
      </c>
      <c r="D29" s="33">
        <v>118192.85714285714</v>
      </c>
      <c r="E29" s="33">
        <v>96750</v>
      </c>
      <c r="F29" s="64">
        <f t="shared" si="0"/>
        <v>21442.857142857145</v>
      </c>
      <c r="G29" s="64">
        <f t="shared" si="1"/>
        <v>107471.42857142858</v>
      </c>
    </row>
    <row r="30" spans="1:7" ht="17.25" thickBot="1">
      <c r="A30" s="26"/>
      <c r="B30" s="24" t="s">
        <v>153</v>
      </c>
      <c r="C30" s="14" t="s">
        <v>183</v>
      </c>
      <c r="D30" s="36">
        <v>59524.05</v>
      </c>
      <c r="E30" s="36">
        <v>49600</v>
      </c>
      <c r="F30" s="65">
        <f t="shared" si="0"/>
        <v>9924.0500000000029</v>
      </c>
      <c r="G30" s="65">
        <f t="shared" si="1"/>
        <v>54562.025000000001</v>
      </c>
    </row>
    <row r="31" spans="1:7" ht="17.25" customHeight="1" thickBot="1">
      <c r="A31" s="25" t="s">
        <v>155</v>
      </c>
      <c r="B31" s="8" t="s">
        <v>156</v>
      </c>
      <c r="C31" s="66"/>
      <c r="D31" s="130"/>
      <c r="E31" s="57"/>
      <c r="F31" s="67"/>
      <c r="G31" s="131"/>
    </row>
    <row r="32" spans="1:7" ht="16.5">
      <c r="A32" s="21"/>
      <c r="B32" s="27" t="s">
        <v>157</v>
      </c>
      <c r="C32" s="15" t="s">
        <v>184</v>
      </c>
      <c r="D32" s="28">
        <v>167449.79999999999</v>
      </c>
      <c r="E32" s="58">
        <v>105850</v>
      </c>
      <c r="F32" s="63">
        <f>D32-E32</f>
        <v>61599.799999999988</v>
      </c>
      <c r="G32" s="132">
        <f t="shared" si="1"/>
        <v>136649.9</v>
      </c>
    </row>
    <row r="33" spans="1:7" ht="16.5">
      <c r="A33" s="25"/>
      <c r="B33" s="22" t="s">
        <v>159</v>
      </c>
      <c r="C33" s="13" t="s">
        <v>185</v>
      </c>
      <c r="D33" s="32">
        <v>166949.79999999999</v>
      </c>
      <c r="E33" s="59">
        <v>102700</v>
      </c>
      <c r="F33" s="68">
        <f>D33-E33</f>
        <v>64249.799999999988</v>
      </c>
      <c r="G33" s="133">
        <f t="shared" si="1"/>
        <v>134824.9</v>
      </c>
    </row>
    <row r="34" spans="1:7" ht="16.5">
      <c r="A34" s="25"/>
      <c r="B34" s="27" t="s">
        <v>161</v>
      </c>
      <c r="C34" s="13" t="s">
        <v>186</v>
      </c>
      <c r="D34" s="32">
        <v>48555.625</v>
      </c>
      <c r="E34" s="59">
        <v>45724.95</v>
      </c>
      <c r="F34" s="64">
        <f t="shared" ref="F34:F36" si="2">D34-E34</f>
        <v>2830.6750000000029</v>
      </c>
      <c r="G34" s="133">
        <f t="shared" si="1"/>
        <v>47140.287499999999</v>
      </c>
    </row>
    <row r="35" spans="1:7" ht="16.5">
      <c r="A35" s="25"/>
      <c r="B35" s="22" t="s">
        <v>163</v>
      </c>
      <c r="C35" s="13" t="s">
        <v>187</v>
      </c>
      <c r="D35" s="32">
        <v>82894.107142857145</v>
      </c>
      <c r="E35" s="59">
        <v>48541.65</v>
      </c>
      <c r="F35" s="68">
        <f t="shared" si="2"/>
        <v>34352.457142857143</v>
      </c>
      <c r="G35" s="133">
        <f t="shared" si="1"/>
        <v>65717.878571428577</v>
      </c>
    </row>
    <row r="36" spans="1:7" ht="17.25" thickBot="1">
      <c r="A36" s="26"/>
      <c r="B36" s="27" t="s">
        <v>165</v>
      </c>
      <c r="C36" s="13" t="s">
        <v>188</v>
      </c>
      <c r="D36" s="35">
        <v>53705.561111111107</v>
      </c>
      <c r="E36" s="59">
        <v>41258.300000000003</v>
      </c>
      <c r="F36" s="64">
        <f t="shared" si="2"/>
        <v>12447.261111111104</v>
      </c>
      <c r="G36" s="134">
        <f t="shared" si="1"/>
        <v>47481.930555555555</v>
      </c>
    </row>
    <row r="37" spans="1:7" ht="17.25" customHeight="1" thickBot="1">
      <c r="A37" s="25" t="s">
        <v>5</v>
      </c>
      <c r="B37" s="8" t="s">
        <v>26</v>
      </c>
      <c r="C37" s="66"/>
      <c r="D37" s="130"/>
      <c r="E37" s="57"/>
      <c r="F37" s="69"/>
      <c r="G37" s="131"/>
    </row>
    <row r="38" spans="1:7" ht="16.5">
      <c r="A38" s="21"/>
      <c r="B38" s="55" t="s">
        <v>6</v>
      </c>
      <c r="C38" s="56" t="s">
        <v>189</v>
      </c>
      <c r="D38" s="29">
        <v>1502699.4107142857</v>
      </c>
      <c r="E38" s="29">
        <v>1377872.5</v>
      </c>
      <c r="F38" s="68">
        <f t="shared" ref="F38:F39" si="3">D38-E38</f>
        <v>124826.91071428568</v>
      </c>
      <c r="G38" s="132">
        <f t="shared" si="1"/>
        <v>1440285.9553571427</v>
      </c>
    </row>
    <row r="39" spans="1:7" ht="17.25" thickBot="1">
      <c r="A39" s="26"/>
      <c r="B39" s="24" t="s">
        <v>7</v>
      </c>
      <c r="C39" s="14" t="s">
        <v>190</v>
      </c>
      <c r="D39" s="42">
        <v>942087.20833333337</v>
      </c>
      <c r="E39" s="36">
        <v>1029127.5</v>
      </c>
      <c r="F39" s="64">
        <f t="shared" si="3"/>
        <v>-87040.291666666628</v>
      </c>
      <c r="G39" s="135">
        <f t="shared" si="1"/>
        <v>985607.35416666674</v>
      </c>
    </row>
    <row r="40" spans="1:7" ht="15.75" thickBot="1">
      <c r="A40" s="148" t="s">
        <v>191</v>
      </c>
      <c r="B40" s="149"/>
      <c r="C40" s="149"/>
      <c r="D40" s="70">
        <f t="shared" ref="D40:E40" si="4">SUM(D15:D39)</f>
        <v>4380173.3531746035</v>
      </c>
      <c r="E40" s="70">
        <f t="shared" si="4"/>
        <v>3769674.5</v>
      </c>
      <c r="F40" s="70">
        <f>SUM(F15:F39)</f>
        <v>610498.85317460331</v>
      </c>
      <c r="G40" s="70">
        <f>SUM(G15:G39)</f>
        <v>4074923.9265873013</v>
      </c>
    </row>
  </sheetData>
  <mergeCells count="9">
    <mergeCell ref="A40:C40"/>
    <mergeCell ref="A9:G9"/>
    <mergeCell ref="A12:A13"/>
    <mergeCell ref="B12:B13"/>
    <mergeCell ref="C12:C13"/>
    <mergeCell ref="D12:D13"/>
    <mergeCell ref="E12:E13"/>
    <mergeCell ref="F12:F13"/>
    <mergeCell ref="G12:G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7:G81"/>
  <sheetViews>
    <sheetView rightToLeft="1" topLeftCell="A2" zoomScaleNormal="100" workbookViewId="0">
      <selection activeCell="E1" sqref="E1:E1048576"/>
    </sheetView>
  </sheetViews>
  <sheetFormatPr defaultRowHeight="15"/>
  <cols>
    <col min="1" max="1" width="26" style="7" customWidth="1"/>
    <col min="2" max="2" width="5.140625" style="7" bestFit="1" customWidth="1"/>
    <col min="3" max="3" width="22.28515625" customWidth="1"/>
    <col min="4" max="4" width="16.140625" bestFit="1" customWidth="1"/>
    <col min="5" max="6" width="13" style="71" customWidth="1"/>
    <col min="7" max="7" width="12.7109375" customWidth="1"/>
    <col min="8" max="8" width="10.28515625" customWidth="1"/>
  </cols>
  <sheetData>
    <row r="7" spans="1:7">
      <c r="A7" s="4" t="s">
        <v>1</v>
      </c>
      <c r="B7" s="3"/>
      <c r="C7" s="3"/>
    </row>
    <row r="8" spans="1:7">
      <c r="A8" s="4" t="s">
        <v>2</v>
      </c>
      <c r="B8" s="4"/>
      <c r="C8" s="4"/>
    </row>
    <row r="9" spans="1:7" ht="19.5">
      <c r="A9" s="19" t="s">
        <v>193</v>
      </c>
      <c r="B9" s="19"/>
      <c r="C9" s="19"/>
      <c r="D9" s="19"/>
      <c r="E9" s="19"/>
      <c r="F9" s="19"/>
    </row>
    <row r="10" spans="1:7" ht="18">
      <c r="A10" s="78" t="s">
        <v>226</v>
      </c>
      <c r="B10" s="2"/>
      <c r="C10" s="2"/>
    </row>
    <row r="11" spans="1:7" ht="18.75" thickBot="1">
      <c r="A11" s="2"/>
      <c r="B11" s="2"/>
      <c r="C11" s="2"/>
    </row>
    <row r="12" spans="1:7" ht="24.75" customHeight="1">
      <c r="A12" s="140" t="s">
        <v>3</v>
      </c>
      <c r="B12" s="142"/>
      <c r="C12" s="144" t="s">
        <v>0</v>
      </c>
      <c r="D12" s="137" t="s">
        <v>4</v>
      </c>
      <c r="E12" s="137" t="s">
        <v>222</v>
      </c>
      <c r="F12" s="137" t="s">
        <v>229</v>
      </c>
      <c r="G12" s="137" t="s">
        <v>192</v>
      </c>
    </row>
    <row r="13" spans="1:7" ht="24.75" customHeight="1" thickBot="1">
      <c r="A13" s="141"/>
      <c r="B13" s="143"/>
      <c r="C13" s="145"/>
      <c r="D13" s="153"/>
      <c r="E13" s="139"/>
      <c r="F13" s="139"/>
      <c r="G13" s="139"/>
    </row>
    <row r="14" spans="1:7" ht="17.25" customHeight="1" thickBot="1">
      <c r="A14" s="21" t="s">
        <v>118</v>
      </c>
      <c r="B14" s="72" t="s">
        <v>119</v>
      </c>
      <c r="C14" s="5"/>
      <c r="D14" s="6"/>
      <c r="E14" s="53"/>
      <c r="F14" s="53"/>
      <c r="G14" s="54"/>
    </row>
    <row r="15" spans="1:7" ht="16.5">
      <c r="A15" s="21"/>
      <c r="B15" s="55" t="s">
        <v>120</v>
      </c>
      <c r="C15" s="12" t="s">
        <v>121</v>
      </c>
      <c r="D15" s="9" t="s">
        <v>113</v>
      </c>
      <c r="E15" s="28">
        <v>66016.125</v>
      </c>
      <c r="F15" s="28">
        <v>71753.55</v>
      </c>
      <c r="G15" s="73">
        <f t="shared" ref="G15:G30" si="0">(F15-E15)/E15</f>
        <v>8.6909448259800209E-2</v>
      </c>
    </row>
    <row r="16" spans="1:7" ht="16.5">
      <c r="A16" s="25"/>
      <c r="B16" s="22" t="s">
        <v>122</v>
      </c>
      <c r="C16" s="13" t="s">
        <v>123</v>
      </c>
      <c r="D16" s="9" t="s">
        <v>113</v>
      </c>
      <c r="E16" s="32">
        <v>128224.5388888889</v>
      </c>
      <c r="F16" s="32">
        <v>130504.04722222222</v>
      </c>
      <c r="G16" s="74">
        <f t="shared" si="0"/>
        <v>1.7777473431264131E-2</v>
      </c>
    </row>
    <row r="17" spans="1:7" ht="16.5">
      <c r="A17" s="25"/>
      <c r="B17" s="22" t="s">
        <v>124</v>
      </c>
      <c r="C17" s="13" t="s">
        <v>125</v>
      </c>
      <c r="D17" s="9" t="s">
        <v>113</v>
      </c>
      <c r="E17" s="32">
        <v>73060.702777777769</v>
      </c>
      <c r="F17" s="32">
        <v>83943.15</v>
      </c>
      <c r="G17" s="74">
        <f t="shared" si="0"/>
        <v>0.1489507602373111</v>
      </c>
    </row>
    <row r="18" spans="1:7" ht="16.5">
      <c r="A18" s="25"/>
      <c r="B18" s="22" t="s">
        <v>126</v>
      </c>
      <c r="C18" s="13" t="s">
        <v>127</v>
      </c>
      <c r="D18" s="9" t="s">
        <v>113</v>
      </c>
      <c r="E18" s="32">
        <v>49528.625</v>
      </c>
      <c r="F18" s="32">
        <v>44932.7</v>
      </c>
      <c r="G18" s="74">
        <f t="shared" si="0"/>
        <v>-9.2793308919841874E-2</v>
      </c>
    </row>
    <row r="19" spans="1:7" ht="16.5">
      <c r="A19" s="25"/>
      <c r="B19" s="22" t="s">
        <v>128</v>
      </c>
      <c r="C19" s="13" t="s">
        <v>129</v>
      </c>
      <c r="D19" s="9" t="s">
        <v>113</v>
      </c>
      <c r="E19" s="32">
        <v>132653.34687499999</v>
      </c>
      <c r="F19" s="32">
        <v>245642.38839285716</v>
      </c>
      <c r="G19" s="74">
        <f t="shared" si="0"/>
        <v>0.85176170959581887</v>
      </c>
    </row>
    <row r="20" spans="1:7" ht="16.5">
      <c r="A20" s="25"/>
      <c r="B20" s="22" t="s">
        <v>130</v>
      </c>
      <c r="C20" s="13" t="s">
        <v>131</v>
      </c>
      <c r="D20" s="9" t="s">
        <v>113</v>
      </c>
      <c r="E20" s="32">
        <v>108763.35982142857</v>
      </c>
      <c r="F20" s="32">
        <v>97999.375</v>
      </c>
      <c r="G20" s="74">
        <f t="shared" si="0"/>
        <v>-9.8967012779866803E-2</v>
      </c>
    </row>
    <row r="21" spans="1:7" ht="16.5">
      <c r="A21" s="25"/>
      <c r="B21" s="22" t="s">
        <v>132</v>
      </c>
      <c r="C21" s="13" t="s">
        <v>133</v>
      </c>
      <c r="D21" s="9" t="s">
        <v>113</v>
      </c>
      <c r="E21" s="32">
        <v>65812.387499999997</v>
      </c>
      <c r="F21" s="32">
        <v>65283.100000000006</v>
      </c>
      <c r="G21" s="74">
        <f t="shared" si="0"/>
        <v>-8.0423689233275614E-3</v>
      </c>
    </row>
    <row r="22" spans="1:7" ht="16.5">
      <c r="A22" s="25"/>
      <c r="B22" s="22" t="s">
        <v>134</v>
      </c>
      <c r="C22" s="13" t="s">
        <v>135</v>
      </c>
      <c r="D22" s="11" t="s">
        <v>136</v>
      </c>
      <c r="E22" s="32">
        <v>19355.458333333332</v>
      </c>
      <c r="F22" s="32">
        <v>26096.408333333333</v>
      </c>
      <c r="G22" s="74">
        <f t="shared" si="0"/>
        <v>0.34827126714901702</v>
      </c>
    </row>
    <row r="23" spans="1:7" ht="16.5">
      <c r="A23" s="25"/>
      <c r="B23" s="22" t="s">
        <v>137</v>
      </c>
      <c r="C23" s="13" t="s">
        <v>138</v>
      </c>
      <c r="D23" s="11" t="s">
        <v>136</v>
      </c>
      <c r="E23" s="32">
        <v>26719.347222222223</v>
      </c>
      <c r="F23" s="32">
        <v>33876.269444444442</v>
      </c>
      <c r="G23" s="74">
        <f t="shared" si="0"/>
        <v>0.26785542935232626</v>
      </c>
    </row>
    <row r="24" spans="1:7" ht="16.5">
      <c r="A24" s="25"/>
      <c r="B24" s="22" t="s">
        <v>139</v>
      </c>
      <c r="C24" s="13" t="s">
        <v>140</v>
      </c>
      <c r="D24" s="11" t="s">
        <v>136</v>
      </c>
      <c r="E24" s="32">
        <v>28566.569444444445</v>
      </c>
      <c r="F24" s="32">
        <v>32985.991666666669</v>
      </c>
      <c r="G24" s="74">
        <f t="shared" si="0"/>
        <v>0.15470608855631077</v>
      </c>
    </row>
    <row r="25" spans="1:7" ht="16.5">
      <c r="A25" s="25"/>
      <c r="B25" s="22" t="s">
        <v>141</v>
      </c>
      <c r="C25" s="13" t="s">
        <v>142</v>
      </c>
      <c r="D25" s="11" t="s">
        <v>136</v>
      </c>
      <c r="E25" s="32">
        <v>27815.856944444444</v>
      </c>
      <c r="F25" s="32">
        <v>33050.566666666666</v>
      </c>
      <c r="G25" s="74">
        <f t="shared" si="0"/>
        <v>0.18819156758956984</v>
      </c>
    </row>
    <row r="26" spans="1:7" ht="16.5">
      <c r="A26" s="25"/>
      <c r="B26" s="22" t="s">
        <v>143</v>
      </c>
      <c r="C26" s="13" t="s">
        <v>144</v>
      </c>
      <c r="D26" s="11" t="s">
        <v>145</v>
      </c>
      <c r="E26" s="32">
        <v>70617.263888888891</v>
      </c>
      <c r="F26" s="32">
        <v>80332.334027777775</v>
      </c>
      <c r="G26" s="74">
        <f t="shared" si="0"/>
        <v>0.13757358475648163</v>
      </c>
    </row>
    <row r="27" spans="1:7" ht="16.5">
      <c r="A27" s="25"/>
      <c r="B27" s="22" t="s">
        <v>146</v>
      </c>
      <c r="C27" s="13" t="s">
        <v>147</v>
      </c>
      <c r="D27" s="11" t="s">
        <v>136</v>
      </c>
      <c r="E27" s="32">
        <v>32047.81111111111</v>
      </c>
      <c r="F27" s="32">
        <v>35040.836111111115</v>
      </c>
      <c r="G27" s="74">
        <f t="shared" si="0"/>
        <v>9.3392493784460393E-2</v>
      </c>
    </row>
    <row r="28" spans="1:7" ht="16.5">
      <c r="A28" s="25"/>
      <c r="B28" s="22" t="s">
        <v>148</v>
      </c>
      <c r="C28" s="13" t="s">
        <v>149</v>
      </c>
      <c r="D28" s="9" t="s">
        <v>113</v>
      </c>
      <c r="E28" s="32">
        <v>61279.8</v>
      </c>
      <c r="F28" s="32">
        <v>73741.55</v>
      </c>
      <c r="G28" s="74">
        <f t="shared" si="0"/>
        <v>0.20335820286619732</v>
      </c>
    </row>
    <row r="29" spans="1:7" ht="16.5">
      <c r="A29" s="25"/>
      <c r="B29" s="22" t="s">
        <v>150</v>
      </c>
      <c r="C29" s="13" t="s">
        <v>151</v>
      </c>
      <c r="D29" s="11" t="s">
        <v>152</v>
      </c>
      <c r="E29" s="32">
        <v>99106.398809523816</v>
      </c>
      <c r="F29" s="32">
        <v>107471.42857142858</v>
      </c>
      <c r="G29" s="74">
        <f t="shared" si="0"/>
        <v>8.4404537571603405E-2</v>
      </c>
    </row>
    <row r="30" spans="1:7" ht="17.25" thickBot="1">
      <c r="A30" s="26"/>
      <c r="B30" s="24" t="s">
        <v>153</v>
      </c>
      <c r="C30" s="14" t="s">
        <v>154</v>
      </c>
      <c r="D30" s="10" t="s">
        <v>113</v>
      </c>
      <c r="E30" s="35">
        <v>53632.925000000003</v>
      </c>
      <c r="F30" s="35">
        <v>54562.025000000001</v>
      </c>
      <c r="G30" s="75">
        <f t="shared" si="0"/>
        <v>1.732331399042656E-2</v>
      </c>
    </row>
    <row r="31" spans="1:7" ht="17.25" customHeight="1" thickBot="1">
      <c r="A31" s="25" t="s">
        <v>155</v>
      </c>
      <c r="B31" s="72" t="s">
        <v>156</v>
      </c>
      <c r="C31" s="5"/>
      <c r="D31" s="6"/>
      <c r="E31" s="57"/>
      <c r="F31" s="57"/>
      <c r="G31" s="54"/>
    </row>
    <row r="32" spans="1:7" ht="16.5">
      <c r="A32" s="21"/>
      <c r="B32" s="27" t="s">
        <v>157</v>
      </c>
      <c r="C32" s="15" t="s">
        <v>158</v>
      </c>
      <c r="D32" s="16" t="s">
        <v>113</v>
      </c>
      <c r="E32" s="40">
        <v>117131.16250000001</v>
      </c>
      <c r="F32" s="40">
        <v>136649.9</v>
      </c>
      <c r="G32" s="74">
        <f>(F32-E32)/E32</f>
        <v>0.16664000496025119</v>
      </c>
    </row>
    <row r="33" spans="1:7" ht="16.5">
      <c r="A33" s="25"/>
      <c r="B33" s="22" t="s">
        <v>159</v>
      </c>
      <c r="C33" s="13" t="s">
        <v>160</v>
      </c>
      <c r="D33" s="9" t="s">
        <v>113</v>
      </c>
      <c r="E33" s="32">
        <v>117660.3125</v>
      </c>
      <c r="F33" s="32">
        <v>134824.9</v>
      </c>
      <c r="G33" s="74">
        <f>(F33-E33)/E33</f>
        <v>0.14588255916794368</v>
      </c>
    </row>
    <row r="34" spans="1:7" ht="16.5">
      <c r="A34" s="25"/>
      <c r="B34" s="27" t="s">
        <v>161</v>
      </c>
      <c r="C34" s="13" t="s">
        <v>162</v>
      </c>
      <c r="D34" s="9" t="s">
        <v>113</v>
      </c>
      <c r="E34" s="32">
        <v>50194.653124999997</v>
      </c>
      <c r="F34" s="32">
        <v>47140.287499999999</v>
      </c>
      <c r="G34" s="74">
        <f>(F34-E34)/E34</f>
        <v>-6.0850418019498941E-2</v>
      </c>
    </row>
    <row r="35" spans="1:7" ht="16.5">
      <c r="A35" s="25"/>
      <c r="B35" s="22" t="s">
        <v>163</v>
      </c>
      <c r="C35" s="13" t="s">
        <v>164</v>
      </c>
      <c r="D35" s="9" t="s">
        <v>113</v>
      </c>
      <c r="E35" s="32">
        <v>52913.635714285716</v>
      </c>
      <c r="F35" s="32">
        <v>65717.878571428577</v>
      </c>
      <c r="G35" s="74">
        <f>(F35-E35)/E35</f>
        <v>0.24198380406670769</v>
      </c>
    </row>
    <row r="36" spans="1:7" ht="17.25" thickBot="1">
      <c r="A36" s="26"/>
      <c r="B36" s="27" t="s">
        <v>165</v>
      </c>
      <c r="C36" s="13" t="s">
        <v>166</v>
      </c>
      <c r="D36" s="17" t="s">
        <v>113</v>
      </c>
      <c r="E36" s="35">
        <v>47903.909722222219</v>
      </c>
      <c r="F36" s="35">
        <v>47481.930555555555</v>
      </c>
      <c r="G36" s="75">
        <f>(F36-E36)/E36</f>
        <v>-8.8088669403723358E-3</v>
      </c>
    </row>
    <row r="37" spans="1:7" ht="17.25" customHeight="1" thickBot="1">
      <c r="A37" s="25" t="s">
        <v>5</v>
      </c>
      <c r="B37" s="72" t="s">
        <v>26</v>
      </c>
      <c r="C37" s="5"/>
      <c r="D37" s="6"/>
      <c r="E37" s="57"/>
      <c r="F37" s="57"/>
      <c r="G37" s="54"/>
    </row>
    <row r="38" spans="1:7" ht="16.5">
      <c r="A38" s="21"/>
      <c r="B38" s="55" t="s">
        <v>6</v>
      </c>
      <c r="C38" s="13" t="s">
        <v>56</v>
      </c>
      <c r="D38" s="16" t="s">
        <v>113</v>
      </c>
      <c r="E38" s="32">
        <v>1442509.6942875702</v>
      </c>
      <c r="F38" s="32">
        <v>1440285.9553571427</v>
      </c>
      <c r="G38" s="74">
        <f t="shared" ref="G38:G43" si="1">(F38-E38)/E38</f>
        <v>-1.5415764200640151E-3</v>
      </c>
    </row>
    <row r="39" spans="1:7" ht="16.5">
      <c r="A39" s="25"/>
      <c r="B39" s="22" t="s">
        <v>7</v>
      </c>
      <c r="C39" s="13" t="s">
        <v>57</v>
      </c>
      <c r="D39" s="9" t="s">
        <v>113</v>
      </c>
      <c r="E39" s="32">
        <v>991018.74227905599</v>
      </c>
      <c r="F39" s="32">
        <v>985607.35416666674</v>
      </c>
      <c r="G39" s="74">
        <f t="shared" si="1"/>
        <v>-5.4604296382373407E-3</v>
      </c>
    </row>
    <row r="40" spans="1:7" ht="16.5">
      <c r="A40" s="25"/>
      <c r="B40" s="27" t="s">
        <v>8</v>
      </c>
      <c r="C40" s="13" t="s">
        <v>58</v>
      </c>
      <c r="D40" s="9" t="s">
        <v>113</v>
      </c>
      <c r="E40" s="42">
        <v>608971.41666666663</v>
      </c>
      <c r="F40" s="42">
        <v>652405.07499999995</v>
      </c>
      <c r="G40" s="74">
        <f t="shared" si="1"/>
        <v>7.1322983549994196E-2</v>
      </c>
    </row>
    <row r="41" spans="1:7" ht="16.5">
      <c r="A41" s="25"/>
      <c r="B41" s="22" t="s">
        <v>9</v>
      </c>
      <c r="C41" s="13" t="s">
        <v>106</v>
      </c>
      <c r="D41" s="9" t="s">
        <v>113</v>
      </c>
      <c r="E41" s="33">
        <v>316465.78571428568</v>
      </c>
      <c r="F41" s="33">
        <v>295152.71428571432</v>
      </c>
      <c r="G41" s="74">
        <f t="shared" si="1"/>
        <v>-6.7347158494452261E-2</v>
      </c>
    </row>
    <row r="42" spans="1:7" ht="16.5">
      <c r="A42" s="25"/>
      <c r="B42" s="22" t="s">
        <v>10</v>
      </c>
      <c r="C42" s="13" t="s">
        <v>104</v>
      </c>
      <c r="D42" s="9" t="s">
        <v>113</v>
      </c>
      <c r="E42" s="32">
        <v>237736.20833333331</v>
      </c>
      <c r="F42" s="32">
        <v>208796.75</v>
      </c>
      <c r="G42" s="74">
        <f t="shared" si="1"/>
        <v>-0.12172928363001773</v>
      </c>
    </row>
    <row r="43" spans="1:7" ht="16.5" customHeight="1" thickBot="1">
      <c r="A43" s="26"/>
      <c r="B43" s="22" t="s">
        <v>11</v>
      </c>
      <c r="C43" s="13" t="s">
        <v>105</v>
      </c>
      <c r="D43" s="17" t="s">
        <v>113</v>
      </c>
      <c r="E43" s="36">
        <v>794705.71250000002</v>
      </c>
      <c r="F43" s="36">
        <v>782578.5</v>
      </c>
      <c r="G43" s="76">
        <f t="shared" si="1"/>
        <v>-1.5260004186769984E-2</v>
      </c>
    </row>
    <row r="44" spans="1:7" ht="17.25" customHeight="1" thickBot="1">
      <c r="A44" s="25" t="s">
        <v>12</v>
      </c>
      <c r="B44" s="72" t="s">
        <v>27</v>
      </c>
      <c r="C44" s="5"/>
      <c r="D44" s="6"/>
      <c r="E44" s="6"/>
      <c r="F44" s="6"/>
      <c r="G44" s="54"/>
    </row>
    <row r="45" spans="1:7" ht="16.5">
      <c r="A45" s="21"/>
      <c r="B45" s="22" t="s">
        <v>20</v>
      </c>
      <c r="C45" s="13" t="s">
        <v>60</v>
      </c>
      <c r="D45" s="16" t="s">
        <v>59</v>
      </c>
      <c r="E45" s="29">
        <v>430399.16790398414</v>
      </c>
      <c r="F45" s="29">
        <v>431601.80208333331</v>
      </c>
      <c r="G45" s="74">
        <f t="shared" ref="G45:G50" si="2">(F45-E45)/E45</f>
        <v>2.7942297965070978E-3</v>
      </c>
    </row>
    <row r="46" spans="1:7" ht="16.5">
      <c r="A46" s="25"/>
      <c r="B46" s="22" t="s">
        <v>21</v>
      </c>
      <c r="C46" s="13" t="s">
        <v>62</v>
      </c>
      <c r="D46" s="11" t="s">
        <v>61</v>
      </c>
      <c r="E46" s="33">
        <v>318952.03722160356</v>
      </c>
      <c r="F46" s="33">
        <v>319202.13750000007</v>
      </c>
      <c r="G46" s="74">
        <f t="shared" si="2"/>
        <v>7.8413130881726384E-4</v>
      </c>
    </row>
    <row r="47" spans="1:7" ht="16.5">
      <c r="A47" s="25"/>
      <c r="B47" s="22" t="s">
        <v>22</v>
      </c>
      <c r="C47" s="13" t="s">
        <v>64</v>
      </c>
      <c r="D47" s="9" t="s">
        <v>65</v>
      </c>
      <c r="E47" s="33">
        <v>976971.35754056624</v>
      </c>
      <c r="F47" s="33">
        <v>980295.19642857136</v>
      </c>
      <c r="G47" s="74">
        <f t="shared" si="2"/>
        <v>3.4021866274284371E-3</v>
      </c>
    </row>
    <row r="48" spans="1:7" ht="16.5">
      <c r="A48" s="25"/>
      <c r="B48" s="22" t="s">
        <v>23</v>
      </c>
      <c r="C48" s="13" t="s">
        <v>109</v>
      </c>
      <c r="D48" s="9" t="s">
        <v>65</v>
      </c>
      <c r="E48" s="33">
        <v>1312045.9439285714</v>
      </c>
      <c r="F48" s="33">
        <v>1287541.1009375001</v>
      </c>
      <c r="G48" s="74">
        <f t="shared" si="2"/>
        <v>-1.8676817762721079E-2</v>
      </c>
    </row>
    <row r="49" spans="1:7" ht="16.5">
      <c r="A49" s="25"/>
      <c r="B49" s="22" t="s">
        <v>24</v>
      </c>
      <c r="C49" s="13" t="s">
        <v>110</v>
      </c>
      <c r="D49" s="11" t="s">
        <v>116</v>
      </c>
      <c r="E49" s="33">
        <v>143391.58013177433</v>
      </c>
      <c r="F49" s="33">
        <v>140789.75</v>
      </c>
      <c r="G49" s="74">
        <f t="shared" si="2"/>
        <v>-1.8144929635221928E-2</v>
      </c>
    </row>
    <row r="50" spans="1:7" ht="16.5" customHeight="1" thickBot="1">
      <c r="A50" s="26"/>
      <c r="B50" s="22" t="s">
        <v>25</v>
      </c>
      <c r="C50" s="13" t="s">
        <v>111</v>
      </c>
      <c r="D50" s="10" t="s">
        <v>63</v>
      </c>
      <c r="E50" s="36">
        <v>1781499.6666666667</v>
      </c>
      <c r="F50" s="36">
        <v>1788567.875</v>
      </c>
      <c r="G50" s="76">
        <f t="shared" si="2"/>
        <v>3.9675608508860727E-3</v>
      </c>
    </row>
    <row r="51" spans="1:7" ht="17.25" customHeight="1" thickBot="1">
      <c r="A51" s="25" t="s">
        <v>19</v>
      </c>
      <c r="B51" s="72" t="s">
        <v>32</v>
      </c>
      <c r="C51" s="5"/>
      <c r="D51" s="6"/>
      <c r="E51" s="38"/>
      <c r="F51" s="38"/>
      <c r="G51" s="54"/>
    </row>
    <row r="52" spans="1:7" ht="16.5">
      <c r="A52" s="21"/>
      <c r="B52" s="90" t="s">
        <v>13</v>
      </c>
      <c r="C52" s="56" t="s">
        <v>66</v>
      </c>
      <c r="D52" s="16" t="s">
        <v>65</v>
      </c>
      <c r="E52" s="46">
        <v>141336.4366648107</v>
      </c>
      <c r="F52" s="46">
        <v>143480</v>
      </c>
      <c r="G52" s="73">
        <f t="shared" ref="G52:G60" si="3">(F52-E52)/E52</f>
        <v>1.5166388694749084E-2</v>
      </c>
    </row>
    <row r="53" spans="1:7" ht="16.5">
      <c r="A53" s="25"/>
      <c r="B53" s="92" t="s">
        <v>14</v>
      </c>
      <c r="C53" s="13" t="s">
        <v>67</v>
      </c>
      <c r="D53" s="9" t="s">
        <v>65</v>
      </c>
      <c r="E53" s="48">
        <v>189516.19000556791</v>
      </c>
      <c r="F53" s="48">
        <v>192247.75</v>
      </c>
      <c r="G53" s="74">
        <f t="shared" si="3"/>
        <v>1.4413333205737375E-2</v>
      </c>
    </row>
    <row r="54" spans="1:7" ht="16.5">
      <c r="A54" s="25"/>
      <c r="B54" s="92" t="s">
        <v>15</v>
      </c>
      <c r="C54" s="13" t="s">
        <v>68</v>
      </c>
      <c r="D54" s="9" t="s">
        <v>65</v>
      </c>
      <c r="E54" s="48">
        <v>134254.27083333334</v>
      </c>
      <c r="F54" s="48">
        <v>138999.79999999999</v>
      </c>
      <c r="G54" s="74">
        <f t="shared" si="3"/>
        <v>3.534732368073315E-2</v>
      </c>
    </row>
    <row r="55" spans="1:7" ht="16.5">
      <c r="A55" s="25"/>
      <c r="B55" s="92" t="s">
        <v>16</v>
      </c>
      <c r="C55" s="13" t="s">
        <v>69</v>
      </c>
      <c r="D55" s="9" t="s">
        <v>65</v>
      </c>
      <c r="E55" s="48">
        <v>188129.77266146993</v>
      </c>
      <c r="F55" s="48">
        <v>189039.5</v>
      </c>
      <c r="G55" s="74">
        <f t="shared" si="3"/>
        <v>4.8356372607065955E-3</v>
      </c>
    </row>
    <row r="56" spans="1:7" ht="16.5">
      <c r="A56" s="25"/>
      <c r="B56" s="92" t="s">
        <v>17</v>
      </c>
      <c r="C56" s="13" t="s">
        <v>115</v>
      </c>
      <c r="D56" s="9" t="s">
        <v>65</v>
      </c>
      <c r="E56" s="48">
        <v>96947.90457962139</v>
      </c>
      <c r="F56" s="48">
        <v>98644.546875</v>
      </c>
      <c r="G56" s="74">
        <f t="shared" si="3"/>
        <v>1.7500556641584664E-2</v>
      </c>
    </row>
    <row r="57" spans="1:7" ht="17.25" thickBot="1">
      <c r="A57" s="26"/>
      <c r="B57" s="93" t="s">
        <v>18</v>
      </c>
      <c r="C57" s="14" t="s">
        <v>70</v>
      </c>
      <c r="D57" s="10" t="s">
        <v>65</v>
      </c>
      <c r="E57" s="36">
        <v>101331.64785502176</v>
      </c>
      <c r="F57" s="36">
        <v>100307.89285714286</v>
      </c>
      <c r="G57" s="77">
        <f t="shared" si="3"/>
        <v>-1.0103013417324665E-2</v>
      </c>
    </row>
    <row r="58" spans="1:7" ht="16.5">
      <c r="A58" s="21"/>
      <c r="B58" s="90" t="s">
        <v>29</v>
      </c>
      <c r="C58" s="56" t="s">
        <v>72</v>
      </c>
      <c r="D58" s="16" t="s">
        <v>71</v>
      </c>
      <c r="E58" s="47">
        <v>203104.796875</v>
      </c>
      <c r="F58" s="47">
        <v>194866.70416666666</v>
      </c>
      <c r="G58" s="73">
        <f t="shared" si="3"/>
        <v>-4.0560798341968442E-2</v>
      </c>
    </row>
    <row r="59" spans="1:7" ht="16.5">
      <c r="A59" s="25"/>
      <c r="B59" s="92" t="s">
        <v>30</v>
      </c>
      <c r="C59" s="13" t="s">
        <v>73</v>
      </c>
      <c r="D59" s="11" t="s">
        <v>71</v>
      </c>
      <c r="E59" s="48">
        <v>187973.61111111112</v>
      </c>
      <c r="F59" s="48">
        <v>183849.72361111111</v>
      </c>
      <c r="G59" s="74">
        <f t="shared" si="3"/>
        <v>-2.1938651258672597E-2</v>
      </c>
    </row>
    <row r="60" spans="1:7" ht="16.5" customHeight="1" thickBot="1">
      <c r="A60" s="26"/>
      <c r="B60" s="93" t="s">
        <v>31</v>
      </c>
      <c r="C60" s="14" t="s">
        <v>74</v>
      </c>
      <c r="D60" s="10" t="s">
        <v>71</v>
      </c>
      <c r="E60" s="49">
        <v>1079519.6666666667</v>
      </c>
      <c r="F60" s="49">
        <v>1029469</v>
      </c>
      <c r="G60" s="77">
        <f t="shared" si="3"/>
        <v>-4.6363830333182206E-2</v>
      </c>
    </row>
    <row r="61" spans="1:7" ht="17.25" customHeight="1" thickBot="1">
      <c r="A61" s="25" t="s">
        <v>28</v>
      </c>
      <c r="B61" s="72" t="s">
        <v>33</v>
      </c>
      <c r="C61" s="5"/>
      <c r="D61" s="6"/>
      <c r="E61" s="38"/>
      <c r="F61" s="38"/>
      <c r="G61" s="54"/>
    </row>
    <row r="62" spans="1:7" ht="16.5">
      <c r="A62" s="21"/>
      <c r="B62" s="22" t="s">
        <v>34</v>
      </c>
      <c r="C62" s="13" t="s">
        <v>80</v>
      </c>
      <c r="D62" s="16" t="s">
        <v>75</v>
      </c>
      <c r="E62" s="40">
        <v>391947.58804287307</v>
      </c>
      <c r="F62" s="40">
        <v>392981.93055555556</v>
      </c>
      <c r="G62" s="74">
        <f t="shared" ref="G62:G67" si="4">(F62-E62)/E62</f>
        <v>2.6389817012200784E-3</v>
      </c>
    </row>
    <row r="63" spans="1:7" ht="16.5">
      <c r="A63" s="25"/>
      <c r="B63" s="22" t="s">
        <v>35</v>
      </c>
      <c r="C63" s="13" t="s">
        <v>81</v>
      </c>
      <c r="D63" s="11" t="s">
        <v>76</v>
      </c>
      <c r="E63" s="32">
        <v>2831027.458333333</v>
      </c>
      <c r="F63" s="32">
        <v>2829901.208333333</v>
      </c>
      <c r="G63" s="74">
        <f t="shared" si="4"/>
        <v>-3.9782376419020667E-4</v>
      </c>
    </row>
    <row r="64" spans="1:7" ht="16.5">
      <c r="A64" s="25"/>
      <c r="B64" s="22" t="s">
        <v>36</v>
      </c>
      <c r="C64" s="13" t="s">
        <v>82</v>
      </c>
      <c r="D64" s="11" t="s">
        <v>117</v>
      </c>
      <c r="E64" s="32">
        <v>960385.25744047621</v>
      </c>
      <c r="F64" s="32">
        <v>950907.921875</v>
      </c>
      <c r="G64" s="74">
        <f t="shared" si="4"/>
        <v>-9.8682643158582734E-3</v>
      </c>
    </row>
    <row r="65" spans="1:7" ht="16.5">
      <c r="A65" s="25"/>
      <c r="B65" s="22" t="s">
        <v>37</v>
      </c>
      <c r="C65" s="13" t="s">
        <v>83</v>
      </c>
      <c r="D65" s="11" t="s">
        <v>77</v>
      </c>
      <c r="E65" s="32">
        <v>596372.47023809527</v>
      </c>
      <c r="F65" s="32">
        <v>599455.62916666665</v>
      </c>
      <c r="G65" s="74">
        <f t="shared" si="4"/>
        <v>5.1698545496918517E-3</v>
      </c>
    </row>
    <row r="66" spans="1:7" ht="16.5">
      <c r="A66" s="25"/>
      <c r="B66" s="22" t="s">
        <v>38</v>
      </c>
      <c r="C66" s="13" t="s">
        <v>84</v>
      </c>
      <c r="D66" s="11" t="s">
        <v>78</v>
      </c>
      <c r="E66" s="32">
        <v>300256.296875</v>
      </c>
      <c r="F66" s="32">
        <v>303779.609375</v>
      </c>
      <c r="G66" s="74">
        <f t="shared" si="4"/>
        <v>1.1734350075818039E-2</v>
      </c>
    </row>
    <row r="67" spans="1:7" ht="16.5" customHeight="1" thickBot="1">
      <c r="A67" s="26"/>
      <c r="B67" s="22" t="s">
        <v>39</v>
      </c>
      <c r="C67" s="13" t="s">
        <v>85</v>
      </c>
      <c r="D67" s="10" t="s">
        <v>79</v>
      </c>
      <c r="E67" s="43">
        <v>223141.74483972319</v>
      </c>
      <c r="F67" s="43">
        <v>225153.10714285716</v>
      </c>
      <c r="G67" s="76">
        <f t="shared" si="4"/>
        <v>9.0138324614189736E-3</v>
      </c>
    </row>
    <row r="68" spans="1:7" ht="17.25" customHeight="1" thickBot="1">
      <c r="A68" s="25" t="s">
        <v>40</v>
      </c>
      <c r="B68" s="72" t="s">
        <v>41</v>
      </c>
      <c r="C68" s="5"/>
      <c r="D68" s="6"/>
      <c r="E68" s="38"/>
      <c r="F68" s="38"/>
      <c r="G68" s="54"/>
    </row>
    <row r="69" spans="1:7" ht="16.5">
      <c r="A69" s="21"/>
      <c r="B69" s="22" t="s">
        <v>43</v>
      </c>
      <c r="C69" s="15" t="s">
        <v>90</v>
      </c>
      <c r="D69" s="16" t="s">
        <v>86</v>
      </c>
      <c r="E69" s="29">
        <v>294208.08401385794</v>
      </c>
      <c r="F69" s="29">
        <v>300687.03125</v>
      </c>
      <c r="G69" s="74">
        <f>(F69-E69)/E69</f>
        <v>2.2021649261809165E-2</v>
      </c>
    </row>
    <row r="70" spans="1:7" ht="16.5">
      <c r="A70" s="25"/>
      <c r="B70" s="22" t="s">
        <v>42</v>
      </c>
      <c r="C70" s="13" t="s">
        <v>91</v>
      </c>
      <c r="D70" s="11" t="s">
        <v>87</v>
      </c>
      <c r="E70" s="33">
        <v>196696.30245784283</v>
      </c>
      <c r="F70" s="33">
        <v>197448.49107142858</v>
      </c>
      <c r="G70" s="74">
        <f>(F70-E70)/E70</f>
        <v>3.8241116085390731E-3</v>
      </c>
    </row>
    <row r="71" spans="1:7" ht="16.5">
      <c r="A71" s="25"/>
      <c r="B71" s="22" t="s">
        <v>44</v>
      </c>
      <c r="C71" s="13" t="s">
        <v>92</v>
      </c>
      <c r="D71" s="11" t="s">
        <v>88</v>
      </c>
      <c r="E71" s="33">
        <v>79675.329168986646</v>
      </c>
      <c r="F71" s="33">
        <v>80148.421875</v>
      </c>
      <c r="G71" s="74">
        <f>(F71-E71)/E71</f>
        <v>5.9377565295017851E-3</v>
      </c>
    </row>
    <row r="72" spans="1:7" ht="16.5">
      <c r="A72" s="25"/>
      <c r="B72" s="22" t="s">
        <v>45</v>
      </c>
      <c r="C72" s="13" t="s">
        <v>93</v>
      </c>
      <c r="D72" s="11" t="s">
        <v>89</v>
      </c>
      <c r="E72" s="33">
        <v>127910.20971603564</v>
      </c>
      <c r="F72" s="33">
        <v>132404.95000000001</v>
      </c>
      <c r="G72" s="74">
        <f>(F72-E72)/E72</f>
        <v>3.5139808573082867E-2</v>
      </c>
    </row>
    <row r="73" spans="1:7" ht="16.5" customHeight="1" thickBot="1">
      <c r="A73" s="26"/>
      <c r="B73" s="22" t="s">
        <v>46</v>
      </c>
      <c r="C73" s="13" t="s">
        <v>112</v>
      </c>
      <c r="D73" s="10" t="s">
        <v>86</v>
      </c>
      <c r="E73" s="36">
        <v>116649.15000154664</v>
      </c>
      <c r="F73" s="36">
        <v>118921.12152777778</v>
      </c>
      <c r="G73" s="76">
        <f>(F73-E73)/E73</f>
        <v>1.947696598047232E-2</v>
      </c>
    </row>
    <row r="74" spans="1:7" ht="17.25" customHeight="1" thickBot="1">
      <c r="A74" s="25" t="s">
        <v>47</v>
      </c>
      <c r="B74" s="72" t="s">
        <v>48</v>
      </c>
      <c r="C74" s="5"/>
      <c r="D74" s="6"/>
      <c r="E74" s="38"/>
      <c r="F74" s="38"/>
      <c r="G74" s="54"/>
    </row>
    <row r="75" spans="1:7" ht="16.5">
      <c r="A75" s="21"/>
      <c r="B75" s="22" t="s">
        <v>49</v>
      </c>
      <c r="C75" s="13" t="s">
        <v>96</v>
      </c>
      <c r="D75" s="16" t="s">
        <v>94</v>
      </c>
      <c r="E75" s="29">
        <v>70553.232142857159</v>
      </c>
      <c r="F75" s="29">
        <v>71613.357142857145</v>
      </c>
      <c r="G75" s="73">
        <f t="shared" ref="G75:G81" si="5">(F75-E75)/E75</f>
        <v>1.5025888507183196E-2</v>
      </c>
    </row>
    <row r="76" spans="1:7" ht="16.5">
      <c r="A76" s="25"/>
      <c r="B76" s="22" t="s">
        <v>51</v>
      </c>
      <c r="C76" s="13" t="s">
        <v>95</v>
      </c>
      <c r="D76" s="9" t="s">
        <v>113</v>
      </c>
      <c r="E76" s="20">
        <v>112139.18705357143</v>
      </c>
      <c r="F76" s="20">
        <v>114417.8125</v>
      </c>
      <c r="G76" s="74">
        <f t="shared" si="5"/>
        <v>2.0319618023804855E-2</v>
      </c>
    </row>
    <row r="77" spans="1:7" ht="16.5">
      <c r="A77" s="25"/>
      <c r="B77" s="22" t="s">
        <v>50</v>
      </c>
      <c r="C77" s="13" t="s">
        <v>100</v>
      </c>
      <c r="D77" s="11" t="s">
        <v>97</v>
      </c>
      <c r="E77" s="33">
        <v>46224.101190476191</v>
      </c>
      <c r="F77" s="33">
        <v>48612.3125</v>
      </c>
      <c r="G77" s="74">
        <f t="shared" si="5"/>
        <v>5.1665932879531376E-2</v>
      </c>
    </row>
    <row r="78" spans="1:7" ht="16.5">
      <c r="A78" s="25"/>
      <c r="B78" s="22" t="s">
        <v>52</v>
      </c>
      <c r="C78" s="13" t="s">
        <v>98</v>
      </c>
      <c r="D78" s="11" t="s">
        <v>114</v>
      </c>
      <c r="E78" s="33">
        <v>94342.052207065091</v>
      </c>
      <c r="F78" s="33">
        <v>95779.180555555547</v>
      </c>
      <c r="G78" s="74">
        <f t="shared" si="5"/>
        <v>1.5233168188203059E-2</v>
      </c>
    </row>
    <row r="79" spans="1:7" ht="16.5">
      <c r="A79" s="25"/>
      <c r="B79" s="22" t="s">
        <v>53</v>
      </c>
      <c r="C79" s="13" t="s">
        <v>101</v>
      </c>
      <c r="D79" s="18" t="s">
        <v>99</v>
      </c>
      <c r="E79" s="45">
        <v>132959.86299802031</v>
      </c>
      <c r="F79" s="45">
        <v>132920.26388888891</v>
      </c>
      <c r="G79" s="74">
        <f t="shared" si="5"/>
        <v>-2.9782754162431638E-4</v>
      </c>
    </row>
    <row r="80" spans="1:7" ht="16.5">
      <c r="A80" s="25"/>
      <c r="B80" s="22" t="s">
        <v>54</v>
      </c>
      <c r="C80" s="13" t="s">
        <v>107</v>
      </c>
      <c r="D80" s="18" t="s">
        <v>108</v>
      </c>
      <c r="E80" s="45">
        <v>578645.625</v>
      </c>
      <c r="F80" s="45">
        <v>578403.75</v>
      </c>
      <c r="G80" s="74">
        <f t="shared" si="5"/>
        <v>-4.1800195067576981E-4</v>
      </c>
    </row>
    <row r="81" spans="1:7" ht="16.5" customHeight="1" thickBot="1">
      <c r="A81" s="23"/>
      <c r="B81" s="24" t="s">
        <v>55</v>
      </c>
      <c r="C81" s="14" t="s">
        <v>103</v>
      </c>
      <c r="D81" s="10" t="s">
        <v>102</v>
      </c>
      <c r="E81" s="36">
        <v>169664.81666666668</v>
      </c>
      <c r="F81" s="36">
        <v>172987.80277777778</v>
      </c>
      <c r="G81" s="75">
        <f t="shared" si="5"/>
        <v>1.9585593385808595E-2</v>
      </c>
    </row>
  </sheetData>
  <mergeCells count="7">
    <mergeCell ref="E12:E13"/>
    <mergeCell ref="G12:G13"/>
    <mergeCell ref="A12:A13"/>
    <mergeCell ref="B12:B13"/>
    <mergeCell ref="C12:C13"/>
    <mergeCell ref="D12:D13"/>
    <mergeCell ref="F12:F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rowBreaks count="1" manualBreakCount="1">
    <brk id="57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7:H91"/>
  <sheetViews>
    <sheetView rightToLeft="1" topLeftCell="A64" zoomScale="98" zoomScaleNormal="98" workbookViewId="0">
      <selection activeCell="F80" sqref="F80"/>
    </sheetView>
  </sheetViews>
  <sheetFormatPr defaultRowHeight="15"/>
  <cols>
    <col min="1" max="1" width="26" style="7" customWidth="1"/>
    <col min="2" max="2" width="5.140625" style="7" bestFit="1" customWidth="1"/>
    <col min="3" max="3" width="22.28515625" customWidth="1"/>
    <col min="4" max="4" width="16.140625" bestFit="1" customWidth="1"/>
    <col min="5" max="6" width="13" style="71" customWidth="1"/>
    <col min="7" max="7" width="12.7109375" customWidth="1"/>
    <col min="8" max="8" width="10.28515625" customWidth="1"/>
  </cols>
  <sheetData>
    <row r="7" spans="1:7">
      <c r="A7" s="4" t="s">
        <v>1</v>
      </c>
      <c r="B7" s="3"/>
      <c r="C7" s="3"/>
    </row>
    <row r="8" spans="1:7">
      <c r="A8" s="4" t="s">
        <v>2</v>
      </c>
      <c r="B8" s="4"/>
      <c r="C8" s="4"/>
    </row>
    <row r="9" spans="1:7" ht="19.5">
      <c r="A9" s="19" t="s">
        <v>200</v>
      </c>
      <c r="B9" s="19"/>
      <c r="C9" s="19"/>
      <c r="D9" s="19"/>
      <c r="E9" s="19"/>
      <c r="F9" s="19"/>
    </row>
    <row r="10" spans="1:7" ht="18">
      <c r="A10" s="78" t="s">
        <v>226</v>
      </c>
      <c r="B10" s="2"/>
      <c r="C10" s="2"/>
    </row>
    <row r="11" spans="1:7" ht="12" customHeight="1" thickBot="1">
      <c r="A11" s="2"/>
      <c r="B11" s="2"/>
      <c r="C11" s="2"/>
    </row>
    <row r="12" spans="1:7" ht="24.75" customHeight="1">
      <c r="A12" s="140" t="s">
        <v>3</v>
      </c>
      <c r="B12" s="142"/>
      <c r="C12" s="144" t="s">
        <v>0</v>
      </c>
      <c r="D12" s="137" t="s">
        <v>4</v>
      </c>
      <c r="E12" s="137" t="s">
        <v>222</v>
      </c>
      <c r="F12" s="137" t="s">
        <v>229</v>
      </c>
      <c r="G12" s="137" t="s">
        <v>192</v>
      </c>
    </row>
    <row r="13" spans="1:7" ht="24.75" customHeight="1" thickBot="1">
      <c r="A13" s="141"/>
      <c r="B13" s="143"/>
      <c r="C13" s="145"/>
      <c r="D13" s="153"/>
      <c r="E13" s="139"/>
      <c r="F13" s="139"/>
      <c r="G13" s="139"/>
    </row>
    <row r="14" spans="1:7" ht="17.25" customHeight="1" thickBot="1">
      <c r="A14" s="21" t="s">
        <v>118</v>
      </c>
      <c r="B14" s="72" t="s">
        <v>119</v>
      </c>
      <c r="C14" s="5"/>
      <c r="D14" s="6"/>
      <c r="E14" s="53"/>
      <c r="F14" s="53"/>
      <c r="G14" s="54"/>
    </row>
    <row r="15" spans="1:7" ht="15.75" customHeight="1">
      <c r="A15" s="21"/>
      <c r="B15" s="55" t="s">
        <v>130</v>
      </c>
      <c r="C15" s="12" t="s">
        <v>131</v>
      </c>
      <c r="D15" s="9" t="s">
        <v>113</v>
      </c>
      <c r="E15" s="28">
        <v>108763.35982142857</v>
      </c>
      <c r="F15" s="28">
        <v>97999.375</v>
      </c>
      <c r="G15" s="73">
        <f t="shared" ref="G15:G31" si="0">(F15-E15)/E15</f>
        <v>-9.8967012779866803E-2</v>
      </c>
    </row>
    <row r="16" spans="1:7" ht="16.5">
      <c r="A16" s="25"/>
      <c r="B16" s="22" t="s">
        <v>126</v>
      </c>
      <c r="C16" s="13" t="s">
        <v>127</v>
      </c>
      <c r="D16" s="9" t="s">
        <v>113</v>
      </c>
      <c r="E16" s="32">
        <v>49528.625</v>
      </c>
      <c r="F16" s="32">
        <v>44932.7</v>
      </c>
      <c r="G16" s="74">
        <f t="shared" si="0"/>
        <v>-9.2793308919841874E-2</v>
      </c>
    </row>
    <row r="17" spans="1:7" ht="16.5">
      <c r="A17" s="25"/>
      <c r="B17" s="22" t="s">
        <v>132</v>
      </c>
      <c r="C17" s="13" t="s">
        <v>133</v>
      </c>
      <c r="D17" s="9" t="s">
        <v>113</v>
      </c>
      <c r="E17" s="32">
        <v>65812.387499999997</v>
      </c>
      <c r="F17" s="32">
        <v>65283.100000000006</v>
      </c>
      <c r="G17" s="74">
        <f t="shared" si="0"/>
        <v>-8.0423689233275614E-3</v>
      </c>
    </row>
    <row r="18" spans="1:7" ht="16.5">
      <c r="A18" s="25"/>
      <c r="B18" s="22" t="s">
        <v>153</v>
      </c>
      <c r="C18" s="13" t="s">
        <v>154</v>
      </c>
      <c r="D18" s="9" t="s">
        <v>113</v>
      </c>
      <c r="E18" s="32">
        <v>53632.925000000003</v>
      </c>
      <c r="F18" s="32">
        <v>54562.025000000001</v>
      </c>
      <c r="G18" s="74">
        <f t="shared" si="0"/>
        <v>1.732331399042656E-2</v>
      </c>
    </row>
    <row r="19" spans="1:7" ht="16.5">
      <c r="A19" s="25"/>
      <c r="B19" s="22" t="s">
        <v>122</v>
      </c>
      <c r="C19" s="13" t="s">
        <v>123</v>
      </c>
      <c r="D19" s="9" t="s">
        <v>113</v>
      </c>
      <c r="E19" s="32">
        <v>128224.5388888889</v>
      </c>
      <c r="F19" s="32">
        <v>130504.04722222222</v>
      </c>
      <c r="G19" s="74">
        <f t="shared" si="0"/>
        <v>1.7777473431264131E-2</v>
      </c>
    </row>
    <row r="20" spans="1:7" ht="16.5">
      <c r="A20" s="25"/>
      <c r="B20" s="22" t="s">
        <v>150</v>
      </c>
      <c r="C20" s="13" t="s">
        <v>151</v>
      </c>
      <c r="D20" s="9" t="s">
        <v>152</v>
      </c>
      <c r="E20" s="32">
        <v>99106.398809523816</v>
      </c>
      <c r="F20" s="32">
        <v>107471.42857142858</v>
      </c>
      <c r="G20" s="74">
        <f t="shared" si="0"/>
        <v>8.4404537571603405E-2</v>
      </c>
    </row>
    <row r="21" spans="1:7" ht="16.5">
      <c r="A21" s="25"/>
      <c r="B21" s="22" t="s">
        <v>120</v>
      </c>
      <c r="C21" s="13" t="s">
        <v>121</v>
      </c>
      <c r="D21" s="9" t="s">
        <v>113</v>
      </c>
      <c r="E21" s="32">
        <v>66016.125</v>
      </c>
      <c r="F21" s="32">
        <v>71753.55</v>
      </c>
      <c r="G21" s="74">
        <f t="shared" si="0"/>
        <v>8.6909448259800209E-2</v>
      </c>
    </row>
    <row r="22" spans="1:7" ht="16.5">
      <c r="A22" s="25"/>
      <c r="B22" s="22" t="s">
        <v>146</v>
      </c>
      <c r="C22" s="13" t="s">
        <v>147</v>
      </c>
      <c r="D22" s="11" t="s">
        <v>136</v>
      </c>
      <c r="E22" s="32">
        <v>32047.81111111111</v>
      </c>
      <c r="F22" s="32">
        <v>35040.836111111115</v>
      </c>
      <c r="G22" s="74">
        <f t="shared" si="0"/>
        <v>9.3392493784460393E-2</v>
      </c>
    </row>
    <row r="23" spans="1:7" ht="16.5">
      <c r="A23" s="25"/>
      <c r="B23" s="22" t="s">
        <v>143</v>
      </c>
      <c r="C23" s="13" t="s">
        <v>144</v>
      </c>
      <c r="D23" s="11" t="s">
        <v>145</v>
      </c>
      <c r="E23" s="32">
        <v>70617.263888888891</v>
      </c>
      <c r="F23" s="32">
        <v>80332.334027777775</v>
      </c>
      <c r="G23" s="74">
        <f t="shared" si="0"/>
        <v>0.13757358475648163</v>
      </c>
    </row>
    <row r="24" spans="1:7" ht="16.5">
      <c r="A24" s="25"/>
      <c r="B24" s="22" t="s">
        <v>124</v>
      </c>
      <c r="C24" s="13" t="s">
        <v>125</v>
      </c>
      <c r="D24" s="11" t="s">
        <v>113</v>
      </c>
      <c r="E24" s="32">
        <v>73060.702777777769</v>
      </c>
      <c r="F24" s="32">
        <v>83943.15</v>
      </c>
      <c r="G24" s="74">
        <f t="shared" si="0"/>
        <v>0.1489507602373111</v>
      </c>
    </row>
    <row r="25" spans="1:7" ht="16.5">
      <c r="A25" s="25"/>
      <c r="B25" s="22" t="s">
        <v>139</v>
      </c>
      <c r="C25" s="13" t="s">
        <v>140</v>
      </c>
      <c r="D25" s="11" t="s">
        <v>136</v>
      </c>
      <c r="E25" s="32">
        <v>28566.569444444445</v>
      </c>
      <c r="F25" s="32">
        <v>32985.991666666669</v>
      </c>
      <c r="G25" s="74">
        <f t="shared" si="0"/>
        <v>0.15470608855631077</v>
      </c>
    </row>
    <row r="26" spans="1:7" ht="16.5">
      <c r="A26" s="25"/>
      <c r="B26" s="22" t="s">
        <v>141</v>
      </c>
      <c r="C26" s="13" t="s">
        <v>142</v>
      </c>
      <c r="D26" s="11" t="s">
        <v>136</v>
      </c>
      <c r="E26" s="32">
        <v>27815.856944444444</v>
      </c>
      <c r="F26" s="32">
        <v>33050.566666666666</v>
      </c>
      <c r="G26" s="74">
        <f t="shared" si="0"/>
        <v>0.18819156758956984</v>
      </c>
    </row>
    <row r="27" spans="1:7" ht="16.5">
      <c r="A27" s="25"/>
      <c r="B27" s="22" t="s">
        <v>148</v>
      </c>
      <c r="C27" s="13" t="s">
        <v>149</v>
      </c>
      <c r="D27" s="11" t="s">
        <v>113</v>
      </c>
      <c r="E27" s="32">
        <v>61279.8</v>
      </c>
      <c r="F27" s="32">
        <v>73741.55</v>
      </c>
      <c r="G27" s="74">
        <f t="shared" si="0"/>
        <v>0.20335820286619732</v>
      </c>
    </row>
    <row r="28" spans="1:7" ht="16.5">
      <c r="A28" s="25"/>
      <c r="B28" s="22" t="s">
        <v>137</v>
      </c>
      <c r="C28" s="13" t="s">
        <v>138</v>
      </c>
      <c r="D28" s="9" t="s">
        <v>136</v>
      </c>
      <c r="E28" s="32">
        <v>26719.347222222223</v>
      </c>
      <c r="F28" s="32">
        <v>33876.269444444442</v>
      </c>
      <c r="G28" s="74">
        <f t="shared" si="0"/>
        <v>0.26785542935232626</v>
      </c>
    </row>
    <row r="29" spans="1:7" ht="16.5">
      <c r="A29" s="25"/>
      <c r="B29" s="22" t="s">
        <v>134</v>
      </c>
      <c r="C29" s="13" t="s">
        <v>135</v>
      </c>
      <c r="D29" s="11" t="s">
        <v>136</v>
      </c>
      <c r="E29" s="32">
        <v>19355.458333333332</v>
      </c>
      <c r="F29" s="32">
        <v>26096.408333333333</v>
      </c>
      <c r="G29" s="74">
        <f t="shared" si="0"/>
        <v>0.34827126714901702</v>
      </c>
    </row>
    <row r="30" spans="1:7" ht="17.25" thickBot="1">
      <c r="A30" s="26"/>
      <c r="B30" s="24" t="s">
        <v>128</v>
      </c>
      <c r="C30" s="14" t="s">
        <v>129</v>
      </c>
      <c r="D30" s="10" t="s">
        <v>113</v>
      </c>
      <c r="E30" s="35">
        <v>132653.34687499999</v>
      </c>
      <c r="F30" s="35">
        <v>245642.38839285716</v>
      </c>
      <c r="G30" s="75">
        <f t="shared" si="0"/>
        <v>0.85176170959581887</v>
      </c>
    </row>
    <row r="31" spans="1:7" ht="15.75" customHeight="1" thickBot="1">
      <c r="A31" s="148" t="s">
        <v>194</v>
      </c>
      <c r="B31" s="149"/>
      <c r="C31" s="149"/>
      <c r="D31" s="154"/>
      <c r="E31" s="81">
        <f>SUM(E15:E30)</f>
        <v>1043200.5166170637</v>
      </c>
      <c r="F31" s="81">
        <f>SUM(F15:F30)</f>
        <v>1217215.7204365081</v>
      </c>
      <c r="G31" s="83">
        <f t="shared" si="0"/>
        <v>0.16680897013332444</v>
      </c>
    </row>
    <row r="32" spans="1:7" ht="17.25" customHeight="1" thickBot="1">
      <c r="A32" s="25" t="s">
        <v>155</v>
      </c>
      <c r="B32" s="72" t="s">
        <v>156</v>
      </c>
      <c r="C32" s="5"/>
      <c r="D32" s="6"/>
      <c r="E32" s="38"/>
      <c r="F32" s="38"/>
      <c r="G32" s="54"/>
    </row>
    <row r="33" spans="1:7" ht="16.5">
      <c r="A33" s="21"/>
      <c r="B33" s="27" t="s">
        <v>161</v>
      </c>
      <c r="C33" s="15" t="s">
        <v>162</v>
      </c>
      <c r="D33" s="16" t="s">
        <v>113</v>
      </c>
      <c r="E33" s="40">
        <v>50194.653124999997</v>
      </c>
      <c r="F33" s="40">
        <v>47140.287499999999</v>
      </c>
      <c r="G33" s="74">
        <f t="shared" ref="G33:G38" si="1">(F33-E33)/E33</f>
        <v>-6.0850418019498941E-2</v>
      </c>
    </row>
    <row r="34" spans="1:7" ht="16.5">
      <c r="A34" s="25"/>
      <c r="B34" s="22" t="s">
        <v>165</v>
      </c>
      <c r="C34" s="13" t="s">
        <v>166</v>
      </c>
      <c r="D34" s="9" t="s">
        <v>113</v>
      </c>
      <c r="E34" s="32">
        <v>47903.909722222219</v>
      </c>
      <c r="F34" s="32">
        <v>47481.930555555555</v>
      </c>
      <c r="G34" s="74">
        <f t="shared" si="1"/>
        <v>-8.8088669403723358E-3</v>
      </c>
    </row>
    <row r="35" spans="1:7" ht="16.5">
      <c r="A35" s="25"/>
      <c r="B35" s="27" t="s">
        <v>159</v>
      </c>
      <c r="C35" s="13" t="s">
        <v>160</v>
      </c>
      <c r="D35" s="9" t="s">
        <v>113</v>
      </c>
      <c r="E35" s="32">
        <v>117660.3125</v>
      </c>
      <c r="F35" s="32">
        <v>134824.9</v>
      </c>
      <c r="G35" s="74">
        <f t="shared" si="1"/>
        <v>0.14588255916794368</v>
      </c>
    </row>
    <row r="36" spans="1:7" ht="16.5">
      <c r="A36" s="25"/>
      <c r="B36" s="22" t="s">
        <v>157</v>
      </c>
      <c r="C36" s="13" t="s">
        <v>158</v>
      </c>
      <c r="D36" s="9" t="s">
        <v>113</v>
      </c>
      <c r="E36" s="32">
        <v>117131.16250000001</v>
      </c>
      <c r="F36" s="32">
        <v>136649.9</v>
      </c>
      <c r="G36" s="74">
        <f t="shared" si="1"/>
        <v>0.16664000496025119</v>
      </c>
    </row>
    <row r="37" spans="1:7" ht="17.25" thickBot="1">
      <c r="A37" s="26"/>
      <c r="B37" s="27" t="s">
        <v>163</v>
      </c>
      <c r="C37" s="13" t="s">
        <v>164</v>
      </c>
      <c r="D37" s="17" t="s">
        <v>113</v>
      </c>
      <c r="E37" s="35">
        <v>52913.635714285716</v>
      </c>
      <c r="F37" s="35">
        <v>65717.878571428577</v>
      </c>
      <c r="G37" s="75">
        <f t="shared" si="1"/>
        <v>0.24198380406670769</v>
      </c>
    </row>
    <row r="38" spans="1:7" ht="15.75" customHeight="1" thickBot="1">
      <c r="A38" s="148" t="s">
        <v>195</v>
      </c>
      <c r="B38" s="149"/>
      <c r="C38" s="149"/>
      <c r="D38" s="154"/>
      <c r="E38" s="84">
        <f>SUM(E33:E37)</f>
        <v>385803.67356150789</v>
      </c>
      <c r="F38" s="84">
        <f>SUM(F33:F37)</f>
        <v>431814.89662698412</v>
      </c>
      <c r="G38" s="83">
        <f t="shared" si="1"/>
        <v>0.11926071786908672</v>
      </c>
    </row>
    <row r="39" spans="1:7" ht="17.25" customHeight="1" thickBot="1">
      <c r="A39" s="25" t="s">
        <v>5</v>
      </c>
      <c r="B39" s="72"/>
      <c r="C39" s="5"/>
      <c r="D39" s="6"/>
      <c r="E39" s="38"/>
      <c r="F39" s="38"/>
      <c r="G39" s="54"/>
    </row>
    <row r="40" spans="1:7" ht="16.5">
      <c r="A40" s="21"/>
      <c r="B40" s="55" t="s">
        <v>10</v>
      </c>
      <c r="C40" s="13" t="s">
        <v>104</v>
      </c>
      <c r="D40" s="16" t="s">
        <v>113</v>
      </c>
      <c r="E40" s="32">
        <v>237736.20833333331</v>
      </c>
      <c r="F40" s="32">
        <v>208796.75</v>
      </c>
      <c r="G40" s="74">
        <f t="shared" ref="G40:G46" si="2">(F40-E40)/E40</f>
        <v>-0.12172928363001773</v>
      </c>
    </row>
    <row r="41" spans="1:7" ht="16.5">
      <c r="A41" s="25"/>
      <c r="B41" s="22" t="s">
        <v>9</v>
      </c>
      <c r="C41" s="13" t="s">
        <v>106</v>
      </c>
      <c r="D41" s="9" t="s">
        <v>113</v>
      </c>
      <c r="E41" s="32">
        <v>316465.78571428568</v>
      </c>
      <c r="F41" s="32">
        <v>295152.71428571432</v>
      </c>
      <c r="G41" s="74">
        <f t="shared" si="2"/>
        <v>-6.7347158494452261E-2</v>
      </c>
    </row>
    <row r="42" spans="1:7" ht="16.5">
      <c r="A42" s="25"/>
      <c r="B42" s="27" t="s">
        <v>11</v>
      </c>
      <c r="C42" s="13" t="s">
        <v>105</v>
      </c>
      <c r="D42" s="9" t="s">
        <v>113</v>
      </c>
      <c r="E42" s="42">
        <v>794705.71250000002</v>
      </c>
      <c r="F42" s="42">
        <v>782578.5</v>
      </c>
      <c r="G42" s="74">
        <f t="shared" si="2"/>
        <v>-1.5260004186769984E-2</v>
      </c>
    </row>
    <row r="43" spans="1:7" ht="16.5">
      <c r="A43" s="25"/>
      <c r="B43" s="22" t="s">
        <v>7</v>
      </c>
      <c r="C43" s="13" t="s">
        <v>57</v>
      </c>
      <c r="D43" s="9" t="s">
        <v>113</v>
      </c>
      <c r="E43" s="33">
        <v>991018.74227905599</v>
      </c>
      <c r="F43" s="33">
        <v>985607.35416666674</v>
      </c>
      <c r="G43" s="74">
        <f t="shared" si="2"/>
        <v>-5.4604296382373407E-3</v>
      </c>
    </row>
    <row r="44" spans="1:7" ht="16.5">
      <c r="A44" s="25"/>
      <c r="B44" s="22" t="s">
        <v>6</v>
      </c>
      <c r="C44" s="13" t="s">
        <v>56</v>
      </c>
      <c r="D44" s="9" t="s">
        <v>113</v>
      </c>
      <c r="E44" s="32">
        <v>1442509.6942875702</v>
      </c>
      <c r="F44" s="32">
        <v>1440285.9553571427</v>
      </c>
      <c r="G44" s="74">
        <f t="shared" si="2"/>
        <v>-1.5415764200640151E-3</v>
      </c>
    </row>
    <row r="45" spans="1:7" ht="16.5" customHeight="1" thickBot="1">
      <c r="A45" s="26"/>
      <c r="B45" s="22" t="s">
        <v>8</v>
      </c>
      <c r="C45" s="13" t="s">
        <v>58</v>
      </c>
      <c r="D45" s="17" t="s">
        <v>113</v>
      </c>
      <c r="E45" s="36">
        <v>608971.41666666663</v>
      </c>
      <c r="F45" s="36">
        <v>652405.07499999995</v>
      </c>
      <c r="G45" s="76">
        <f t="shared" si="2"/>
        <v>7.1322983549994196E-2</v>
      </c>
    </row>
    <row r="46" spans="1:7" ht="15.75" customHeight="1" thickBot="1">
      <c r="A46" s="148" t="s">
        <v>206</v>
      </c>
      <c r="B46" s="149"/>
      <c r="C46" s="149"/>
      <c r="D46" s="154"/>
      <c r="E46" s="84">
        <f>SUM(E40:E45)</f>
        <v>4391407.5597809115</v>
      </c>
      <c r="F46" s="84">
        <f>SUM(F40:F45)</f>
        <v>4364826.3488095235</v>
      </c>
      <c r="G46" s="83">
        <f t="shared" si="2"/>
        <v>-6.0530047848062129E-3</v>
      </c>
    </row>
    <row r="47" spans="1:7" ht="17.25" customHeight="1" thickBot="1">
      <c r="A47" s="25" t="s">
        <v>12</v>
      </c>
      <c r="B47" s="72" t="s">
        <v>27</v>
      </c>
      <c r="C47" s="5"/>
      <c r="D47" s="6"/>
      <c r="E47" s="53"/>
      <c r="F47" s="38"/>
      <c r="G47" s="54"/>
    </row>
    <row r="48" spans="1:7" ht="16.5">
      <c r="A48" s="21"/>
      <c r="B48" s="22" t="s">
        <v>23</v>
      </c>
      <c r="C48" s="13" t="s">
        <v>109</v>
      </c>
      <c r="D48" s="16" t="s">
        <v>65</v>
      </c>
      <c r="E48" s="29">
        <v>1312045.9439285714</v>
      </c>
      <c r="F48" s="29">
        <v>1287541.1009375001</v>
      </c>
      <c r="G48" s="74">
        <f t="shared" ref="G48:G54" si="3">(F48-E48)/E48</f>
        <v>-1.8676817762721079E-2</v>
      </c>
    </row>
    <row r="49" spans="1:7" ht="16.5">
      <c r="A49" s="25"/>
      <c r="B49" s="22" t="s">
        <v>24</v>
      </c>
      <c r="C49" s="13" t="s">
        <v>110</v>
      </c>
      <c r="D49" s="11" t="s">
        <v>116</v>
      </c>
      <c r="E49" s="33">
        <v>143391.58013177433</v>
      </c>
      <c r="F49" s="33">
        <v>140789.75</v>
      </c>
      <c r="G49" s="74">
        <f t="shared" si="3"/>
        <v>-1.8144929635221928E-2</v>
      </c>
    </row>
    <row r="50" spans="1:7" ht="16.5">
      <c r="A50" s="25"/>
      <c r="B50" s="22" t="s">
        <v>21</v>
      </c>
      <c r="C50" s="13" t="s">
        <v>62</v>
      </c>
      <c r="D50" s="9" t="s">
        <v>61</v>
      </c>
      <c r="E50" s="33">
        <v>318952.03722160356</v>
      </c>
      <c r="F50" s="33">
        <v>319202.13750000007</v>
      </c>
      <c r="G50" s="74">
        <f t="shared" si="3"/>
        <v>7.8413130881726384E-4</v>
      </c>
    </row>
    <row r="51" spans="1:7" ht="16.5">
      <c r="A51" s="25"/>
      <c r="B51" s="22" t="s">
        <v>20</v>
      </c>
      <c r="C51" s="13" t="s">
        <v>60</v>
      </c>
      <c r="D51" s="9" t="s">
        <v>59</v>
      </c>
      <c r="E51" s="33">
        <v>430399.16790398414</v>
      </c>
      <c r="F51" s="33">
        <v>431601.80208333331</v>
      </c>
      <c r="G51" s="74">
        <f t="shared" si="3"/>
        <v>2.7942297965070978E-3</v>
      </c>
    </row>
    <row r="52" spans="1:7" ht="16.5">
      <c r="A52" s="25"/>
      <c r="B52" s="22" t="s">
        <v>22</v>
      </c>
      <c r="C52" s="13" t="s">
        <v>64</v>
      </c>
      <c r="D52" s="11" t="s">
        <v>65</v>
      </c>
      <c r="E52" s="33">
        <v>976971.35754056624</v>
      </c>
      <c r="F52" s="33">
        <v>980295.19642857136</v>
      </c>
      <c r="G52" s="74">
        <f t="shared" si="3"/>
        <v>3.4021866274284371E-3</v>
      </c>
    </row>
    <row r="53" spans="1:7" ht="16.5" customHeight="1" thickBot="1">
      <c r="A53" s="26"/>
      <c r="B53" s="22" t="s">
        <v>25</v>
      </c>
      <c r="C53" s="13" t="s">
        <v>111</v>
      </c>
      <c r="D53" s="10" t="s">
        <v>63</v>
      </c>
      <c r="E53" s="36">
        <v>1781499.6666666667</v>
      </c>
      <c r="F53" s="36">
        <v>1788567.875</v>
      </c>
      <c r="G53" s="76">
        <f t="shared" si="3"/>
        <v>3.9675608508860727E-3</v>
      </c>
    </row>
    <row r="54" spans="1:7" ht="15.75" customHeight="1" thickBot="1">
      <c r="A54" s="148" t="s">
        <v>196</v>
      </c>
      <c r="B54" s="149"/>
      <c r="C54" s="149"/>
      <c r="D54" s="154"/>
      <c r="E54" s="70">
        <f>SUM(E48:E53)</f>
        <v>4963259.7533931667</v>
      </c>
      <c r="F54" s="70">
        <f>SUM(F48:F53)</f>
        <v>4947997.8619494047</v>
      </c>
      <c r="G54" s="83">
        <f t="shared" si="3"/>
        <v>-3.0749733445500408E-3</v>
      </c>
    </row>
    <row r="55" spans="1:7" ht="17.25" customHeight="1" thickBot="1">
      <c r="A55" s="21" t="s">
        <v>19</v>
      </c>
      <c r="B55" s="85" t="s">
        <v>32</v>
      </c>
      <c r="C55" s="86"/>
      <c r="D55" s="79"/>
      <c r="E55" s="87"/>
      <c r="F55" s="87"/>
      <c r="G55" s="88"/>
    </row>
    <row r="56" spans="1:7" ht="16.5">
      <c r="A56" s="89"/>
      <c r="B56" s="90" t="s">
        <v>31</v>
      </c>
      <c r="C56" s="56" t="s">
        <v>74</v>
      </c>
      <c r="D56" s="16" t="s">
        <v>71</v>
      </c>
      <c r="E56" s="46">
        <v>1079519.6666666667</v>
      </c>
      <c r="F56" s="46">
        <v>1029469</v>
      </c>
      <c r="G56" s="73">
        <f t="shared" ref="G56:G65" si="4">(F56-E56)/E56</f>
        <v>-4.6363830333182206E-2</v>
      </c>
    </row>
    <row r="57" spans="1:7" ht="16.5">
      <c r="A57" s="91"/>
      <c r="B57" s="92" t="s">
        <v>29</v>
      </c>
      <c r="C57" s="13" t="s">
        <v>72</v>
      </c>
      <c r="D57" s="9" t="s">
        <v>71</v>
      </c>
      <c r="E57" s="48">
        <v>203104.796875</v>
      </c>
      <c r="F57" s="48">
        <v>194866.70416666666</v>
      </c>
      <c r="G57" s="74">
        <f t="shared" si="4"/>
        <v>-4.0560798341968442E-2</v>
      </c>
    </row>
    <row r="58" spans="1:7" ht="16.5">
      <c r="A58" s="91"/>
      <c r="B58" s="92" t="s">
        <v>30</v>
      </c>
      <c r="C58" s="13" t="s">
        <v>73</v>
      </c>
      <c r="D58" s="9" t="s">
        <v>71</v>
      </c>
      <c r="E58" s="48">
        <v>187973.61111111112</v>
      </c>
      <c r="F58" s="48">
        <v>183849.72361111111</v>
      </c>
      <c r="G58" s="74">
        <f t="shared" si="4"/>
        <v>-2.1938651258672597E-2</v>
      </c>
    </row>
    <row r="59" spans="1:7" ht="16.5">
      <c r="A59" s="91"/>
      <c r="B59" s="92" t="s">
        <v>18</v>
      </c>
      <c r="C59" s="13" t="s">
        <v>70</v>
      </c>
      <c r="D59" s="9" t="s">
        <v>65</v>
      </c>
      <c r="E59" s="33">
        <v>101331.64785502176</v>
      </c>
      <c r="F59" s="33">
        <v>100307.89285714286</v>
      </c>
      <c r="G59" s="74">
        <f t="shared" si="4"/>
        <v>-1.0103013417324665E-2</v>
      </c>
    </row>
    <row r="60" spans="1:7" ht="17.25" thickBot="1">
      <c r="A60" s="94"/>
      <c r="B60" s="93" t="s">
        <v>16</v>
      </c>
      <c r="C60" s="14" t="s">
        <v>69</v>
      </c>
      <c r="D60" s="17" t="s">
        <v>65</v>
      </c>
      <c r="E60" s="49">
        <v>188129.77266146993</v>
      </c>
      <c r="F60" s="49">
        <v>189039.5</v>
      </c>
      <c r="G60" s="75">
        <f t="shared" si="4"/>
        <v>4.8356372607065955E-3</v>
      </c>
    </row>
    <row r="61" spans="1:7" ht="16.5">
      <c r="A61" s="91"/>
      <c r="B61" s="125" t="s">
        <v>14</v>
      </c>
      <c r="C61" s="12" t="s">
        <v>67</v>
      </c>
      <c r="D61" s="9" t="s">
        <v>65</v>
      </c>
      <c r="E61" s="42">
        <v>189516.19000556791</v>
      </c>
      <c r="F61" s="42">
        <v>192247.75</v>
      </c>
      <c r="G61" s="74">
        <f t="shared" si="4"/>
        <v>1.4413333205737375E-2</v>
      </c>
    </row>
    <row r="62" spans="1:7" ht="16.5">
      <c r="A62" s="91"/>
      <c r="B62" s="92" t="s">
        <v>13</v>
      </c>
      <c r="C62" s="13" t="s">
        <v>66</v>
      </c>
      <c r="D62" s="9" t="s">
        <v>65</v>
      </c>
      <c r="E62" s="33">
        <v>141336.4366648107</v>
      </c>
      <c r="F62" s="33">
        <v>143480</v>
      </c>
      <c r="G62" s="74">
        <f t="shared" si="4"/>
        <v>1.5166388694749084E-2</v>
      </c>
    </row>
    <row r="63" spans="1:7" ht="16.5">
      <c r="A63" s="91"/>
      <c r="B63" s="92" t="s">
        <v>17</v>
      </c>
      <c r="C63" s="13" t="s">
        <v>115</v>
      </c>
      <c r="D63" s="11" t="s">
        <v>65</v>
      </c>
      <c r="E63" s="48">
        <v>96947.90457962139</v>
      </c>
      <c r="F63" s="48">
        <v>98644.546875</v>
      </c>
      <c r="G63" s="74">
        <f t="shared" si="4"/>
        <v>1.7500556641584664E-2</v>
      </c>
    </row>
    <row r="64" spans="1:7" ht="16.5" customHeight="1" thickBot="1">
      <c r="A64" s="94"/>
      <c r="B64" s="93" t="s">
        <v>15</v>
      </c>
      <c r="C64" s="14" t="s">
        <v>68</v>
      </c>
      <c r="D64" s="10" t="s">
        <v>65</v>
      </c>
      <c r="E64" s="49">
        <v>134254.27083333334</v>
      </c>
      <c r="F64" s="49">
        <v>138999.79999999999</v>
      </c>
      <c r="G64" s="77">
        <f t="shared" si="4"/>
        <v>3.534732368073315E-2</v>
      </c>
    </row>
    <row r="65" spans="1:7" ht="15.75" customHeight="1" thickBot="1">
      <c r="A65" s="148" t="s">
        <v>197</v>
      </c>
      <c r="B65" s="155"/>
      <c r="C65" s="155"/>
      <c r="D65" s="156"/>
      <c r="E65" s="80">
        <f>SUM(E56:E64)</f>
        <v>2322114.2972526029</v>
      </c>
      <c r="F65" s="80">
        <f>SUM(F56:F64)</f>
        <v>2270904.9175099204</v>
      </c>
      <c r="G65" s="83">
        <f t="shared" si="4"/>
        <v>-2.2052910919703888E-2</v>
      </c>
    </row>
    <row r="66" spans="1:7" ht="17.25" customHeight="1" thickBot="1">
      <c r="A66" s="25" t="s">
        <v>28</v>
      </c>
      <c r="B66" s="72" t="s">
        <v>33</v>
      </c>
      <c r="C66" s="5"/>
      <c r="D66" s="6"/>
      <c r="E66" s="38"/>
      <c r="F66" s="38"/>
      <c r="G66" s="54"/>
    </row>
    <row r="67" spans="1:7" ht="16.5">
      <c r="A67" s="21"/>
      <c r="B67" s="22" t="s">
        <v>36</v>
      </c>
      <c r="C67" s="13" t="s">
        <v>82</v>
      </c>
      <c r="D67" s="16" t="s">
        <v>117</v>
      </c>
      <c r="E67" s="40">
        <v>960385.25744047621</v>
      </c>
      <c r="F67" s="40">
        <v>950907.921875</v>
      </c>
      <c r="G67" s="74">
        <f t="shared" ref="G67:G73" si="5">(F67-E67)/E67</f>
        <v>-9.8682643158582734E-3</v>
      </c>
    </row>
    <row r="68" spans="1:7" ht="16.5">
      <c r="A68" s="25"/>
      <c r="B68" s="22" t="s">
        <v>35</v>
      </c>
      <c r="C68" s="13" t="s">
        <v>81</v>
      </c>
      <c r="D68" s="11" t="s">
        <v>76</v>
      </c>
      <c r="E68" s="32">
        <v>2831027.458333333</v>
      </c>
      <c r="F68" s="32">
        <v>2829901.208333333</v>
      </c>
      <c r="G68" s="74">
        <f t="shared" si="5"/>
        <v>-3.9782376419020667E-4</v>
      </c>
    </row>
    <row r="69" spans="1:7" ht="16.5">
      <c r="A69" s="25"/>
      <c r="B69" s="22" t="s">
        <v>34</v>
      </c>
      <c r="C69" s="13" t="s">
        <v>80</v>
      </c>
      <c r="D69" s="11" t="s">
        <v>75</v>
      </c>
      <c r="E69" s="32">
        <v>391947.58804287307</v>
      </c>
      <c r="F69" s="32">
        <v>392981.93055555556</v>
      </c>
      <c r="G69" s="74">
        <f t="shared" si="5"/>
        <v>2.6389817012200784E-3</v>
      </c>
    </row>
    <row r="70" spans="1:7" ht="16.5">
      <c r="A70" s="25"/>
      <c r="B70" s="22" t="s">
        <v>37</v>
      </c>
      <c r="C70" s="13" t="s">
        <v>83</v>
      </c>
      <c r="D70" s="11" t="s">
        <v>77</v>
      </c>
      <c r="E70" s="32">
        <v>596372.47023809527</v>
      </c>
      <c r="F70" s="32">
        <v>599455.62916666665</v>
      </c>
      <c r="G70" s="74">
        <f t="shared" si="5"/>
        <v>5.1698545496918517E-3</v>
      </c>
    </row>
    <row r="71" spans="1:7" ht="16.5">
      <c r="A71" s="25"/>
      <c r="B71" s="22" t="s">
        <v>39</v>
      </c>
      <c r="C71" s="13" t="s">
        <v>85</v>
      </c>
      <c r="D71" s="11" t="s">
        <v>79</v>
      </c>
      <c r="E71" s="32">
        <v>223141.74483972319</v>
      </c>
      <c r="F71" s="32">
        <v>225153.10714285716</v>
      </c>
      <c r="G71" s="74">
        <f t="shared" si="5"/>
        <v>9.0138324614189736E-3</v>
      </c>
    </row>
    <row r="72" spans="1:7" ht="16.5" customHeight="1" thickBot="1">
      <c r="A72" s="26"/>
      <c r="B72" s="22" t="s">
        <v>38</v>
      </c>
      <c r="C72" s="13" t="s">
        <v>84</v>
      </c>
      <c r="D72" s="10" t="s">
        <v>78</v>
      </c>
      <c r="E72" s="43">
        <v>300256.296875</v>
      </c>
      <c r="F72" s="43">
        <v>303779.609375</v>
      </c>
      <c r="G72" s="76">
        <f t="shared" si="5"/>
        <v>1.1734350075818039E-2</v>
      </c>
    </row>
    <row r="73" spans="1:7" ht="15.75" customHeight="1" thickBot="1">
      <c r="A73" s="148" t="s">
        <v>204</v>
      </c>
      <c r="B73" s="149"/>
      <c r="C73" s="149"/>
      <c r="D73" s="154"/>
      <c r="E73" s="70">
        <f>SUM(E67:E72)</f>
        <v>5303130.815769501</v>
      </c>
      <c r="F73" s="70">
        <f>SUM(F67:F72)</f>
        <v>5302179.4064484127</v>
      </c>
      <c r="G73" s="83">
        <f t="shared" si="5"/>
        <v>-1.7940521441771966E-4</v>
      </c>
    </row>
    <row r="74" spans="1:7" ht="17.25" customHeight="1" thickBot="1">
      <c r="A74" s="25" t="s">
        <v>40</v>
      </c>
      <c r="B74" s="72" t="s">
        <v>41</v>
      </c>
      <c r="C74" s="5"/>
      <c r="D74" s="6"/>
      <c r="E74" s="38"/>
      <c r="F74" s="38"/>
      <c r="G74" s="54"/>
    </row>
    <row r="75" spans="1:7" ht="13.5" customHeight="1">
      <c r="A75" s="21"/>
      <c r="B75" s="22" t="s">
        <v>42</v>
      </c>
      <c r="C75" s="15" t="s">
        <v>91</v>
      </c>
      <c r="D75" s="16" t="s">
        <v>87</v>
      </c>
      <c r="E75" s="29">
        <v>196696.30245784283</v>
      </c>
      <c r="F75" s="29">
        <v>197448.49107142858</v>
      </c>
      <c r="G75" s="98">
        <f t="shared" ref="G75:G80" si="6">(F75-E75)/E75</f>
        <v>3.8241116085390731E-3</v>
      </c>
    </row>
    <row r="76" spans="1:7" ht="16.5">
      <c r="A76" s="25"/>
      <c r="B76" s="22" t="s">
        <v>44</v>
      </c>
      <c r="C76" s="13" t="s">
        <v>92</v>
      </c>
      <c r="D76" s="11" t="s">
        <v>88</v>
      </c>
      <c r="E76" s="33">
        <v>79675.329168986646</v>
      </c>
      <c r="F76" s="33">
        <v>80148.421875</v>
      </c>
      <c r="G76" s="98">
        <f t="shared" si="6"/>
        <v>5.9377565295017851E-3</v>
      </c>
    </row>
    <row r="77" spans="1:7" ht="16.5">
      <c r="A77" s="25"/>
      <c r="B77" s="22" t="s">
        <v>46</v>
      </c>
      <c r="C77" s="13" t="s">
        <v>112</v>
      </c>
      <c r="D77" s="11" t="s">
        <v>86</v>
      </c>
      <c r="E77" s="33">
        <v>116649.15000154664</v>
      </c>
      <c r="F77" s="33">
        <v>118921.12152777778</v>
      </c>
      <c r="G77" s="98">
        <f t="shared" si="6"/>
        <v>1.947696598047232E-2</v>
      </c>
    </row>
    <row r="78" spans="1:7" ht="16.5">
      <c r="A78" s="25"/>
      <c r="B78" s="22" t="s">
        <v>43</v>
      </c>
      <c r="C78" s="13" t="s">
        <v>90</v>
      </c>
      <c r="D78" s="11" t="s">
        <v>86</v>
      </c>
      <c r="E78" s="33">
        <v>294208.08401385794</v>
      </c>
      <c r="F78" s="33">
        <v>300687.03125</v>
      </c>
      <c r="G78" s="98">
        <f t="shared" si="6"/>
        <v>2.2021649261809165E-2</v>
      </c>
    </row>
    <row r="79" spans="1:7" ht="16.5" customHeight="1" thickBot="1">
      <c r="A79" s="26"/>
      <c r="B79" s="22" t="s">
        <v>45</v>
      </c>
      <c r="C79" s="13" t="s">
        <v>93</v>
      </c>
      <c r="D79" s="10" t="s">
        <v>89</v>
      </c>
      <c r="E79" s="36">
        <v>127910.20971603564</v>
      </c>
      <c r="F79" s="36">
        <v>132404.95000000001</v>
      </c>
      <c r="G79" s="99">
        <f t="shared" si="6"/>
        <v>3.5139808573082867E-2</v>
      </c>
    </row>
    <row r="80" spans="1:7" ht="15.75" customHeight="1" thickBot="1">
      <c r="A80" s="148" t="s">
        <v>198</v>
      </c>
      <c r="B80" s="149"/>
      <c r="C80" s="149"/>
      <c r="D80" s="154"/>
      <c r="E80" s="70">
        <f>SUM(E75:E79)</f>
        <v>815139.07535826974</v>
      </c>
      <c r="F80" s="70">
        <f>SUM(F75:F79)</f>
        <v>829610.01572420634</v>
      </c>
      <c r="G80" s="83">
        <f t="shared" si="6"/>
        <v>1.7752725643260744E-2</v>
      </c>
    </row>
    <row r="81" spans="1:8" ht="17.25" customHeight="1" thickBot="1">
      <c r="A81" s="21" t="s">
        <v>47</v>
      </c>
      <c r="B81" s="72" t="s">
        <v>48</v>
      </c>
      <c r="C81" s="5"/>
      <c r="D81" s="6"/>
      <c r="E81" s="38"/>
      <c r="F81" s="38"/>
      <c r="G81" s="54"/>
    </row>
    <row r="82" spans="1:8" ht="16.5">
      <c r="A82" s="21"/>
      <c r="B82" s="22" t="s">
        <v>54</v>
      </c>
      <c r="C82" s="13" t="s">
        <v>107</v>
      </c>
      <c r="D82" s="16" t="s">
        <v>108</v>
      </c>
      <c r="E82" s="29">
        <v>578645.625</v>
      </c>
      <c r="F82" s="29">
        <v>578403.75</v>
      </c>
      <c r="G82" s="73">
        <f t="shared" ref="G82:G90" si="7">(F82-E82)/E82</f>
        <v>-4.1800195067576981E-4</v>
      </c>
    </row>
    <row r="83" spans="1:8" ht="16.5">
      <c r="A83" s="25"/>
      <c r="B83" s="22" t="s">
        <v>53</v>
      </c>
      <c r="C83" s="13" t="s">
        <v>101</v>
      </c>
      <c r="D83" s="9" t="s">
        <v>99</v>
      </c>
      <c r="E83" s="33">
        <v>132959.86299802031</v>
      </c>
      <c r="F83" s="33">
        <v>132920.26388888891</v>
      </c>
      <c r="G83" s="74">
        <f t="shared" si="7"/>
        <v>-2.9782754162431638E-4</v>
      </c>
    </row>
    <row r="84" spans="1:8" ht="16.5">
      <c r="A84" s="25"/>
      <c r="B84" s="22" t="s">
        <v>49</v>
      </c>
      <c r="C84" s="13" t="s">
        <v>96</v>
      </c>
      <c r="D84" s="11" t="s">
        <v>94</v>
      </c>
      <c r="E84" s="33">
        <v>70553.232142857159</v>
      </c>
      <c r="F84" s="33">
        <v>71613.357142857145</v>
      </c>
      <c r="G84" s="74">
        <f t="shared" si="7"/>
        <v>1.5025888507183196E-2</v>
      </c>
    </row>
    <row r="85" spans="1:8" ht="16.5">
      <c r="A85" s="25"/>
      <c r="B85" s="22" t="s">
        <v>52</v>
      </c>
      <c r="C85" s="13" t="s">
        <v>98</v>
      </c>
      <c r="D85" s="11" t="s">
        <v>114</v>
      </c>
      <c r="E85" s="33">
        <v>94342.052207065091</v>
      </c>
      <c r="F85" s="33">
        <v>95779.180555555547</v>
      </c>
      <c r="G85" s="74">
        <f t="shared" si="7"/>
        <v>1.5233168188203059E-2</v>
      </c>
    </row>
    <row r="86" spans="1:8" ht="16.5">
      <c r="A86" s="25"/>
      <c r="B86" s="22" t="s">
        <v>55</v>
      </c>
      <c r="C86" s="13" t="s">
        <v>103</v>
      </c>
      <c r="D86" s="18" t="s">
        <v>102</v>
      </c>
      <c r="E86" s="45">
        <v>169664.81666666668</v>
      </c>
      <c r="F86" s="45">
        <v>172987.80277777778</v>
      </c>
      <c r="G86" s="74">
        <f t="shared" si="7"/>
        <v>1.9585593385808595E-2</v>
      </c>
    </row>
    <row r="87" spans="1:8" ht="16.5">
      <c r="A87" s="25"/>
      <c r="B87" s="22" t="s">
        <v>51</v>
      </c>
      <c r="C87" s="13" t="s">
        <v>95</v>
      </c>
      <c r="D87" s="18" t="s">
        <v>113</v>
      </c>
      <c r="E87" s="129">
        <v>112139.18705357143</v>
      </c>
      <c r="F87" s="129">
        <v>114417.8125</v>
      </c>
      <c r="G87" s="74">
        <f t="shared" si="7"/>
        <v>2.0319618023804855E-2</v>
      </c>
    </row>
    <row r="88" spans="1:8" ht="16.5" customHeight="1" thickBot="1">
      <c r="A88" s="23"/>
      <c r="B88" s="24" t="s">
        <v>50</v>
      </c>
      <c r="C88" s="14" t="s">
        <v>100</v>
      </c>
      <c r="D88" s="10" t="s">
        <v>97</v>
      </c>
      <c r="E88" s="36">
        <v>46224.101190476191</v>
      </c>
      <c r="F88" s="36">
        <v>48612.3125</v>
      </c>
      <c r="G88" s="75">
        <f t="shared" si="7"/>
        <v>5.1665932879531376E-2</v>
      </c>
    </row>
    <row r="89" spans="1:8" ht="15.75" customHeight="1" thickBot="1">
      <c r="A89" s="148" t="s">
        <v>199</v>
      </c>
      <c r="B89" s="149"/>
      <c r="C89" s="149"/>
      <c r="D89" s="154"/>
      <c r="E89" s="70">
        <f>SUM(E82:E88)</f>
        <v>1204528.8772586568</v>
      </c>
      <c r="F89" s="70">
        <f>SUM(F82:F88)</f>
        <v>1214734.4793650792</v>
      </c>
      <c r="G89" s="83">
        <f t="shared" si="7"/>
        <v>8.4726919371571861E-3</v>
      </c>
    </row>
    <row r="90" spans="1:8" ht="15.75" customHeight="1" thickBot="1">
      <c r="A90" s="148" t="s">
        <v>191</v>
      </c>
      <c r="B90" s="149"/>
      <c r="C90" s="149"/>
      <c r="D90" s="154"/>
      <c r="E90" s="80">
        <f>SUM(E31,E38,E46,E54,E65,E73,E80,E89)</f>
        <v>20428584.568991683</v>
      </c>
      <c r="F90" s="80">
        <f>SUM(F31,F38,F46,F54,F65,F73,F80,F89)</f>
        <v>20579283.646870039</v>
      </c>
      <c r="G90" s="96">
        <f t="shared" si="7"/>
        <v>7.3768731930209394E-3</v>
      </c>
      <c r="H90" s="97"/>
    </row>
    <row r="91" spans="1:8">
      <c r="E91"/>
      <c r="F91"/>
    </row>
  </sheetData>
  <sortState ref="B82:J88">
    <sortCondition ref="G82:G88"/>
  </sortState>
  <mergeCells count="16">
    <mergeCell ref="A80:D80"/>
    <mergeCell ref="A89:D89"/>
    <mergeCell ref="A90:D90"/>
    <mergeCell ref="E12:E13"/>
    <mergeCell ref="A54:D54"/>
    <mergeCell ref="A65:D65"/>
    <mergeCell ref="A73:D73"/>
    <mergeCell ref="G12:G13"/>
    <mergeCell ref="A31:D31"/>
    <mergeCell ref="A38:D38"/>
    <mergeCell ref="A46:D46"/>
    <mergeCell ref="A12:A13"/>
    <mergeCell ref="B12:B13"/>
    <mergeCell ref="C12:C13"/>
    <mergeCell ref="D12:D13"/>
    <mergeCell ref="F12:F13"/>
  </mergeCells>
  <printOptions horizontalCentered="1"/>
  <pageMargins left="0.19685039370078741" right="0.19685039370078741" top="0.39370078740157483" bottom="0.47244094488188981" header="0.31496062992125984" footer="0.31496062992125984"/>
  <pageSetup paperSize="9" orientation="landscape" r:id="rId1"/>
  <headerFooter>
    <oddFooter>&amp;C&amp;P</oddFooter>
  </headerFooter>
  <rowBreaks count="2" manualBreakCount="2">
    <brk id="31" max="16383" man="1"/>
    <brk id="60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7:L90"/>
  <sheetViews>
    <sheetView rightToLeft="1" topLeftCell="A70" zoomScaleNormal="100" workbookViewId="0">
      <selection activeCell="J95" sqref="J95"/>
    </sheetView>
  </sheetViews>
  <sheetFormatPr defaultRowHeight="15"/>
  <cols>
    <col min="1" max="1" width="22.7109375" style="7" customWidth="1"/>
    <col min="2" max="2" width="5.140625" style="7" bestFit="1" customWidth="1"/>
    <col min="3" max="3" width="17.5703125" customWidth="1"/>
    <col min="4" max="4" width="12.28515625" customWidth="1"/>
    <col min="5" max="5" width="11.42578125" style="71" customWidth="1"/>
    <col min="6" max="6" width="11.28515625" style="71" customWidth="1"/>
    <col min="7" max="7" width="9.85546875" style="71" customWidth="1"/>
    <col min="8" max="8" width="11.28515625" style="71" customWidth="1"/>
    <col min="9" max="9" width="9.85546875" style="71" customWidth="1"/>
    <col min="10" max="10" width="10.28515625" style="71" customWidth="1"/>
    <col min="11" max="12" width="9.85546875" style="71" customWidth="1"/>
  </cols>
  <sheetData>
    <row r="7" spans="1:12" ht="12" customHeight="1">
      <c r="A7" s="4" t="s">
        <v>1</v>
      </c>
      <c r="B7" s="3"/>
      <c r="C7" s="3"/>
    </row>
    <row r="8" spans="1:12" ht="12" customHeight="1">
      <c r="A8" s="4" t="s">
        <v>2</v>
      </c>
      <c r="B8" s="4"/>
      <c r="C8" s="4"/>
    </row>
    <row r="9" spans="1:12" ht="19.5">
      <c r="A9" s="19" t="s">
        <v>208</v>
      </c>
      <c r="B9" s="19"/>
      <c r="C9" s="19"/>
      <c r="D9" s="19"/>
      <c r="E9" s="19"/>
      <c r="F9" s="19"/>
      <c r="H9" s="19"/>
      <c r="J9" s="19"/>
    </row>
    <row r="10" spans="1:12" ht="15.75" customHeight="1">
      <c r="A10" s="78" t="s">
        <v>226</v>
      </c>
      <c r="B10" s="2"/>
      <c r="C10" s="2"/>
    </row>
    <row r="11" spans="1:12" ht="13.5" customHeight="1" thickBot="1">
      <c r="A11" s="2"/>
      <c r="B11" s="2"/>
      <c r="C11" s="2"/>
      <c r="E11" s="119" t="s">
        <v>225</v>
      </c>
      <c r="F11" s="119" t="s">
        <v>240</v>
      </c>
      <c r="G11" s="119"/>
      <c r="H11" s="119" t="s">
        <v>240</v>
      </c>
      <c r="I11" s="119"/>
      <c r="J11" s="119" t="s">
        <v>225</v>
      </c>
      <c r="K11" s="119"/>
      <c r="L11" s="119"/>
    </row>
    <row r="12" spans="1:12" ht="24.75" customHeight="1">
      <c r="A12" s="140" t="s">
        <v>3</v>
      </c>
      <c r="B12" s="142"/>
      <c r="C12" s="144" t="s">
        <v>0</v>
      </c>
      <c r="D12" s="137" t="s">
        <v>4</v>
      </c>
      <c r="E12" s="157" t="s">
        <v>230</v>
      </c>
      <c r="F12" s="157" t="s">
        <v>231</v>
      </c>
      <c r="G12" s="157" t="s">
        <v>205</v>
      </c>
      <c r="H12" s="157" t="s">
        <v>232</v>
      </c>
      <c r="I12" s="157" t="s">
        <v>205</v>
      </c>
      <c r="J12" s="157" t="s">
        <v>241</v>
      </c>
      <c r="K12" s="157" t="s">
        <v>205</v>
      </c>
      <c r="L12" s="157" t="s">
        <v>242</v>
      </c>
    </row>
    <row r="13" spans="1:12" ht="25.5" customHeight="1" thickBot="1">
      <c r="A13" s="141"/>
      <c r="B13" s="143"/>
      <c r="C13" s="145"/>
      <c r="D13" s="153"/>
      <c r="E13" s="158"/>
      <c r="F13" s="158"/>
      <c r="G13" s="158"/>
      <c r="H13" s="158"/>
      <c r="I13" s="158"/>
      <c r="J13" s="158"/>
      <c r="K13" s="158"/>
      <c r="L13" s="158"/>
    </row>
    <row r="14" spans="1:12" ht="17.25" customHeight="1" thickBot="1">
      <c r="A14" s="21" t="s">
        <v>118</v>
      </c>
      <c r="B14" s="72" t="s">
        <v>119</v>
      </c>
      <c r="C14" s="5"/>
      <c r="D14" s="6"/>
      <c r="E14" s="53"/>
      <c r="F14" s="53"/>
      <c r="G14" s="53"/>
      <c r="H14" s="53"/>
      <c r="I14" s="53"/>
      <c r="J14" s="53"/>
      <c r="K14" s="53"/>
      <c r="L14" s="128"/>
    </row>
    <row r="15" spans="1:12" ht="17.25" thickBot="1">
      <c r="A15" s="21"/>
      <c r="B15" s="55" t="s">
        <v>120</v>
      </c>
      <c r="C15" s="109" t="s">
        <v>121</v>
      </c>
      <c r="D15" s="108" t="s">
        <v>113</v>
      </c>
      <c r="E15" s="28">
        <v>78024.399999999994</v>
      </c>
      <c r="F15" s="28">
        <v>72824.399999999994</v>
      </c>
      <c r="G15" s="73">
        <f>(F15-E15)/E15</f>
        <v>-6.6645818487550051E-2</v>
      </c>
      <c r="H15" s="28">
        <v>68624.399999999994</v>
      </c>
      <c r="I15" s="73">
        <f>(H15-F15)/F15</f>
        <v>-5.7672977738230595E-2</v>
      </c>
      <c r="J15" s="28">
        <v>67541</v>
      </c>
      <c r="K15" s="124">
        <f>(J15-H15)/H15</f>
        <v>-1.5787387576430459E-2</v>
      </c>
      <c r="L15" s="73">
        <f t="shared" ref="L15:L31" si="0">(J15-E15)/E15</f>
        <v>-0.13436053337161188</v>
      </c>
    </row>
    <row r="16" spans="1:12" ht="17.25" thickBot="1">
      <c r="A16" s="25"/>
      <c r="B16" s="22" t="s">
        <v>122</v>
      </c>
      <c r="C16" s="101" t="s">
        <v>123</v>
      </c>
      <c r="D16" s="100" t="s">
        <v>113</v>
      </c>
      <c r="E16" s="32">
        <v>130833.22222222222</v>
      </c>
      <c r="F16" s="32">
        <v>130377.66666666667</v>
      </c>
      <c r="G16" s="74">
        <f t="shared" ref="G16:G30" si="1">(F16-E16)/E16</f>
        <v>-3.4819562479457963E-3</v>
      </c>
      <c r="H16" s="32">
        <v>133333.22222222222</v>
      </c>
      <c r="I16" s="74">
        <f t="shared" ref="I16:I79" si="2">(H16-F16)/F16</f>
        <v>2.2669185843860379E-2</v>
      </c>
      <c r="J16" s="32">
        <v>127472.07777777778</v>
      </c>
      <c r="K16" s="122">
        <f>(J16-H16)/H16</f>
        <v>-4.3958619965516567E-2</v>
      </c>
      <c r="L16" s="73">
        <f t="shared" si="0"/>
        <v>-2.5690297826155194E-2</v>
      </c>
    </row>
    <row r="17" spans="1:12" ht="17.25" thickBot="1">
      <c r="A17" s="25"/>
      <c r="B17" s="22" t="s">
        <v>124</v>
      </c>
      <c r="C17" s="101" t="s">
        <v>125</v>
      </c>
      <c r="D17" s="100" t="s">
        <v>113</v>
      </c>
      <c r="E17" s="32">
        <v>84024.4</v>
      </c>
      <c r="F17" s="32">
        <v>84574.399999999994</v>
      </c>
      <c r="G17" s="74">
        <f t="shared" si="1"/>
        <v>6.5457176724856118E-3</v>
      </c>
      <c r="H17" s="32">
        <v>80799.399999999994</v>
      </c>
      <c r="I17" s="74">
        <f t="shared" si="2"/>
        <v>-4.4635256058570917E-2</v>
      </c>
      <c r="J17" s="32">
        <v>86374.399999999994</v>
      </c>
      <c r="K17" s="122">
        <f t="shared" ref="K17:K31" si="3">(J17-H17)/H17</f>
        <v>6.899803711413699E-2</v>
      </c>
      <c r="L17" s="73">
        <f t="shared" si="0"/>
        <v>2.7968066418802159E-2</v>
      </c>
    </row>
    <row r="18" spans="1:12" ht="17.25" thickBot="1">
      <c r="A18" s="25"/>
      <c r="B18" s="22" t="s">
        <v>126</v>
      </c>
      <c r="C18" s="101" t="s">
        <v>127</v>
      </c>
      <c r="D18" s="100" t="s">
        <v>113</v>
      </c>
      <c r="E18" s="32">
        <v>46724.4</v>
      </c>
      <c r="F18" s="32">
        <v>45874.400000000001</v>
      </c>
      <c r="G18" s="74">
        <f t="shared" si="1"/>
        <v>-1.8191779883743826E-2</v>
      </c>
      <c r="H18" s="32">
        <v>45341</v>
      </c>
      <c r="I18" s="74">
        <f t="shared" si="2"/>
        <v>-1.1627400031390088E-2</v>
      </c>
      <c r="J18" s="32">
        <v>41791</v>
      </c>
      <c r="K18" s="122">
        <f t="shared" si="3"/>
        <v>-7.8295582364747138E-2</v>
      </c>
      <c r="L18" s="73">
        <f t="shared" si="0"/>
        <v>-0.10558509044524919</v>
      </c>
    </row>
    <row r="19" spans="1:12" ht="17.25" thickBot="1">
      <c r="A19" s="25"/>
      <c r="B19" s="22" t="s">
        <v>128</v>
      </c>
      <c r="C19" s="101" t="s">
        <v>129</v>
      </c>
      <c r="D19" s="100" t="s">
        <v>113</v>
      </c>
      <c r="E19" s="32">
        <v>175392</v>
      </c>
      <c r="F19" s="32">
        <v>234030.5</v>
      </c>
      <c r="G19" s="74">
        <f t="shared" si="1"/>
        <v>0.33432824758255791</v>
      </c>
      <c r="H19" s="32">
        <v>269968.625</v>
      </c>
      <c r="I19" s="74">
        <f t="shared" si="2"/>
        <v>0.15356171524651702</v>
      </c>
      <c r="J19" s="32">
        <v>303178.42857142858</v>
      </c>
      <c r="K19" s="122">
        <f t="shared" si="3"/>
        <v>0.12301356711887754</v>
      </c>
      <c r="L19" s="73">
        <f t="shared" si="0"/>
        <v>0.72857615268329556</v>
      </c>
    </row>
    <row r="20" spans="1:12" ht="17.25" thickBot="1">
      <c r="A20" s="25"/>
      <c r="B20" s="22" t="s">
        <v>130</v>
      </c>
      <c r="C20" s="101" t="s">
        <v>131</v>
      </c>
      <c r="D20" s="100" t="s">
        <v>113</v>
      </c>
      <c r="E20" s="32">
        <v>102424.4</v>
      </c>
      <c r="F20" s="32">
        <v>100124.4</v>
      </c>
      <c r="G20" s="74">
        <f t="shared" si="1"/>
        <v>-2.2455586754718603E-2</v>
      </c>
      <c r="H20" s="32">
        <v>94557.700000000012</v>
      </c>
      <c r="I20" s="74">
        <f t="shared" si="2"/>
        <v>-5.5597836291653012E-2</v>
      </c>
      <c r="J20" s="32">
        <v>94891</v>
      </c>
      <c r="K20" s="122">
        <f t="shared" si="3"/>
        <v>3.5248319280184303E-3</v>
      </c>
      <c r="L20" s="73">
        <f t="shared" si="0"/>
        <v>-7.3550833590433476E-2</v>
      </c>
    </row>
    <row r="21" spans="1:12" ht="17.25" thickBot="1">
      <c r="A21" s="25"/>
      <c r="B21" s="22" t="s">
        <v>132</v>
      </c>
      <c r="C21" s="101" t="s">
        <v>133</v>
      </c>
      <c r="D21" s="100" t="s">
        <v>113</v>
      </c>
      <c r="E21" s="32">
        <v>67024.899999999994</v>
      </c>
      <c r="F21" s="32">
        <v>65274.9</v>
      </c>
      <c r="G21" s="74">
        <f t="shared" si="1"/>
        <v>-2.6109699529577708E-2</v>
      </c>
      <c r="H21" s="32">
        <v>67607.7</v>
      </c>
      <c r="I21" s="74">
        <f t="shared" si="2"/>
        <v>3.5738086155627902E-2</v>
      </c>
      <c r="J21" s="32">
        <v>61224.9</v>
      </c>
      <c r="K21" s="122">
        <f t="shared" si="3"/>
        <v>-9.4409364613793928E-2</v>
      </c>
      <c r="L21" s="73">
        <f t="shared" si="0"/>
        <v>-8.6535004155172082E-2</v>
      </c>
    </row>
    <row r="22" spans="1:12" ht="17.25" thickBot="1">
      <c r="A22" s="25"/>
      <c r="B22" s="22" t="s">
        <v>134</v>
      </c>
      <c r="C22" s="101" t="s">
        <v>135</v>
      </c>
      <c r="D22" s="102" t="s">
        <v>136</v>
      </c>
      <c r="E22" s="32">
        <v>22999.888888888891</v>
      </c>
      <c r="F22" s="32">
        <v>24222.111111111109</v>
      </c>
      <c r="G22" s="74">
        <f t="shared" si="1"/>
        <v>5.3140353335040122E-2</v>
      </c>
      <c r="H22" s="32">
        <v>25802.666666666664</v>
      </c>
      <c r="I22" s="74">
        <f t="shared" si="2"/>
        <v>6.525259290180227E-2</v>
      </c>
      <c r="J22" s="32">
        <v>31360.966666666667</v>
      </c>
      <c r="K22" s="122">
        <f t="shared" si="3"/>
        <v>0.21541571930549827</v>
      </c>
      <c r="L22" s="73">
        <f t="shared" si="0"/>
        <v>0.36352687694143443</v>
      </c>
    </row>
    <row r="23" spans="1:12" ht="17.25" thickBot="1">
      <c r="A23" s="25"/>
      <c r="B23" s="22" t="s">
        <v>137</v>
      </c>
      <c r="C23" s="101" t="s">
        <v>138</v>
      </c>
      <c r="D23" s="102" t="s">
        <v>136</v>
      </c>
      <c r="E23" s="32">
        <v>32822.111111111109</v>
      </c>
      <c r="F23" s="32">
        <v>34044.333333333328</v>
      </c>
      <c r="G23" s="74">
        <f t="shared" si="1"/>
        <v>3.7237769931516257E-2</v>
      </c>
      <c r="H23" s="32">
        <v>32472.111111111109</v>
      </c>
      <c r="I23" s="74">
        <f t="shared" si="2"/>
        <v>-4.6181612864271665E-2</v>
      </c>
      <c r="J23" s="32">
        <v>36166.522222222222</v>
      </c>
      <c r="K23" s="122">
        <f t="shared" si="3"/>
        <v>0.11377181786764032</v>
      </c>
      <c r="L23" s="73">
        <f t="shared" si="0"/>
        <v>0.10189506396433304</v>
      </c>
    </row>
    <row r="24" spans="1:12" ht="17.25" thickBot="1">
      <c r="A24" s="25"/>
      <c r="B24" s="22" t="s">
        <v>139</v>
      </c>
      <c r="C24" s="101" t="s">
        <v>140</v>
      </c>
      <c r="D24" s="102" t="s">
        <v>136</v>
      </c>
      <c r="E24" s="32">
        <v>32194.333333333332</v>
      </c>
      <c r="F24" s="32">
        <v>32472.111111111109</v>
      </c>
      <c r="G24" s="74">
        <f t="shared" si="1"/>
        <v>8.6281574742276806E-3</v>
      </c>
      <c r="H24" s="32">
        <v>31388.744444444445</v>
      </c>
      <c r="I24" s="74">
        <f t="shared" si="2"/>
        <v>-3.3362988410567652E-2</v>
      </c>
      <c r="J24" s="32">
        <v>35888.777777777781</v>
      </c>
      <c r="K24" s="122">
        <f t="shared" si="3"/>
        <v>0.14336455353599867</v>
      </c>
      <c r="L24" s="73">
        <f t="shared" si="0"/>
        <v>0.11475449440722847</v>
      </c>
    </row>
    <row r="25" spans="1:12" ht="17.25" thickBot="1">
      <c r="A25" s="25"/>
      <c r="B25" s="22" t="s">
        <v>141</v>
      </c>
      <c r="C25" s="101" t="s">
        <v>142</v>
      </c>
      <c r="D25" s="102" t="s">
        <v>136</v>
      </c>
      <c r="E25" s="32">
        <v>30424.9</v>
      </c>
      <c r="F25" s="32">
        <v>31024.9</v>
      </c>
      <c r="G25" s="74">
        <f t="shared" si="1"/>
        <v>1.97206893038268E-2</v>
      </c>
      <c r="H25" s="32">
        <v>32641.5</v>
      </c>
      <c r="I25" s="74">
        <f t="shared" si="2"/>
        <v>5.2106533784153967E-2</v>
      </c>
      <c r="J25" s="32">
        <v>38110.966666666667</v>
      </c>
      <c r="K25" s="122">
        <f t="shared" si="3"/>
        <v>0.1675617439966505</v>
      </c>
      <c r="L25" s="73">
        <f t="shared" si="0"/>
        <v>0.25262422116972166</v>
      </c>
    </row>
    <row r="26" spans="1:12" ht="17.25" thickBot="1">
      <c r="A26" s="25"/>
      <c r="B26" s="22" t="s">
        <v>143</v>
      </c>
      <c r="C26" s="101" t="s">
        <v>144</v>
      </c>
      <c r="D26" s="102" t="s">
        <v>145</v>
      </c>
      <c r="E26" s="32">
        <v>79468.625</v>
      </c>
      <c r="F26" s="32">
        <v>78611</v>
      </c>
      <c r="G26" s="74">
        <f t="shared" si="1"/>
        <v>-1.0791994953983412E-2</v>
      </c>
      <c r="H26" s="32">
        <v>83110.96666666666</v>
      </c>
      <c r="I26" s="74">
        <f t="shared" si="2"/>
        <v>5.7243473135650987E-2</v>
      </c>
      <c r="J26" s="32">
        <v>80138.744444444441</v>
      </c>
      <c r="K26" s="122">
        <f t="shared" si="3"/>
        <v>-3.5762094238933805E-2</v>
      </c>
      <c r="L26" s="73">
        <f t="shared" si="0"/>
        <v>8.4325033237260729E-3</v>
      </c>
    </row>
    <row r="27" spans="1:12" ht="17.25" thickBot="1">
      <c r="A27" s="25"/>
      <c r="B27" s="22" t="s">
        <v>146</v>
      </c>
      <c r="C27" s="101" t="s">
        <v>147</v>
      </c>
      <c r="D27" s="102" t="s">
        <v>136</v>
      </c>
      <c r="E27" s="32">
        <v>35222.111111111109</v>
      </c>
      <c r="F27" s="32">
        <v>34552.666666666672</v>
      </c>
      <c r="G27" s="74">
        <f t="shared" si="1"/>
        <v>-1.9006369105265132E-2</v>
      </c>
      <c r="H27" s="32">
        <v>33694.26666666667</v>
      </c>
      <c r="I27" s="74">
        <f t="shared" si="2"/>
        <v>-2.4843234482625595E-2</v>
      </c>
      <c r="J27" s="32">
        <v>36694.300000000003</v>
      </c>
      <c r="K27" s="122">
        <f t="shared" si="3"/>
        <v>8.9036908356317765E-2</v>
      </c>
      <c r="L27" s="73">
        <f t="shared" si="0"/>
        <v>4.1797292735939358E-2</v>
      </c>
    </row>
    <row r="28" spans="1:12" ht="17.25" thickBot="1">
      <c r="A28" s="25"/>
      <c r="B28" s="22" t="s">
        <v>148</v>
      </c>
      <c r="C28" s="101" t="s">
        <v>149</v>
      </c>
      <c r="D28" s="102" t="s">
        <v>113</v>
      </c>
      <c r="E28" s="32">
        <v>68324.899999999994</v>
      </c>
      <c r="F28" s="32">
        <v>72824.899999999994</v>
      </c>
      <c r="G28" s="74">
        <f t="shared" si="1"/>
        <v>6.5861786844913062E-2</v>
      </c>
      <c r="H28" s="32">
        <v>80258.200000000012</v>
      </c>
      <c r="I28" s="74">
        <f t="shared" si="2"/>
        <v>0.10207085763248584</v>
      </c>
      <c r="J28" s="32">
        <v>73558.200000000012</v>
      </c>
      <c r="K28" s="122">
        <f t="shared" si="3"/>
        <v>-8.3480566471712536E-2</v>
      </c>
      <c r="L28" s="73">
        <f t="shared" si="0"/>
        <v>7.65943309101077E-2</v>
      </c>
    </row>
    <row r="29" spans="1:12" ht="17.25" thickBot="1">
      <c r="A29" s="25"/>
      <c r="B29" s="22" t="s">
        <v>150</v>
      </c>
      <c r="C29" s="101" t="s">
        <v>151</v>
      </c>
      <c r="D29" s="102" t="s">
        <v>152</v>
      </c>
      <c r="E29" s="32">
        <v>108310.71428571429</v>
      </c>
      <c r="F29" s="32">
        <v>108096.42857142858</v>
      </c>
      <c r="G29" s="74">
        <f t="shared" si="1"/>
        <v>-1.978435057869187E-3</v>
      </c>
      <c r="H29" s="32">
        <v>102882.14285714286</v>
      </c>
      <c r="I29" s="74">
        <f t="shared" si="2"/>
        <v>-4.8237354214160727E-2</v>
      </c>
      <c r="J29" s="32">
        <v>110596.42857142858</v>
      </c>
      <c r="K29" s="122">
        <f t="shared" si="3"/>
        <v>7.4981775262957018E-2</v>
      </c>
      <c r="L29" s="73">
        <f t="shared" si="0"/>
        <v>2.1103307283938444E-2</v>
      </c>
    </row>
    <row r="30" spans="1:12" ht="17.25" thickBot="1">
      <c r="A30" s="25"/>
      <c r="B30" s="22" t="s">
        <v>153</v>
      </c>
      <c r="C30" s="101" t="s">
        <v>154</v>
      </c>
      <c r="D30" s="102" t="s">
        <v>113</v>
      </c>
      <c r="E30" s="35">
        <v>54974.400000000001</v>
      </c>
      <c r="F30" s="35">
        <v>54974.400000000001</v>
      </c>
      <c r="G30" s="76">
        <f t="shared" si="1"/>
        <v>0</v>
      </c>
      <c r="H30" s="35">
        <v>52674.400000000001</v>
      </c>
      <c r="I30" s="76">
        <f t="shared" si="2"/>
        <v>-4.1837655345033323E-2</v>
      </c>
      <c r="J30" s="35">
        <v>55624.9</v>
      </c>
      <c r="K30" s="123">
        <f t="shared" si="3"/>
        <v>5.6013927068936709E-2</v>
      </c>
      <c r="L30" s="73">
        <f t="shared" si="0"/>
        <v>1.1832780348671381E-2</v>
      </c>
    </row>
    <row r="31" spans="1:12" ht="15.75" thickBot="1">
      <c r="A31" s="148" t="s">
        <v>194</v>
      </c>
      <c r="B31" s="149"/>
      <c r="C31" s="149"/>
      <c r="D31" s="154"/>
      <c r="E31" s="81">
        <f>SUM(E15:E30)</f>
        <v>1149189.705952381</v>
      </c>
      <c r="F31" s="81">
        <f>SUM(F15:F30)</f>
        <v>1203903.5174603176</v>
      </c>
      <c r="G31" s="116">
        <f>(F31-E31)/E31</f>
        <v>4.7610774117222858E-2</v>
      </c>
      <c r="H31" s="81">
        <f>SUM(H15:H30)</f>
        <v>1235157.0456349207</v>
      </c>
      <c r="I31" s="116">
        <f t="shared" si="2"/>
        <v>2.596016019666899E-2</v>
      </c>
      <c r="J31" s="81">
        <f>SUM(J15:J30)</f>
        <v>1280612.6126984127</v>
      </c>
      <c r="K31" s="127">
        <f t="shared" si="3"/>
        <v>3.6801447414426577E-2</v>
      </c>
      <c r="L31" s="95">
        <f t="shared" si="0"/>
        <v>0.11436136789714464</v>
      </c>
    </row>
    <row r="32" spans="1:12" ht="15.75" customHeight="1" thickBot="1">
      <c r="A32" s="25" t="s">
        <v>155</v>
      </c>
      <c r="B32" s="72" t="s">
        <v>156</v>
      </c>
      <c r="C32" s="5"/>
      <c r="D32" s="105"/>
      <c r="E32" s="38"/>
      <c r="F32" s="38"/>
      <c r="G32" s="53"/>
      <c r="H32" s="38"/>
      <c r="I32" s="53"/>
      <c r="J32" s="38"/>
      <c r="K32" s="53"/>
      <c r="L32" s="54"/>
    </row>
    <row r="33" spans="1:12" ht="17.25" thickBot="1">
      <c r="A33" s="21"/>
      <c r="B33" s="55" t="s">
        <v>157</v>
      </c>
      <c r="C33" s="118" t="s">
        <v>158</v>
      </c>
      <c r="D33" s="108" t="s">
        <v>113</v>
      </c>
      <c r="E33" s="40">
        <v>128524.9</v>
      </c>
      <c r="F33" s="40">
        <v>135124.9</v>
      </c>
      <c r="G33" s="73">
        <f t="shared" ref="G33:G38" si="4">(F33-E33)/E33</f>
        <v>5.1351917021526569E-2</v>
      </c>
      <c r="H33" s="40">
        <v>148974.9</v>
      </c>
      <c r="I33" s="73">
        <f t="shared" si="2"/>
        <v>0.1024977631805833</v>
      </c>
      <c r="J33" s="40">
        <v>133974.9</v>
      </c>
      <c r="K33" s="73">
        <f t="shared" ref="K33:K38" si="5">(J33-H33)/H33</f>
        <v>-0.10068810249243329</v>
      </c>
      <c r="L33" s="73">
        <f t="shared" ref="L33:L38" si="6">(J33-E33)/E33</f>
        <v>4.2404234510199972E-2</v>
      </c>
    </row>
    <row r="34" spans="1:12" ht="17.25" thickBot="1">
      <c r="A34" s="25"/>
      <c r="B34" s="22" t="s">
        <v>159</v>
      </c>
      <c r="C34" s="101" t="s">
        <v>160</v>
      </c>
      <c r="D34" s="100" t="s">
        <v>113</v>
      </c>
      <c r="E34" s="32">
        <v>129224.9</v>
      </c>
      <c r="F34" s="32">
        <v>134374.9</v>
      </c>
      <c r="G34" s="74">
        <f t="shared" si="4"/>
        <v>3.985300046662834E-2</v>
      </c>
      <c r="H34" s="32">
        <v>142224.9</v>
      </c>
      <c r="I34" s="74">
        <f t="shared" si="2"/>
        <v>5.8418648125505582E-2</v>
      </c>
      <c r="J34" s="32">
        <v>133474.9</v>
      </c>
      <c r="K34" s="74">
        <f t="shared" si="5"/>
        <v>-6.1522279150837862E-2</v>
      </c>
      <c r="L34" s="73">
        <f t="shared" si="6"/>
        <v>3.2888398443334063E-2</v>
      </c>
    </row>
    <row r="35" spans="1:12" ht="17.25" thickBot="1">
      <c r="A35" s="25"/>
      <c r="B35" s="27" t="s">
        <v>161</v>
      </c>
      <c r="C35" s="101" t="s">
        <v>162</v>
      </c>
      <c r="D35" s="100" t="s">
        <v>113</v>
      </c>
      <c r="E35" s="32">
        <v>47830.625</v>
      </c>
      <c r="F35" s="32">
        <v>47105.625</v>
      </c>
      <c r="G35" s="74">
        <f t="shared" si="4"/>
        <v>-1.5157652654549256E-2</v>
      </c>
      <c r="H35" s="32">
        <v>46614.55</v>
      </c>
      <c r="I35" s="74">
        <f t="shared" si="2"/>
        <v>-1.0424975785800466E-2</v>
      </c>
      <c r="J35" s="32">
        <v>47010.35</v>
      </c>
      <c r="K35" s="74">
        <f t="shared" si="5"/>
        <v>8.4909110996458318E-3</v>
      </c>
      <c r="L35" s="73">
        <f t="shared" si="6"/>
        <v>-1.7149577284428157E-2</v>
      </c>
    </row>
    <row r="36" spans="1:12" ht="17.25" thickBot="1">
      <c r="A36" s="25"/>
      <c r="B36" s="22" t="s">
        <v>163</v>
      </c>
      <c r="C36" s="101" t="s">
        <v>164</v>
      </c>
      <c r="D36" s="100" t="s">
        <v>113</v>
      </c>
      <c r="E36" s="32">
        <v>65285</v>
      </c>
      <c r="F36" s="32">
        <v>66343.125</v>
      </c>
      <c r="G36" s="74">
        <f t="shared" si="4"/>
        <v>1.6207781266753464E-2</v>
      </c>
      <c r="H36" s="32">
        <v>65457.675000000003</v>
      </c>
      <c r="I36" s="74">
        <f t="shared" si="2"/>
        <v>-1.3346522341237274E-2</v>
      </c>
      <c r="J36" s="32">
        <v>65785.71428571429</v>
      </c>
      <c r="K36" s="74">
        <f t="shared" si="5"/>
        <v>5.0114716985332425E-3</v>
      </c>
      <c r="L36" s="73">
        <f t="shared" si="6"/>
        <v>7.6696681582950118E-3</v>
      </c>
    </row>
    <row r="37" spans="1:12" ht="17.25" thickBot="1">
      <c r="A37" s="26"/>
      <c r="B37" s="27" t="s">
        <v>165</v>
      </c>
      <c r="C37" s="101" t="s">
        <v>166</v>
      </c>
      <c r="D37" s="107" t="s">
        <v>113</v>
      </c>
      <c r="E37" s="35">
        <v>48599.25</v>
      </c>
      <c r="F37" s="35">
        <v>48749.25</v>
      </c>
      <c r="G37" s="75">
        <f t="shared" si="4"/>
        <v>3.0864673837559223E-3</v>
      </c>
      <c r="H37" s="35">
        <v>48191</v>
      </c>
      <c r="I37" s="75">
        <f t="shared" si="2"/>
        <v>-1.1451458227562475E-2</v>
      </c>
      <c r="J37" s="35">
        <v>44388.222222222219</v>
      </c>
      <c r="K37" s="75">
        <f t="shared" si="5"/>
        <v>-7.8910538851191731E-2</v>
      </c>
      <c r="L37" s="73">
        <f t="shared" si="6"/>
        <v>-8.6647999254675354E-2</v>
      </c>
    </row>
    <row r="38" spans="1:12" ht="15.75" customHeight="1" thickBot="1">
      <c r="A38" s="148" t="s">
        <v>195</v>
      </c>
      <c r="B38" s="149"/>
      <c r="C38" s="149"/>
      <c r="D38" s="154"/>
      <c r="E38" s="84">
        <f>SUM(E33:E37)</f>
        <v>419464.67499999999</v>
      </c>
      <c r="F38" s="84">
        <f>SUM(F33:F37)</f>
        <v>431697.8</v>
      </c>
      <c r="G38" s="114">
        <f t="shared" si="4"/>
        <v>2.9163659609715648E-2</v>
      </c>
      <c r="H38" s="84">
        <f>SUM(H33:H37)</f>
        <v>451463.02499999997</v>
      </c>
      <c r="I38" s="114">
        <f t="shared" si="2"/>
        <v>4.5784863856151173E-2</v>
      </c>
      <c r="J38" s="84">
        <f>SUM(J33:J37)</f>
        <v>424634.08650793647</v>
      </c>
      <c r="K38" s="114">
        <f t="shared" si="5"/>
        <v>-5.9426657348214715E-2</v>
      </c>
      <c r="L38" s="73">
        <f t="shared" si="6"/>
        <v>1.2323830386757802E-2</v>
      </c>
    </row>
    <row r="39" spans="1:12" ht="17.25" customHeight="1" thickBot="1">
      <c r="A39" s="25" t="s">
        <v>5</v>
      </c>
      <c r="B39" s="72" t="s">
        <v>26</v>
      </c>
      <c r="C39" s="5"/>
      <c r="D39" s="105"/>
      <c r="E39" s="38"/>
      <c r="F39" s="38"/>
      <c r="G39" s="53"/>
      <c r="H39" s="38"/>
      <c r="I39" s="53"/>
      <c r="J39" s="38"/>
      <c r="K39" s="53"/>
      <c r="L39" s="54"/>
    </row>
    <row r="40" spans="1:12" ht="17.25" thickBot="1">
      <c r="A40" s="21"/>
      <c r="B40" s="55" t="s">
        <v>6</v>
      </c>
      <c r="C40" s="109" t="s">
        <v>56</v>
      </c>
      <c r="D40" s="108" t="s">
        <v>113</v>
      </c>
      <c r="E40" s="32">
        <v>1422014.9285714286</v>
      </c>
      <c r="F40" s="32">
        <v>1467375.5833333335</v>
      </c>
      <c r="G40" s="73">
        <f t="shared" ref="G40:G46" si="7">(F40-E40)/E40</f>
        <v>3.1898859745076412E-2</v>
      </c>
      <c r="H40" s="32">
        <v>1426805.6666666665</v>
      </c>
      <c r="I40" s="73">
        <f t="shared" si="2"/>
        <v>-2.7647943122037756E-2</v>
      </c>
      <c r="J40" s="32">
        <v>1444947.6428571427</v>
      </c>
      <c r="K40" s="73">
        <f t="shared" ref="K40:K46" si="8">(J40-H40)/H40</f>
        <v>1.2715099620300697E-2</v>
      </c>
      <c r="L40" s="73">
        <f t="shared" ref="L40:L46" si="9">(J40-E40)/E40</f>
        <v>1.6126915284041733E-2</v>
      </c>
    </row>
    <row r="41" spans="1:12" ht="17.25" thickBot="1">
      <c r="A41" s="25"/>
      <c r="B41" s="22" t="s">
        <v>7</v>
      </c>
      <c r="C41" s="101" t="s">
        <v>57</v>
      </c>
      <c r="D41" s="100" t="s">
        <v>113</v>
      </c>
      <c r="E41" s="32">
        <v>1005655.5</v>
      </c>
      <c r="F41" s="32">
        <v>989018.25</v>
      </c>
      <c r="G41" s="74">
        <f t="shared" si="7"/>
        <v>-1.6543687177169517E-2</v>
      </c>
      <c r="H41" s="32">
        <v>974576</v>
      </c>
      <c r="I41" s="74">
        <f t="shared" si="2"/>
        <v>-1.4602612236932938E-2</v>
      </c>
      <c r="J41" s="32">
        <v>973179.66666666674</v>
      </c>
      <c r="K41" s="74">
        <f t="shared" si="8"/>
        <v>-1.4327598189707686E-3</v>
      </c>
      <c r="L41" s="73">
        <f t="shared" si="9"/>
        <v>-3.2293199145565513E-2</v>
      </c>
    </row>
    <row r="42" spans="1:12" ht="17.25" thickBot="1">
      <c r="A42" s="25"/>
      <c r="B42" s="27" t="s">
        <v>8</v>
      </c>
      <c r="C42" s="101" t="s">
        <v>58</v>
      </c>
      <c r="D42" s="100" t="s">
        <v>113</v>
      </c>
      <c r="E42" s="42">
        <v>674364.6</v>
      </c>
      <c r="F42" s="42">
        <v>663305.69999999995</v>
      </c>
      <c r="G42" s="74">
        <f t="shared" si="7"/>
        <v>-1.6398992473804264E-2</v>
      </c>
      <c r="H42" s="42">
        <v>636156.4</v>
      </c>
      <c r="I42" s="74">
        <f t="shared" si="2"/>
        <v>-4.0930298051109662E-2</v>
      </c>
      <c r="J42" s="42">
        <v>635793.6</v>
      </c>
      <c r="K42" s="74">
        <f t="shared" si="8"/>
        <v>-5.703000079855309E-4</v>
      </c>
      <c r="L42" s="73">
        <f t="shared" si="9"/>
        <v>-5.7196062782654961E-2</v>
      </c>
    </row>
    <row r="43" spans="1:12" ht="17.25" thickBot="1">
      <c r="A43" s="25"/>
      <c r="B43" s="22" t="s">
        <v>9</v>
      </c>
      <c r="C43" s="101" t="s">
        <v>106</v>
      </c>
      <c r="D43" s="100" t="s">
        <v>113</v>
      </c>
      <c r="E43" s="33">
        <v>321574.5</v>
      </c>
      <c r="F43" s="33">
        <v>295101.21428571426</v>
      </c>
      <c r="G43" s="74">
        <f t="shared" si="7"/>
        <v>-8.2323958256285051E-2</v>
      </c>
      <c r="H43" s="33">
        <v>268437.71428571426</v>
      </c>
      <c r="I43" s="74">
        <f t="shared" si="2"/>
        <v>-9.0353745458277401E-2</v>
      </c>
      <c r="J43" s="33">
        <v>295497.42857142858</v>
      </c>
      <c r="K43" s="74">
        <f t="shared" si="8"/>
        <v>0.10080444306314221</v>
      </c>
      <c r="L43" s="73">
        <f t="shared" si="9"/>
        <v>-8.1091850966327927E-2</v>
      </c>
    </row>
    <row r="44" spans="1:12" ht="17.25" thickBot="1">
      <c r="A44" s="25"/>
      <c r="B44" s="22" t="s">
        <v>10</v>
      </c>
      <c r="C44" s="101" t="s">
        <v>104</v>
      </c>
      <c r="D44" s="100" t="s">
        <v>113</v>
      </c>
      <c r="E44" s="33">
        <v>224250</v>
      </c>
      <c r="F44" s="33">
        <v>198724.16666666666</v>
      </c>
      <c r="G44" s="74">
        <f t="shared" si="7"/>
        <v>-0.11382757339279083</v>
      </c>
      <c r="H44" s="33">
        <v>193942.83333333334</v>
      </c>
      <c r="I44" s="74">
        <f t="shared" si="2"/>
        <v>-2.4060150375939754E-2</v>
      </c>
      <c r="J44" s="33">
        <v>218270</v>
      </c>
      <c r="K44" s="74">
        <f t="shared" si="8"/>
        <v>0.12543472861848459</v>
      </c>
      <c r="L44" s="73">
        <f t="shared" si="9"/>
        <v>-2.6666666666666668E-2</v>
      </c>
    </row>
    <row r="45" spans="1:12" ht="16.5" customHeight="1" thickBot="1">
      <c r="A45" s="26"/>
      <c r="B45" s="22" t="s">
        <v>11</v>
      </c>
      <c r="C45" s="101" t="s">
        <v>105</v>
      </c>
      <c r="D45" s="107" t="s">
        <v>113</v>
      </c>
      <c r="E45" s="36">
        <v>809094</v>
      </c>
      <c r="F45" s="36">
        <v>797045.58333333337</v>
      </c>
      <c r="G45" s="76">
        <f t="shared" si="7"/>
        <v>-1.4891244610226534E-2</v>
      </c>
      <c r="H45" s="36">
        <v>764863.91666666663</v>
      </c>
      <c r="I45" s="76">
        <f t="shared" si="2"/>
        <v>-4.0376193456940608E-2</v>
      </c>
      <c r="J45" s="36">
        <v>759310.5</v>
      </c>
      <c r="K45" s="76">
        <f t="shared" si="8"/>
        <v>-7.2606597666011324E-3</v>
      </c>
      <c r="L45" s="73">
        <f t="shared" si="9"/>
        <v>-6.1529933481152994E-2</v>
      </c>
    </row>
    <row r="46" spans="1:12" ht="15.75" customHeight="1" thickBot="1">
      <c r="A46" s="148" t="s">
        <v>206</v>
      </c>
      <c r="B46" s="149"/>
      <c r="C46" s="149"/>
      <c r="D46" s="154"/>
      <c r="E46" s="84">
        <f>SUM(E40:E45)</f>
        <v>4456953.5285714287</v>
      </c>
      <c r="F46" s="70">
        <f>SUM(F40:F45)</f>
        <v>4410570.4976190468</v>
      </c>
      <c r="G46" s="116">
        <f t="shared" si="7"/>
        <v>-1.0406891311529758E-2</v>
      </c>
      <c r="H46" s="70">
        <f>SUM(H40:H45)</f>
        <v>4264782.530952381</v>
      </c>
      <c r="I46" s="116">
        <f t="shared" si="2"/>
        <v>-3.3054219798859676E-2</v>
      </c>
      <c r="J46" s="70">
        <f>SUM(J40:J45)</f>
        <v>4326998.8380952384</v>
      </c>
      <c r="K46" s="116">
        <f t="shared" si="8"/>
        <v>1.458838913621318E-2</v>
      </c>
      <c r="L46" s="73">
        <f t="shared" si="9"/>
        <v>-2.9157739618129744E-2</v>
      </c>
    </row>
    <row r="47" spans="1:12" ht="15.75" customHeight="1" thickBot="1">
      <c r="A47" s="25" t="s">
        <v>12</v>
      </c>
      <c r="B47" s="72" t="s">
        <v>27</v>
      </c>
      <c r="C47" s="5"/>
      <c r="D47" s="105"/>
      <c r="E47" s="53"/>
      <c r="F47" s="38"/>
      <c r="G47" s="53"/>
      <c r="H47" s="38"/>
      <c r="I47" s="53"/>
      <c r="J47" s="38"/>
      <c r="K47" s="53"/>
      <c r="L47" s="54"/>
    </row>
    <row r="48" spans="1:12" ht="17.25" thickBot="1">
      <c r="A48" s="21"/>
      <c r="B48" s="55" t="s">
        <v>20</v>
      </c>
      <c r="C48" s="109" t="s">
        <v>60</v>
      </c>
      <c r="D48" s="108" t="s">
        <v>59</v>
      </c>
      <c r="E48" s="29">
        <v>434484.375</v>
      </c>
      <c r="F48" s="29">
        <v>442797.77777777775</v>
      </c>
      <c r="G48" s="73">
        <f t="shared" ref="G48:G54" si="10">(F48-E48)/E48</f>
        <v>1.9133951083460141E-2</v>
      </c>
      <c r="H48" s="29">
        <v>420060.05555555556</v>
      </c>
      <c r="I48" s="73">
        <f t="shared" si="2"/>
        <v>-5.1350127221355048E-2</v>
      </c>
      <c r="J48" s="29">
        <v>429065</v>
      </c>
      <c r="K48" s="73">
        <f t="shared" ref="K48:K54" si="11">(J48-H48)/H48</f>
        <v>2.1437278611351987E-2</v>
      </c>
      <c r="L48" s="73">
        <f t="shared" ref="L48:L54" si="12">(J48-E48)/E48</f>
        <v>-1.2473118279569893E-2</v>
      </c>
    </row>
    <row r="49" spans="1:12" ht="17.25" thickBot="1">
      <c r="A49" s="25"/>
      <c r="B49" s="22" t="s">
        <v>21</v>
      </c>
      <c r="C49" s="101" t="s">
        <v>62</v>
      </c>
      <c r="D49" s="102" t="s">
        <v>61</v>
      </c>
      <c r="E49" s="33">
        <v>321305.40000000002</v>
      </c>
      <c r="F49" s="33">
        <v>321144.45</v>
      </c>
      <c r="G49" s="74">
        <f t="shared" si="10"/>
        <v>-5.009252879036942E-4</v>
      </c>
      <c r="H49" s="33">
        <v>321126.3</v>
      </c>
      <c r="I49" s="74">
        <f t="shared" si="2"/>
        <v>-5.6516623594221487E-5</v>
      </c>
      <c r="J49" s="33">
        <v>313232.40000000002</v>
      </c>
      <c r="K49" s="74">
        <f t="shared" si="11"/>
        <v>-2.4581916834591142E-2</v>
      </c>
      <c r="L49" s="73">
        <f t="shared" si="12"/>
        <v>-2.5125628140703515E-2</v>
      </c>
    </row>
    <row r="50" spans="1:12" ht="17.25" thickBot="1">
      <c r="A50" s="25"/>
      <c r="B50" s="22" t="s">
        <v>22</v>
      </c>
      <c r="C50" s="101" t="s">
        <v>64</v>
      </c>
      <c r="D50" s="100" t="s">
        <v>65</v>
      </c>
      <c r="E50" s="33">
        <v>980549.14285714284</v>
      </c>
      <c r="F50" s="33">
        <v>980079.92857142852</v>
      </c>
      <c r="G50" s="74">
        <f t="shared" si="10"/>
        <v>-4.7852194775991892E-4</v>
      </c>
      <c r="H50" s="33">
        <v>980002.57142857148</v>
      </c>
      <c r="I50" s="74">
        <f t="shared" si="2"/>
        <v>-7.8929422592909738E-5</v>
      </c>
      <c r="J50" s="33">
        <v>980549.14285714284</v>
      </c>
      <c r="K50" s="74">
        <f t="shared" si="11"/>
        <v>5.5772448410478426E-4</v>
      </c>
      <c r="L50" s="73">
        <f t="shared" si="12"/>
        <v>0</v>
      </c>
    </row>
    <row r="51" spans="1:12" ht="17.25" thickBot="1">
      <c r="A51" s="25"/>
      <c r="B51" s="22" t="s">
        <v>23</v>
      </c>
      <c r="C51" s="101" t="s">
        <v>109</v>
      </c>
      <c r="D51" s="100" t="s">
        <v>65</v>
      </c>
      <c r="E51" s="33">
        <v>1300826.19625</v>
      </c>
      <c r="F51" s="33">
        <v>1323981.0825</v>
      </c>
      <c r="G51" s="74">
        <f t="shared" si="10"/>
        <v>1.7800138340349003E-2</v>
      </c>
      <c r="H51" s="33">
        <v>1200637.625</v>
      </c>
      <c r="I51" s="74">
        <f t="shared" si="2"/>
        <v>-9.3161042200918323E-2</v>
      </c>
      <c r="J51" s="33">
        <v>1324719.5</v>
      </c>
      <c r="K51" s="74">
        <f t="shared" si="11"/>
        <v>0.10334664882753446</v>
      </c>
      <c r="L51" s="73">
        <f t="shared" si="12"/>
        <v>1.8367791038402501E-2</v>
      </c>
    </row>
    <row r="52" spans="1:12" ht="17.25" thickBot="1">
      <c r="A52" s="25"/>
      <c r="B52" s="22" t="s">
        <v>24</v>
      </c>
      <c r="C52" s="101" t="s">
        <v>110</v>
      </c>
      <c r="D52" s="102" t="s">
        <v>116</v>
      </c>
      <c r="E52" s="33">
        <v>140829</v>
      </c>
      <c r="F52" s="33">
        <v>140750.5</v>
      </c>
      <c r="G52" s="74">
        <f t="shared" si="10"/>
        <v>-5.5741360089186175E-4</v>
      </c>
      <c r="H52" s="33">
        <v>140750.5</v>
      </c>
      <c r="I52" s="74">
        <f t="shared" si="2"/>
        <v>0</v>
      </c>
      <c r="J52" s="33">
        <v>140829</v>
      </c>
      <c r="K52" s="74">
        <f t="shared" si="11"/>
        <v>5.5772448410485224E-4</v>
      </c>
      <c r="L52" s="73">
        <f t="shared" si="12"/>
        <v>0</v>
      </c>
    </row>
    <row r="53" spans="1:12" ht="16.5" customHeight="1" thickBot="1">
      <c r="A53" s="26"/>
      <c r="B53" s="22" t="s">
        <v>25</v>
      </c>
      <c r="C53" s="101" t="s">
        <v>111</v>
      </c>
      <c r="D53" s="104" t="s">
        <v>63</v>
      </c>
      <c r="E53" s="36">
        <v>1789066.5</v>
      </c>
      <c r="F53" s="36">
        <v>1788069.25</v>
      </c>
      <c r="G53" s="76">
        <f t="shared" si="10"/>
        <v>-5.5741360089186175E-4</v>
      </c>
      <c r="H53" s="36">
        <v>1788069.25</v>
      </c>
      <c r="I53" s="76">
        <f t="shared" si="2"/>
        <v>0</v>
      </c>
      <c r="J53" s="36">
        <v>1789066.5</v>
      </c>
      <c r="K53" s="76">
        <f t="shared" si="11"/>
        <v>5.5772448410485224E-4</v>
      </c>
      <c r="L53" s="73">
        <f t="shared" si="12"/>
        <v>0</v>
      </c>
    </row>
    <row r="54" spans="1:12" ht="16.5" customHeight="1" thickBot="1">
      <c r="A54" s="148" t="s">
        <v>196</v>
      </c>
      <c r="B54" s="149"/>
      <c r="C54" s="149"/>
      <c r="D54" s="154"/>
      <c r="E54" s="70">
        <f>SUM(E48:E53)</f>
        <v>4967060.6141071431</v>
      </c>
      <c r="F54" s="70">
        <f>SUM(F48:F53)</f>
        <v>4996822.9888492059</v>
      </c>
      <c r="G54" s="116">
        <f t="shared" si="10"/>
        <v>5.9919491736286599E-3</v>
      </c>
      <c r="H54" s="70">
        <f>SUM(H48:H53)</f>
        <v>4850646.3019841276</v>
      </c>
      <c r="I54" s="116">
        <f t="shared" si="2"/>
        <v>-2.9253925382444562E-2</v>
      </c>
      <c r="J54" s="70">
        <f>SUM(J48:J53)</f>
        <v>4977461.5428571431</v>
      </c>
      <c r="K54" s="116">
        <f t="shared" si="11"/>
        <v>2.6143988445651557E-2</v>
      </c>
      <c r="L54" s="114">
        <f t="shared" si="12"/>
        <v>2.0939806372525186E-3</v>
      </c>
    </row>
    <row r="55" spans="1:12" ht="17.25" customHeight="1" thickBot="1">
      <c r="A55" s="25" t="s">
        <v>19</v>
      </c>
      <c r="B55" s="72" t="s">
        <v>32</v>
      </c>
      <c r="C55" s="5"/>
      <c r="D55" s="105"/>
      <c r="E55" s="87"/>
      <c r="F55" s="87"/>
      <c r="G55" s="53"/>
      <c r="H55" s="87"/>
      <c r="I55" s="53"/>
      <c r="J55" s="87"/>
      <c r="K55" s="53"/>
      <c r="L55" s="54"/>
    </row>
    <row r="56" spans="1:12" ht="17.25" thickBot="1">
      <c r="A56" s="21"/>
      <c r="B56" s="90" t="s">
        <v>13</v>
      </c>
      <c r="C56" s="109" t="s">
        <v>66</v>
      </c>
      <c r="D56" s="108" t="s">
        <v>65</v>
      </c>
      <c r="E56" s="46">
        <v>143520</v>
      </c>
      <c r="F56" s="46">
        <v>143440</v>
      </c>
      <c r="G56" s="73">
        <f t="shared" ref="G56:G65" si="13">(F56-E56)/E56</f>
        <v>-5.5741360089186175E-4</v>
      </c>
      <c r="H56" s="46">
        <v>143440</v>
      </c>
      <c r="I56" s="73">
        <f t="shared" si="2"/>
        <v>0</v>
      </c>
      <c r="J56" s="46">
        <v>143520</v>
      </c>
      <c r="K56" s="73">
        <f t="shared" ref="K56:K65" si="14">(J56-H56)/H56</f>
        <v>5.5772448410485224E-4</v>
      </c>
      <c r="L56" s="73">
        <f t="shared" ref="L56:L65" si="15">(J56-E56)/E56</f>
        <v>0</v>
      </c>
    </row>
    <row r="57" spans="1:12" ht="17.25" thickBot="1">
      <c r="A57" s="25"/>
      <c r="B57" s="92" t="s">
        <v>14</v>
      </c>
      <c r="C57" s="101" t="s">
        <v>67</v>
      </c>
      <c r="D57" s="100" t="s">
        <v>65</v>
      </c>
      <c r="E57" s="48">
        <v>190612.5</v>
      </c>
      <c r="F57" s="48">
        <v>192776</v>
      </c>
      <c r="G57" s="74">
        <f t="shared" si="13"/>
        <v>1.1350252475572168E-2</v>
      </c>
      <c r="H57" s="48">
        <v>192747.5</v>
      </c>
      <c r="I57" s="74">
        <f t="shared" si="2"/>
        <v>-1.4783998008050794E-4</v>
      </c>
      <c r="J57" s="48">
        <v>192855</v>
      </c>
      <c r="K57" s="74">
        <f t="shared" si="14"/>
        <v>5.5772448410485224E-4</v>
      </c>
      <c r="L57" s="73">
        <f t="shared" si="15"/>
        <v>1.1764705882352941E-2</v>
      </c>
    </row>
    <row r="58" spans="1:12" ht="17.25" thickBot="1">
      <c r="A58" s="25"/>
      <c r="B58" s="92" t="s">
        <v>15</v>
      </c>
      <c r="C58" s="101" t="s">
        <v>68</v>
      </c>
      <c r="D58" s="100" t="s">
        <v>65</v>
      </c>
      <c r="E58" s="48">
        <v>139035</v>
      </c>
      <c r="F58" s="48">
        <v>138971.70000000001</v>
      </c>
      <c r="G58" s="74">
        <f t="shared" si="13"/>
        <v>-4.5528104434126919E-4</v>
      </c>
      <c r="H58" s="48">
        <v>138957.5</v>
      </c>
      <c r="I58" s="74">
        <f t="shared" si="2"/>
        <v>-1.0217907674736396E-4</v>
      </c>
      <c r="J58" s="48">
        <v>139035</v>
      </c>
      <c r="K58" s="74">
        <f t="shared" si="14"/>
        <v>5.5772448410485224E-4</v>
      </c>
      <c r="L58" s="73">
        <f t="shared" si="15"/>
        <v>0</v>
      </c>
    </row>
    <row r="59" spans="1:12" ht="17.25" thickBot="1">
      <c r="A59" s="25"/>
      <c r="B59" s="92" t="s">
        <v>16</v>
      </c>
      <c r="C59" s="101" t="s">
        <v>69</v>
      </c>
      <c r="D59" s="100" t="s">
        <v>65</v>
      </c>
      <c r="E59" s="48">
        <v>188908.2</v>
      </c>
      <c r="F59" s="48">
        <v>188821.3</v>
      </c>
      <c r="G59" s="74">
        <f t="shared" si="13"/>
        <v>-4.6001179408846878E-4</v>
      </c>
      <c r="H59" s="48">
        <v>189161.5</v>
      </c>
      <c r="I59" s="74">
        <f t="shared" si="2"/>
        <v>1.8017035154403219E-3</v>
      </c>
      <c r="J59" s="48">
        <v>189267</v>
      </c>
      <c r="K59" s="74">
        <f t="shared" si="14"/>
        <v>5.5772448410485224E-4</v>
      </c>
      <c r="L59" s="73">
        <f t="shared" si="15"/>
        <v>1.8993352326685043E-3</v>
      </c>
    </row>
    <row r="60" spans="1:12" ht="17.25" thickBot="1">
      <c r="A60" s="25"/>
      <c r="B60" s="92" t="s">
        <v>17</v>
      </c>
      <c r="C60" s="101" t="s">
        <v>115</v>
      </c>
      <c r="D60" s="100" t="s">
        <v>65</v>
      </c>
      <c r="E60" s="121">
        <v>98670</v>
      </c>
      <c r="F60" s="121">
        <v>98623.1875</v>
      </c>
      <c r="G60" s="74">
        <f t="shared" si="13"/>
        <v>-4.7443498530455055E-4</v>
      </c>
      <c r="H60" s="121">
        <v>98615</v>
      </c>
      <c r="I60" s="74">
        <f t="shared" si="2"/>
        <v>-8.3018002231980182E-5</v>
      </c>
      <c r="J60" s="121">
        <v>98670</v>
      </c>
      <c r="K60" s="74">
        <f t="shared" si="14"/>
        <v>5.5772448410485224E-4</v>
      </c>
      <c r="L60" s="73">
        <f t="shared" si="15"/>
        <v>0</v>
      </c>
    </row>
    <row r="61" spans="1:12" ht="17.25" thickBot="1">
      <c r="A61" s="26"/>
      <c r="B61" s="93" t="s">
        <v>18</v>
      </c>
      <c r="C61" s="103" t="s">
        <v>70</v>
      </c>
      <c r="D61" s="107" t="s">
        <v>65</v>
      </c>
      <c r="E61" s="36">
        <v>100335.85714285714</v>
      </c>
      <c r="F61" s="36">
        <v>100279.92857142857</v>
      </c>
      <c r="G61" s="75">
        <f t="shared" si="13"/>
        <v>-5.5741360089194458E-4</v>
      </c>
      <c r="H61" s="36">
        <v>100279.92857142857</v>
      </c>
      <c r="I61" s="75">
        <f t="shared" si="2"/>
        <v>0</v>
      </c>
      <c r="J61" s="49">
        <v>100335.85714285714</v>
      </c>
      <c r="K61" s="75">
        <f t="shared" si="14"/>
        <v>5.5772448410493518E-4</v>
      </c>
      <c r="L61" s="95">
        <f t="shared" si="15"/>
        <v>0</v>
      </c>
    </row>
    <row r="62" spans="1:12" ht="17.25" thickBot="1">
      <c r="A62" s="25"/>
      <c r="B62" s="125" t="s">
        <v>29</v>
      </c>
      <c r="C62" s="126" t="s">
        <v>72</v>
      </c>
      <c r="D62" s="100" t="s">
        <v>71</v>
      </c>
      <c r="E62" s="47">
        <v>169757.25</v>
      </c>
      <c r="F62" s="47">
        <v>206643.25</v>
      </c>
      <c r="G62" s="74">
        <f t="shared" si="13"/>
        <v>0.21728674327606037</v>
      </c>
      <c r="H62" s="47">
        <v>206643.25</v>
      </c>
      <c r="I62" s="74">
        <f t="shared" si="2"/>
        <v>0</v>
      </c>
      <c r="J62" s="47">
        <v>196423.06666666668</v>
      </c>
      <c r="K62" s="74">
        <f t="shared" si="14"/>
        <v>-4.945810392225887E-2</v>
      </c>
      <c r="L62" s="74">
        <f t="shared" si="15"/>
        <v>0.15708204902392492</v>
      </c>
    </row>
    <row r="63" spans="1:12" ht="17.25" thickBot="1">
      <c r="A63" s="25"/>
      <c r="B63" s="92" t="s">
        <v>30</v>
      </c>
      <c r="C63" s="101" t="s">
        <v>73</v>
      </c>
      <c r="D63" s="102" t="s">
        <v>71</v>
      </c>
      <c r="E63" s="48">
        <v>160662.66666666666</v>
      </c>
      <c r="F63" s="48">
        <v>191465.27777777778</v>
      </c>
      <c r="G63" s="74">
        <f t="shared" si="13"/>
        <v>0.19172226971072595</v>
      </c>
      <c r="H63" s="48">
        <v>191582.05</v>
      </c>
      <c r="I63" s="74">
        <f t="shared" si="2"/>
        <v>6.0988720031909826E-4</v>
      </c>
      <c r="J63" s="48">
        <v>191688.9</v>
      </c>
      <c r="K63" s="74">
        <f t="shared" si="14"/>
        <v>5.5772448410488259E-4</v>
      </c>
      <c r="L63" s="73">
        <f t="shared" si="15"/>
        <v>0.19311414392059556</v>
      </c>
    </row>
    <row r="64" spans="1:12" ht="16.5" customHeight="1" thickBot="1">
      <c r="A64" s="26"/>
      <c r="B64" s="93" t="s">
        <v>31</v>
      </c>
      <c r="C64" s="103" t="s">
        <v>74</v>
      </c>
      <c r="D64" s="104" t="s">
        <v>71</v>
      </c>
      <c r="E64" s="49">
        <v>1029756</v>
      </c>
      <c r="F64" s="49">
        <v>1029182</v>
      </c>
      <c r="G64" s="75">
        <f t="shared" si="13"/>
        <v>-5.5741360089186175E-4</v>
      </c>
      <c r="H64" s="49">
        <v>1029182</v>
      </c>
      <c r="I64" s="75">
        <f t="shared" si="2"/>
        <v>0</v>
      </c>
      <c r="J64" s="49">
        <v>1029756</v>
      </c>
      <c r="K64" s="75">
        <f t="shared" si="14"/>
        <v>5.5772448410485224E-4</v>
      </c>
      <c r="L64" s="73">
        <f t="shared" si="15"/>
        <v>0</v>
      </c>
    </row>
    <row r="65" spans="1:12" ht="15.75" customHeight="1" thickBot="1">
      <c r="A65" s="148" t="s">
        <v>197</v>
      </c>
      <c r="B65" s="155"/>
      <c r="C65" s="155"/>
      <c r="D65" s="156"/>
      <c r="E65" s="80">
        <f>SUM(E56:E64)</f>
        <v>2221257.4738095235</v>
      </c>
      <c r="F65" s="80">
        <f>SUM(F56:F64)</f>
        <v>2290202.6438492062</v>
      </c>
      <c r="G65" s="114">
        <f t="shared" si="13"/>
        <v>3.1038801603417727E-2</v>
      </c>
      <c r="H65" s="80">
        <f>SUM(H56:H64)</f>
        <v>2290608.7285714289</v>
      </c>
      <c r="I65" s="114">
        <f t="shared" si="2"/>
        <v>1.7731388238214705E-4</v>
      </c>
      <c r="J65" s="80">
        <f>SUM(J56:J64)</f>
        <v>2281550.8238095241</v>
      </c>
      <c r="K65" s="114">
        <f t="shared" si="14"/>
        <v>-3.9543657757533926E-3</v>
      </c>
      <c r="L65" s="73">
        <f t="shared" si="15"/>
        <v>2.7143791618445587E-2</v>
      </c>
    </row>
    <row r="66" spans="1:12" ht="17.25" customHeight="1" thickBot="1">
      <c r="A66" s="25" t="s">
        <v>28</v>
      </c>
      <c r="B66" s="72" t="s">
        <v>33</v>
      </c>
      <c r="C66" s="5"/>
      <c r="D66" s="105"/>
      <c r="E66" s="38"/>
      <c r="F66" s="38"/>
      <c r="G66" s="53"/>
      <c r="H66" s="38"/>
      <c r="I66" s="53"/>
      <c r="J66" s="38"/>
      <c r="K66" s="53"/>
      <c r="L66" s="54"/>
    </row>
    <row r="67" spans="1:12" ht="17.25" thickBot="1">
      <c r="A67" s="21"/>
      <c r="B67" s="22" t="s">
        <v>34</v>
      </c>
      <c r="C67" s="101" t="s">
        <v>80</v>
      </c>
      <c r="D67" s="108" t="s">
        <v>75</v>
      </c>
      <c r="E67" s="40">
        <v>388999</v>
      </c>
      <c r="F67" s="40">
        <v>393190.88888888888</v>
      </c>
      <c r="G67" s="74">
        <f t="shared" ref="G67:G73" si="16">(F67-E67)/E67</f>
        <v>1.0776091683754652E-2</v>
      </c>
      <c r="H67" s="40">
        <v>394758.83333333331</v>
      </c>
      <c r="I67" s="74">
        <f t="shared" si="2"/>
        <v>3.9877435839758757E-3</v>
      </c>
      <c r="J67" s="40">
        <v>394979</v>
      </c>
      <c r="K67" s="74">
        <f t="shared" ref="K67:K73" si="17">(J67-H67)/H67</f>
        <v>5.5772448410490135E-4</v>
      </c>
      <c r="L67" s="73">
        <f t="shared" ref="L67:L73" si="18">(J67-E67)/E67</f>
        <v>1.5372790161414296E-2</v>
      </c>
    </row>
    <row r="68" spans="1:12" ht="17.25" thickBot="1">
      <c r="A68" s="25"/>
      <c r="B68" s="22" t="s">
        <v>35</v>
      </c>
      <c r="C68" s="101" t="s">
        <v>81</v>
      </c>
      <c r="D68" s="102" t="s">
        <v>76</v>
      </c>
      <c r="E68" s="32">
        <v>2830633</v>
      </c>
      <c r="F68" s="32">
        <v>2829283.6666666665</v>
      </c>
      <c r="G68" s="74">
        <f t="shared" si="16"/>
        <v>-4.7668960735407543E-4</v>
      </c>
      <c r="H68" s="32">
        <v>2829055.1666666665</v>
      </c>
      <c r="I68" s="74">
        <f t="shared" si="2"/>
        <v>-8.0762492178526704E-5</v>
      </c>
      <c r="J68" s="32">
        <v>2830633</v>
      </c>
      <c r="K68" s="74">
        <f t="shared" si="17"/>
        <v>5.577244841049071E-4</v>
      </c>
      <c r="L68" s="73">
        <f t="shared" si="18"/>
        <v>0</v>
      </c>
    </row>
    <row r="69" spans="1:12" ht="17.25" thickBot="1">
      <c r="A69" s="25"/>
      <c r="B69" s="22" t="s">
        <v>36</v>
      </c>
      <c r="C69" s="101" t="s">
        <v>82</v>
      </c>
      <c r="D69" s="102" t="s">
        <v>117</v>
      </c>
      <c r="E69" s="32">
        <v>956089.875</v>
      </c>
      <c r="F69" s="32">
        <v>955623.5</v>
      </c>
      <c r="G69" s="74">
        <f t="shared" si="16"/>
        <v>-4.8779409990091149E-4</v>
      </c>
      <c r="H69" s="32">
        <v>945695.4375</v>
      </c>
      <c r="I69" s="74">
        <f t="shared" si="2"/>
        <v>-1.0389094135922776E-2</v>
      </c>
      <c r="J69" s="32">
        <v>946222.875</v>
      </c>
      <c r="K69" s="74">
        <f t="shared" si="17"/>
        <v>5.5772448410485224E-4</v>
      </c>
      <c r="L69" s="73">
        <f t="shared" si="18"/>
        <v>-1.0320159493373988E-2</v>
      </c>
    </row>
    <row r="70" spans="1:12" ht="17.25" thickBot="1">
      <c r="A70" s="25"/>
      <c r="B70" s="22" t="s">
        <v>37</v>
      </c>
      <c r="C70" s="101" t="s">
        <v>83</v>
      </c>
      <c r="D70" s="102" t="s">
        <v>77</v>
      </c>
      <c r="E70" s="32">
        <v>602036.5</v>
      </c>
      <c r="F70" s="32">
        <v>601700.91666666663</v>
      </c>
      <c r="G70" s="74">
        <f t="shared" si="16"/>
        <v>-5.5741360089192626E-4</v>
      </c>
      <c r="H70" s="32">
        <v>592048.6</v>
      </c>
      <c r="I70" s="74">
        <f t="shared" si="2"/>
        <v>-1.6041718400794613E-2</v>
      </c>
      <c r="J70" s="32">
        <v>602036.5</v>
      </c>
      <c r="K70" s="74">
        <f t="shared" si="17"/>
        <v>1.6870067761329093E-2</v>
      </c>
      <c r="L70" s="73">
        <f t="shared" si="18"/>
        <v>0</v>
      </c>
    </row>
    <row r="71" spans="1:12" ht="17.25" thickBot="1">
      <c r="A71" s="25"/>
      <c r="B71" s="22" t="s">
        <v>38</v>
      </c>
      <c r="C71" s="101" t="s">
        <v>84</v>
      </c>
      <c r="D71" s="102" t="s">
        <v>78</v>
      </c>
      <c r="E71" s="32">
        <v>300607.125</v>
      </c>
      <c r="F71" s="32">
        <v>300461.25</v>
      </c>
      <c r="G71" s="74">
        <f t="shared" si="16"/>
        <v>-4.8526793900843167E-4</v>
      </c>
      <c r="H71" s="32">
        <v>306042.6875</v>
      </c>
      <c r="I71" s="74">
        <f t="shared" si="2"/>
        <v>1.8576230711947049E-2</v>
      </c>
      <c r="J71" s="32">
        <v>308007.375</v>
      </c>
      <c r="K71" s="74">
        <f t="shared" si="17"/>
        <v>6.4196518337004864E-3</v>
      </c>
      <c r="L71" s="73">
        <f t="shared" si="18"/>
        <v>2.4617679970160389E-2</v>
      </c>
    </row>
    <row r="72" spans="1:12" ht="16.5" customHeight="1" thickBot="1">
      <c r="A72" s="26"/>
      <c r="B72" s="22" t="s">
        <v>39</v>
      </c>
      <c r="C72" s="101" t="s">
        <v>85</v>
      </c>
      <c r="D72" s="104" t="s">
        <v>79</v>
      </c>
      <c r="E72" s="43">
        <v>225018.85714285713</v>
      </c>
      <c r="F72" s="43">
        <v>224912.42857142858</v>
      </c>
      <c r="G72" s="76">
        <f t="shared" si="16"/>
        <v>-4.7297623310291106E-4</v>
      </c>
      <c r="H72" s="43">
        <v>224893.42857142858</v>
      </c>
      <c r="I72" s="76">
        <f t="shared" si="2"/>
        <v>-8.4477323555136064E-5</v>
      </c>
      <c r="J72" s="43">
        <v>225787.71428571429</v>
      </c>
      <c r="K72" s="76">
        <f t="shared" si="17"/>
        <v>3.976486640656445E-3</v>
      </c>
      <c r="L72" s="73">
        <f t="shared" si="18"/>
        <v>3.4168564920274091E-3</v>
      </c>
    </row>
    <row r="73" spans="1:12" ht="15.75" customHeight="1" thickBot="1">
      <c r="A73" s="148" t="s">
        <v>207</v>
      </c>
      <c r="B73" s="149"/>
      <c r="C73" s="149"/>
      <c r="D73" s="154"/>
      <c r="E73" s="70">
        <f>SUM(E67:E72)</f>
        <v>5303384.3571428573</v>
      </c>
      <c r="F73" s="70">
        <f>SUM(F67:F72)</f>
        <v>5305172.6507936502</v>
      </c>
      <c r="G73" s="117">
        <f t="shared" si="16"/>
        <v>3.3719857554437863E-4</v>
      </c>
      <c r="H73" s="70">
        <f>SUM(H67:H72)</f>
        <v>5292494.1535714278</v>
      </c>
      <c r="I73" s="117">
        <f t="shared" si="2"/>
        <v>-2.389836873702064E-3</v>
      </c>
      <c r="J73" s="70">
        <f>SUM(J67:J72)</f>
        <v>5307666.4642857146</v>
      </c>
      <c r="K73" s="117">
        <f t="shared" si="17"/>
        <v>2.8667600329890445E-3</v>
      </c>
      <c r="L73" s="117">
        <f t="shared" si="18"/>
        <v>8.0742915362902652E-4</v>
      </c>
    </row>
    <row r="74" spans="1:12" ht="17.25" customHeight="1" thickBot="1">
      <c r="A74" s="25" t="s">
        <v>40</v>
      </c>
      <c r="B74" s="72" t="s">
        <v>41</v>
      </c>
      <c r="C74" s="5"/>
      <c r="D74" s="105"/>
      <c r="E74" s="38"/>
      <c r="F74" s="38"/>
      <c r="G74" s="53"/>
      <c r="H74" s="38"/>
      <c r="I74" s="53"/>
      <c r="J74" s="38"/>
      <c r="K74" s="53"/>
      <c r="L74" s="54"/>
    </row>
    <row r="75" spans="1:12" ht="17.25" thickBot="1">
      <c r="A75" s="21"/>
      <c r="B75" s="22" t="s">
        <v>43</v>
      </c>
      <c r="C75" s="106" t="s">
        <v>90</v>
      </c>
      <c r="D75" s="108" t="s">
        <v>86</v>
      </c>
      <c r="E75" s="29">
        <v>297206</v>
      </c>
      <c r="F75" s="29">
        <v>301805.1875</v>
      </c>
      <c r="G75" s="73">
        <f t="shared" ref="G75:G80" si="19">(F75-E75)/E75</f>
        <v>1.54747464721439E-2</v>
      </c>
      <c r="H75" s="29">
        <v>301784.3125</v>
      </c>
      <c r="I75" s="73">
        <f t="shared" si="2"/>
        <v>-6.9167134511231686E-5</v>
      </c>
      <c r="J75" s="29">
        <v>301952.625</v>
      </c>
      <c r="K75" s="73">
        <f t="shared" ref="K75:K80" si="20">(J75-H75)/H75</f>
        <v>5.5772448410485224E-4</v>
      </c>
      <c r="L75" s="73">
        <f t="shared" ref="L75:L80" si="21">(J75-E75)/E75</f>
        <v>1.597082494969819E-2</v>
      </c>
    </row>
    <row r="76" spans="1:12" ht="17.25" thickBot="1">
      <c r="A76" s="25"/>
      <c r="B76" s="22" t="s">
        <v>42</v>
      </c>
      <c r="C76" s="101" t="s">
        <v>91</v>
      </c>
      <c r="D76" s="102" t="s">
        <v>87</v>
      </c>
      <c r="E76" s="33">
        <v>197340</v>
      </c>
      <c r="F76" s="33">
        <v>197243.25</v>
      </c>
      <c r="G76" s="74">
        <f t="shared" si="19"/>
        <v>-4.9027059896625117E-4</v>
      </c>
      <c r="H76" s="33">
        <v>197230</v>
      </c>
      <c r="I76" s="74">
        <f t="shared" si="2"/>
        <v>-6.717593631214249E-5</v>
      </c>
      <c r="J76" s="33">
        <v>197980.71428571429</v>
      </c>
      <c r="K76" s="74">
        <f t="shared" si="20"/>
        <v>3.8062885246376811E-3</v>
      </c>
      <c r="L76" s="73">
        <f t="shared" si="21"/>
        <v>3.2467532467532678E-3</v>
      </c>
    </row>
    <row r="77" spans="1:12" ht="17.25" thickBot="1">
      <c r="A77" s="25"/>
      <c r="B77" s="22" t="s">
        <v>44</v>
      </c>
      <c r="C77" s="101" t="s">
        <v>92</v>
      </c>
      <c r="D77" s="102" t="s">
        <v>88</v>
      </c>
      <c r="E77" s="33">
        <v>80169.375</v>
      </c>
      <c r="F77" s="33">
        <v>80130.25</v>
      </c>
      <c r="G77" s="74">
        <f t="shared" si="19"/>
        <v>-4.8802925057105659E-4</v>
      </c>
      <c r="H77" s="33">
        <v>80124.6875</v>
      </c>
      <c r="I77" s="74">
        <f t="shared" si="2"/>
        <v>-6.9418228446810031E-5</v>
      </c>
      <c r="J77" s="33">
        <v>80169.375</v>
      </c>
      <c r="K77" s="74">
        <f t="shared" si="20"/>
        <v>5.5772448410485224E-4</v>
      </c>
      <c r="L77" s="73">
        <f t="shared" si="21"/>
        <v>0</v>
      </c>
    </row>
    <row r="78" spans="1:12" ht="17.25" thickBot="1">
      <c r="A78" s="25"/>
      <c r="B78" s="22" t="s">
        <v>45</v>
      </c>
      <c r="C78" s="101" t="s">
        <v>93</v>
      </c>
      <c r="D78" s="102" t="s">
        <v>89</v>
      </c>
      <c r="E78" s="33">
        <v>133114.79999999999</v>
      </c>
      <c r="F78" s="33">
        <v>133040.6</v>
      </c>
      <c r="G78" s="74">
        <f t="shared" si="19"/>
        <v>-5.5741360089173067E-4</v>
      </c>
      <c r="H78" s="33">
        <v>133040.6</v>
      </c>
      <c r="I78" s="74">
        <f t="shared" si="2"/>
        <v>0</v>
      </c>
      <c r="J78" s="33">
        <v>130423.8</v>
      </c>
      <c r="K78" s="74">
        <f t="shared" si="20"/>
        <v>-1.9669183692797559E-2</v>
      </c>
      <c r="L78" s="73">
        <f t="shared" si="21"/>
        <v>-2.0215633423180484E-2</v>
      </c>
    </row>
    <row r="79" spans="1:12" ht="16.5" customHeight="1" thickBot="1">
      <c r="A79" s="26"/>
      <c r="B79" s="22" t="s">
        <v>46</v>
      </c>
      <c r="C79" s="101" t="s">
        <v>112</v>
      </c>
      <c r="D79" s="104" t="s">
        <v>86</v>
      </c>
      <c r="E79" s="36">
        <v>120198</v>
      </c>
      <c r="F79" s="36">
        <v>120139.375</v>
      </c>
      <c r="G79" s="76">
        <f t="shared" si="19"/>
        <v>-4.8773690078037906E-4</v>
      </c>
      <c r="H79" s="36">
        <v>117541.11111111111</v>
      </c>
      <c r="I79" s="76">
        <f t="shared" si="2"/>
        <v>-2.1627080121641138E-2</v>
      </c>
      <c r="J79" s="36">
        <v>117806</v>
      </c>
      <c r="K79" s="76">
        <f t="shared" si="20"/>
        <v>2.2535850340779252E-3</v>
      </c>
      <c r="L79" s="73">
        <f t="shared" si="21"/>
        <v>-1.9900497512437811E-2</v>
      </c>
    </row>
    <row r="80" spans="1:12" ht="16.5" customHeight="1" thickBot="1">
      <c r="A80" s="148" t="s">
        <v>198</v>
      </c>
      <c r="B80" s="149"/>
      <c r="C80" s="149"/>
      <c r="D80" s="154"/>
      <c r="E80" s="70">
        <f>SUM(E75:E79)</f>
        <v>828028.17500000005</v>
      </c>
      <c r="F80" s="70">
        <f>SUM(F75:F79)</f>
        <v>832358.66249999998</v>
      </c>
      <c r="G80" s="116">
        <f t="shared" si="19"/>
        <v>5.2298794059754423E-3</v>
      </c>
      <c r="H80" s="70">
        <f>SUM(H75:H79)</f>
        <v>829720.7111111111</v>
      </c>
      <c r="I80" s="116">
        <f t="shared" ref="I80" si="22">(H80-F80)/F80</f>
        <v>-3.1692484354830346E-3</v>
      </c>
      <c r="J80" s="70">
        <f>SUM(J75:J79)</f>
        <v>828332.51428571437</v>
      </c>
      <c r="K80" s="116">
        <f t="shared" si="20"/>
        <v>-1.6730892778821288E-3</v>
      </c>
      <c r="L80" s="116">
        <f t="shared" si="21"/>
        <v>3.6754701700134653E-4</v>
      </c>
    </row>
    <row r="81" spans="1:12" ht="17.25" customHeight="1" thickBot="1">
      <c r="A81" s="25" t="s">
        <v>47</v>
      </c>
      <c r="B81" s="72" t="s">
        <v>48</v>
      </c>
      <c r="C81" s="5"/>
      <c r="D81" s="105"/>
      <c r="E81" s="38"/>
      <c r="F81" s="38"/>
      <c r="G81" s="53"/>
      <c r="H81" s="38"/>
      <c r="I81" s="53"/>
      <c r="J81" s="38"/>
      <c r="K81" s="53"/>
      <c r="L81" s="54"/>
    </row>
    <row r="82" spans="1:12" ht="17.25" thickBot="1">
      <c r="A82" s="21"/>
      <c r="B82" s="22" t="s">
        <v>49</v>
      </c>
      <c r="C82" s="101" t="s">
        <v>96</v>
      </c>
      <c r="D82" s="108" t="s">
        <v>94</v>
      </c>
      <c r="E82" s="29">
        <v>71631.857142857145</v>
      </c>
      <c r="F82" s="29">
        <v>71597.78571428571</v>
      </c>
      <c r="G82" s="74">
        <f t="shared" ref="G82:G90" si="23">(F82-E82)/E82</f>
        <v>-4.7564631060011933E-4</v>
      </c>
      <c r="H82" s="29">
        <v>71591.928571428565</v>
      </c>
      <c r="I82" s="74">
        <f t="shared" ref="I82:I90" si="24">(H82-F82)/F82</f>
        <v>-8.1806201109600458E-5</v>
      </c>
      <c r="J82" s="29">
        <v>71631.857142857145</v>
      </c>
      <c r="K82" s="74">
        <f t="shared" ref="K82:K89" si="25">(J82-H82)/H82</f>
        <v>5.5772448410496835E-4</v>
      </c>
      <c r="L82" s="73">
        <f t="shared" ref="L82:L89" si="26">(J82-E82)/E82</f>
        <v>0</v>
      </c>
    </row>
    <row r="83" spans="1:12" ht="17.25" thickBot="1">
      <c r="A83" s="25"/>
      <c r="B83" s="22" t="s">
        <v>51</v>
      </c>
      <c r="C83" s="101" t="s">
        <v>95</v>
      </c>
      <c r="D83" s="100" t="s">
        <v>113</v>
      </c>
      <c r="E83" s="20">
        <v>113150.14285714286</v>
      </c>
      <c r="F83" s="20">
        <v>114825.03571428571</v>
      </c>
      <c r="G83" s="74">
        <f t="shared" si="23"/>
        <v>1.4802392775212688E-2</v>
      </c>
      <c r="H83" s="20">
        <v>114880.07142857143</v>
      </c>
      <c r="I83" s="74">
        <f t="shared" si="24"/>
        <v>4.7930065027515186E-4</v>
      </c>
      <c r="J83" s="20">
        <v>114816</v>
      </c>
      <c r="K83" s="74">
        <f t="shared" si="25"/>
        <v>-5.5772448410490645E-4</v>
      </c>
      <c r="L83" s="73">
        <f t="shared" si="26"/>
        <v>1.4722536806342034E-2</v>
      </c>
    </row>
    <row r="84" spans="1:12" ht="17.25" thickBot="1">
      <c r="A84" s="25"/>
      <c r="B84" s="22" t="s">
        <v>50</v>
      </c>
      <c r="C84" s="101" t="s">
        <v>100</v>
      </c>
      <c r="D84" s="102" t="s">
        <v>97</v>
      </c>
      <c r="E84" s="33">
        <v>47840</v>
      </c>
      <c r="F84" s="33">
        <v>48863.5</v>
      </c>
      <c r="G84" s="74">
        <f t="shared" si="23"/>
        <v>2.139423076923077E-2</v>
      </c>
      <c r="H84" s="33">
        <v>48859.25</v>
      </c>
      <c r="I84" s="74">
        <f t="shared" si="24"/>
        <v>-8.6976986912521611E-5</v>
      </c>
      <c r="J84" s="33">
        <v>48886.5</v>
      </c>
      <c r="K84" s="74">
        <f t="shared" si="25"/>
        <v>5.5772448410485224E-4</v>
      </c>
      <c r="L84" s="73">
        <f t="shared" si="26"/>
        <v>2.1874999999999999E-2</v>
      </c>
    </row>
    <row r="85" spans="1:12" ht="17.25" thickBot="1">
      <c r="A85" s="25"/>
      <c r="B85" s="22" t="s">
        <v>52</v>
      </c>
      <c r="C85" s="101" t="s">
        <v>98</v>
      </c>
      <c r="D85" s="102" t="s">
        <v>114</v>
      </c>
      <c r="E85" s="33">
        <v>96377.666666666672</v>
      </c>
      <c r="F85" s="33">
        <v>96329.777777777781</v>
      </c>
      <c r="G85" s="74">
        <f t="shared" si="23"/>
        <v>-4.9688782209803624E-4</v>
      </c>
      <c r="H85" s="33">
        <v>96323.944444444438</v>
      </c>
      <c r="I85" s="74">
        <f t="shared" si="24"/>
        <v>-6.05558682674416E-5</v>
      </c>
      <c r="J85" s="33">
        <v>94085.333333333328</v>
      </c>
      <c r="K85" s="74">
        <f t="shared" si="25"/>
        <v>-2.3240442695972082E-2</v>
      </c>
      <c r="L85" s="73">
        <f t="shared" si="26"/>
        <v>-2.3784901758014579E-2</v>
      </c>
    </row>
    <row r="86" spans="1:12" ht="17.25" thickBot="1">
      <c r="A86" s="25"/>
      <c r="B86" s="22" t="s">
        <v>53</v>
      </c>
      <c r="C86" s="101" t="s">
        <v>101</v>
      </c>
      <c r="D86" s="110" t="s">
        <v>99</v>
      </c>
      <c r="E86" s="45">
        <v>132955.33333333334</v>
      </c>
      <c r="F86" s="45">
        <v>132889.16666666666</v>
      </c>
      <c r="G86" s="74">
        <f t="shared" si="23"/>
        <v>-4.9766086856252022E-4</v>
      </c>
      <c r="H86" s="45">
        <v>132881.22222222222</v>
      </c>
      <c r="I86" s="74">
        <f t="shared" si="24"/>
        <v>-5.9782483732217779E-5</v>
      </c>
      <c r="J86" s="45">
        <v>132955.33333333334</v>
      </c>
      <c r="K86" s="74">
        <f t="shared" si="25"/>
        <v>5.577244841049496E-4</v>
      </c>
      <c r="L86" s="73">
        <f t="shared" si="26"/>
        <v>0</v>
      </c>
    </row>
    <row r="87" spans="1:12" ht="17.25" thickBot="1">
      <c r="A87" s="25"/>
      <c r="B87" s="22" t="s">
        <v>54</v>
      </c>
      <c r="C87" s="101" t="s">
        <v>107</v>
      </c>
      <c r="D87" s="110" t="s">
        <v>108</v>
      </c>
      <c r="E87" s="45">
        <v>578565</v>
      </c>
      <c r="F87" s="45">
        <v>578242.5</v>
      </c>
      <c r="G87" s="74">
        <f t="shared" si="23"/>
        <v>-5.5741360089186175E-4</v>
      </c>
      <c r="H87" s="45">
        <v>578242.5</v>
      </c>
      <c r="I87" s="74">
        <f t="shared" si="24"/>
        <v>0</v>
      </c>
      <c r="J87" s="45">
        <v>578565</v>
      </c>
      <c r="K87" s="74">
        <f t="shared" si="25"/>
        <v>5.5772448410485224E-4</v>
      </c>
      <c r="L87" s="73">
        <f t="shared" si="26"/>
        <v>0</v>
      </c>
    </row>
    <row r="88" spans="1:12" ht="16.5" customHeight="1" thickBot="1">
      <c r="A88" s="23"/>
      <c r="B88" s="24" t="s">
        <v>55</v>
      </c>
      <c r="C88" s="103" t="s">
        <v>103</v>
      </c>
      <c r="D88" s="104" t="s">
        <v>102</v>
      </c>
      <c r="E88" s="36">
        <v>171954.9</v>
      </c>
      <c r="F88" s="36">
        <v>172854.7</v>
      </c>
      <c r="G88" s="77">
        <f t="shared" si="23"/>
        <v>5.2327674291341364E-3</v>
      </c>
      <c r="H88" s="36">
        <v>174020.61111111112</v>
      </c>
      <c r="I88" s="77">
        <f t="shared" si="24"/>
        <v>6.7450356346174696E-3</v>
      </c>
      <c r="J88" s="36">
        <v>173121</v>
      </c>
      <c r="K88" s="77">
        <f t="shared" si="25"/>
        <v>-5.1695664402461369E-3</v>
      </c>
      <c r="L88" s="136">
        <f t="shared" si="26"/>
        <v>6.7814293166406185E-3</v>
      </c>
    </row>
    <row r="89" spans="1:12" ht="15.75" thickBot="1">
      <c r="A89" s="148" t="s">
        <v>199</v>
      </c>
      <c r="B89" s="149"/>
      <c r="C89" s="149"/>
      <c r="D89" s="154"/>
      <c r="E89" s="70">
        <f>SUM(E82:E88)</f>
        <v>1212474.8999999999</v>
      </c>
      <c r="F89" s="70">
        <f>SUM(F82:F88)</f>
        <v>1215602.4658730158</v>
      </c>
      <c r="G89" s="115">
        <f t="shared" si="23"/>
        <v>2.5794891696445882E-3</v>
      </c>
      <c r="H89" s="70">
        <f>SUM(H82:H88)</f>
        <v>1216799.5277777778</v>
      </c>
      <c r="I89" s="115">
        <f t="shared" si="24"/>
        <v>9.8474784180553609E-4</v>
      </c>
      <c r="J89" s="70">
        <f>SUM(J82:J88)</f>
        <v>1214061.0238095238</v>
      </c>
      <c r="K89" s="115">
        <f t="shared" si="25"/>
        <v>-2.2505794140594811E-3</v>
      </c>
      <c r="L89" s="116">
        <f t="shared" si="26"/>
        <v>1.3081704285374325E-3</v>
      </c>
    </row>
    <row r="90" spans="1:12" ht="15.75" thickBot="1">
      <c r="A90" s="148" t="s">
        <v>191</v>
      </c>
      <c r="B90" s="149"/>
      <c r="C90" s="149"/>
      <c r="D90" s="154"/>
      <c r="E90" s="80">
        <f>SUM(E31,E38,E46,E54,E65,E73,E80,E89)</f>
        <v>20557813.429583333</v>
      </c>
      <c r="F90" s="80">
        <f>SUM(F31,F38,F46,F54,F65,F73,F80,F89)</f>
        <v>20686331.226944443</v>
      </c>
      <c r="G90" s="115">
        <f t="shared" si="23"/>
        <v>6.2515304850548114E-3</v>
      </c>
      <c r="H90" s="80">
        <f>SUM(H31,H38,H46,H54,H65,H73,H80,H89)</f>
        <v>20431672.024603169</v>
      </c>
      <c r="I90" s="115">
        <f t="shared" si="24"/>
        <v>-1.2310505886591128E-2</v>
      </c>
      <c r="J90" s="80">
        <f>SUM(J31,J38,J46,J54,J65,J73,J80,J89)</f>
        <v>20641317.906349204</v>
      </c>
      <c r="K90" s="115">
        <f>(J90-H90)/H90</f>
        <v>1.0260828457582236E-2</v>
      </c>
      <c r="L90" s="115">
        <f>(J90-E90)/E90</f>
        <v>4.0619337777287887E-3</v>
      </c>
    </row>
  </sheetData>
  <mergeCells count="21">
    <mergeCell ref="A54:D54"/>
    <mergeCell ref="J12:J13"/>
    <mergeCell ref="A89:D89"/>
    <mergeCell ref="A90:D90"/>
    <mergeCell ref="A65:D65"/>
    <mergeCell ref="A73:D73"/>
    <mergeCell ref="A80:D80"/>
    <mergeCell ref="A46:D46"/>
    <mergeCell ref="G12:G13"/>
    <mergeCell ref="L12:L13"/>
    <mergeCell ref="A31:D31"/>
    <mergeCell ref="A38:D38"/>
    <mergeCell ref="A12:A13"/>
    <mergeCell ref="B12:B13"/>
    <mergeCell ref="C12:C13"/>
    <mergeCell ref="D12:D13"/>
    <mergeCell ref="E12:E13"/>
    <mergeCell ref="F12:F13"/>
    <mergeCell ref="K12:K13"/>
    <mergeCell ref="H12:H13"/>
    <mergeCell ref="I12:I13"/>
  </mergeCells>
  <printOptions horizontalCentered="1"/>
  <pageMargins left="0.19685039370078741" right="0.19685039370078741" top="0.31496062992125984" bottom="0.39370078740157483" header="0.11811023622047245" footer="0.11811023622047245"/>
  <pageSetup paperSize="9" orientation="landscape" r:id="rId1"/>
  <headerFooter>
    <oddFooter>&amp;C&amp;P</oddFooter>
  </headerFooter>
  <rowBreaks count="1" manualBreakCount="1">
    <brk id="31" max="16383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7:J63"/>
  <sheetViews>
    <sheetView rightToLeft="1" tabSelected="1" topLeftCell="A4" zoomScaleNormal="100" workbookViewId="0">
      <selection activeCell="I31" sqref="I31"/>
    </sheetView>
  </sheetViews>
  <sheetFormatPr defaultRowHeight="15"/>
  <cols>
    <col min="1" max="1" width="24.28515625" style="7" customWidth="1"/>
    <col min="2" max="2" width="10.42578125" style="71" customWidth="1"/>
    <col min="3" max="3" width="10.28515625" style="71" customWidth="1"/>
    <col min="4" max="4" width="10.7109375" style="71" customWidth="1"/>
    <col min="5" max="5" width="10.85546875" style="71" customWidth="1"/>
    <col min="6" max="8" width="11.28515625" style="71" customWidth="1"/>
    <col min="9" max="9" width="13" style="71" customWidth="1"/>
    <col min="10" max="10" width="11.28515625" style="71" customWidth="1"/>
    <col min="11" max="11" width="11.140625" customWidth="1"/>
    <col min="12" max="12" width="10.7109375" customWidth="1"/>
  </cols>
  <sheetData>
    <row r="7" spans="1:10">
      <c r="A7" s="4" t="s">
        <v>1</v>
      </c>
    </row>
    <row r="8" spans="1:10">
      <c r="A8" s="4" t="s">
        <v>2</v>
      </c>
    </row>
    <row r="9" spans="1:10" ht="19.5">
      <c r="A9" s="19" t="s">
        <v>209</v>
      </c>
      <c r="B9" s="19"/>
      <c r="C9" s="19"/>
      <c r="E9" s="19"/>
    </row>
    <row r="10" spans="1:10" ht="18">
      <c r="A10" s="78" t="s">
        <v>245</v>
      </c>
      <c r="B10" s="111"/>
      <c r="C10" s="111"/>
      <c r="D10" s="111"/>
      <c r="E10" s="112"/>
    </row>
    <row r="11" spans="1:10" ht="14.25" customHeight="1" thickBot="1">
      <c r="A11" s="2"/>
    </row>
    <row r="12" spans="1:10" ht="25.5" customHeight="1">
      <c r="A12" s="140" t="s">
        <v>3</v>
      </c>
      <c r="B12" s="157" t="s">
        <v>230</v>
      </c>
      <c r="C12" s="157" t="s">
        <v>231</v>
      </c>
      <c r="D12" s="157" t="s">
        <v>218</v>
      </c>
      <c r="E12" s="157" t="s">
        <v>232</v>
      </c>
      <c r="F12" s="157" t="s">
        <v>219</v>
      </c>
      <c r="G12" s="157" t="s">
        <v>233</v>
      </c>
      <c r="H12" s="157" t="s">
        <v>223</v>
      </c>
      <c r="I12"/>
      <c r="J12"/>
    </row>
    <row r="13" spans="1:10" ht="23.25" customHeight="1" thickBot="1">
      <c r="A13" s="141"/>
      <c r="B13" s="159"/>
      <c r="C13" s="159"/>
      <c r="D13" s="159"/>
      <c r="E13" s="158"/>
      <c r="F13" s="159"/>
      <c r="G13" s="158"/>
      <c r="H13" s="159"/>
      <c r="I13"/>
      <c r="J13"/>
    </row>
    <row r="14" spans="1:10" ht="15.75" thickBot="1">
      <c r="A14" s="113" t="s">
        <v>210</v>
      </c>
      <c r="B14" s="80">
        <v>1149189.705952381</v>
      </c>
      <c r="C14" s="81">
        <v>1203903.5174603176</v>
      </c>
      <c r="D14" s="82">
        <f>(C14-B14)/B14</f>
        <v>4.7610774117222858E-2</v>
      </c>
      <c r="E14" s="81">
        <v>1235157.0456349207</v>
      </c>
      <c r="F14" s="120">
        <f>(E14-B14)/B14</f>
        <v>7.4806917637062376E-2</v>
      </c>
      <c r="G14" s="81">
        <v>1280612.6126984127</v>
      </c>
      <c r="H14" s="120">
        <f>(G14-B14)/B14</f>
        <v>0.11436136789714464</v>
      </c>
      <c r="I14"/>
      <c r="J14"/>
    </row>
    <row r="15" spans="1:10" ht="15.75" thickBot="1">
      <c r="A15" s="113" t="s">
        <v>211</v>
      </c>
      <c r="B15" s="84">
        <v>419464.67499999999</v>
      </c>
      <c r="C15" s="84">
        <v>431697.8</v>
      </c>
      <c r="D15" s="82">
        <f t="shared" ref="D15:D22" si="0">(C15-B15)/B15</f>
        <v>2.9163659609715648E-2</v>
      </c>
      <c r="E15" s="84">
        <v>451463.02499999997</v>
      </c>
      <c r="F15" s="82">
        <f t="shared" ref="F15:F20" si="1">(E15-B15)/B15</f>
        <v>7.6283777650644785E-2</v>
      </c>
      <c r="G15" s="84">
        <v>424634.08650793647</v>
      </c>
      <c r="H15" s="120">
        <f t="shared" ref="H15:H21" si="2">(G15-B15)/B15</f>
        <v>1.2323830386757802E-2</v>
      </c>
      <c r="I15"/>
      <c r="J15"/>
    </row>
    <row r="16" spans="1:10" ht="15.75" thickBot="1">
      <c r="A16" s="113" t="s">
        <v>212</v>
      </c>
      <c r="B16" s="70">
        <v>4456953.5285714287</v>
      </c>
      <c r="C16" s="70">
        <v>4410570.4976190468</v>
      </c>
      <c r="D16" s="82">
        <f t="shared" si="0"/>
        <v>-1.0406891311529758E-2</v>
      </c>
      <c r="E16" s="84">
        <v>4264782.530952381</v>
      </c>
      <c r="F16" s="82">
        <f t="shared" si="1"/>
        <v>-4.3117119437555286E-2</v>
      </c>
      <c r="G16" s="84">
        <v>4326998.8380952384</v>
      </c>
      <c r="H16" s="120">
        <f t="shared" si="2"/>
        <v>-2.9157739618129744E-2</v>
      </c>
      <c r="I16"/>
      <c r="J16"/>
    </row>
    <row r="17" spans="1:10" ht="15.75" thickBot="1">
      <c r="A17" s="113" t="s">
        <v>213</v>
      </c>
      <c r="B17" s="70">
        <v>4967060.6141071431</v>
      </c>
      <c r="C17" s="70">
        <v>4996822.9888492059</v>
      </c>
      <c r="D17" s="82">
        <f t="shared" si="0"/>
        <v>5.9919491736286599E-3</v>
      </c>
      <c r="E17" s="84">
        <v>4850646.3019841276</v>
      </c>
      <c r="F17" s="82">
        <f>(E17-B17)/B17</f>
        <v>-2.3437264242836636E-2</v>
      </c>
      <c r="G17" s="84">
        <v>4977461.5428571431</v>
      </c>
      <c r="H17" s="120">
        <f t="shared" si="2"/>
        <v>2.0939806372525186E-3</v>
      </c>
      <c r="I17"/>
      <c r="J17"/>
    </row>
    <row r="18" spans="1:10" ht="15.75" thickBot="1">
      <c r="A18" s="113" t="s">
        <v>214</v>
      </c>
      <c r="B18" s="70">
        <v>2221257.4738095235</v>
      </c>
      <c r="C18" s="80">
        <v>2290202.6438492062</v>
      </c>
      <c r="D18" s="82">
        <f t="shared" si="0"/>
        <v>3.1038801603417727E-2</v>
      </c>
      <c r="E18" s="84">
        <v>2290608.7285714289</v>
      </c>
      <c r="F18" s="82">
        <f t="shared" si="1"/>
        <v>3.1221619096216666E-2</v>
      </c>
      <c r="G18" s="84">
        <v>2281550.8238095241</v>
      </c>
      <c r="H18" s="120">
        <f t="shared" si="2"/>
        <v>2.7143791618445587E-2</v>
      </c>
      <c r="I18"/>
      <c r="J18"/>
    </row>
    <row r="19" spans="1:10" ht="15.75" thickBot="1">
      <c r="A19" s="113" t="s">
        <v>215</v>
      </c>
      <c r="B19" s="70">
        <v>5303384.3571428573</v>
      </c>
      <c r="C19" s="84">
        <v>5305172.6507936502</v>
      </c>
      <c r="D19" s="82">
        <f t="shared" si="0"/>
        <v>3.3719857554437863E-4</v>
      </c>
      <c r="E19" s="84">
        <v>5292494.1535714278</v>
      </c>
      <c r="F19" s="82">
        <f t="shared" si="1"/>
        <v>-2.0534441477472812E-3</v>
      </c>
      <c r="G19" s="84">
        <v>5307666.4642857146</v>
      </c>
      <c r="H19" s="160">
        <f t="shared" si="2"/>
        <v>8.0742915362902652E-4</v>
      </c>
      <c r="I19"/>
      <c r="J19"/>
    </row>
    <row r="20" spans="1:10" ht="15.75" thickBot="1">
      <c r="A20" s="113" t="s">
        <v>216</v>
      </c>
      <c r="B20" s="70">
        <v>828028.17500000005</v>
      </c>
      <c r="C20" s="84">
        <v>832358.66249999998</v>
      </c>
      <c r="D20" s="82">
        <f t="shared" si="0"/>
        <v>5.2298794059754423E-3</v>
      </c>
      <c r="E20" s="84">
        <v>829720.7111111111</v>
      </c>
      <c r="F20" s="82">
        <f t="shared" si="1"/>
        <v>2.0440561833672557E-3</v>
      </c>
      <c r="G20" s="84">
        <v>828332.51428571437</v>
      </c>
      <c r="H20" s="120">
        <f t="shared" si="2"/>
        <v>3.6754701700134653E-4</v>
      </c>
      <c r="I20"/>
      <c r="J20"/>
    </row>
    <row r="21" spans="1:10" ht="15.75" thickBot="1">
      <c r="A21" s="113" t="s">
        <v>217</v>
      </c>
      <c r="B21" s="70">
        <v>1212474.8999999999</v>
      </c>
      <c r="C21" s="84">
        <v>1215602.4658730158</v>
      </c>
      <c r="D21" s="82">
        <f t="shared" si="0"/>
        <v>2.5794891696445882E-3</v>
      </c>
      <c r="E21" s="84">
        <v>1216799.5277777778</v>
      </c>
      <c r="F21" s="82">
        <f>(E21-B21)/B21</f>
        <v>3.5667771578428925E-3</v>
      </c>
      <c r="G21" s="84">
        <v>1214061.0238095238</v>
      </c>
      <c r="H21" s="160">
        <f t="shared" si="2"/>
        <v>1.3081704285374325E-3</v>
      </c>
      <c r="I21"/>
      <c r="J21"/>
    </row>
    <row r="22" spans="1:10" ht="15.75" thickBot="1">
      <c r="A22" s="113" t="s">
        <v>191</v>
      </c>
      <c r="B22" s="70">
        <v>20557813.429583333</v>
      </c>
      <c r="C22" s="84">
        <v>20686331.226944443</v>
      </c>
      <c r="D22" s="114">
        <f t="shared" si="0"/>
        <v>6.2515304850548114E-3</v>
      </c>
      <c r="E22" s="84">
        <v>20431672.024603169</v>
      </c>
      <c r="F22" s="114">
        <f>(E22-B22)/B22</f>
        <v>-6.1359349043727876E-3</v>
      </c>
      <c r="G22" s="84">
        <v>20641317.906349204</v>
      </c>
      <c r="H22" s="114">
        <f>(G22-B22)/B22</f>
        <v>4.0619337777287887E-3</v>
      </c>
      <c r="I22"/>
      <c r="J22"/>
    </row>
    <row r="23" spans="1:10" ht="15.75" thickBot="1">
      <c r="J23"/>
    </row>
    <row r="24" spans="1:10" ht="15" customHeight="1">
      <c r="A24" s="140" t="s">
        <v>3</v>
      </c>
      <c r="B24" s="157" t="s">
        <v>218</v>
      </c>
      <c r="C24" s="157" t="s">
        <v>219</v>
      </c>
      <c r="D24" s="157" t="s">
        <v>223</v>
      </c>
      <c r="E24"/>
      <c r="F24"/>
      <c r="G24"/>
      <c r="H24"/>
      <c r="I24"/>
      <c r="J24"/>
    </row>
    <row r="25" spans="1:10" ht="15.75" thickBot="1">
      <c r="A25" s="141"/>
      <c r="B25" s="159"/>
      <c r="C25" s="159"/>
      <c r="D25" s="159"/>
      <c r="E25"/>
      <c r="F25"/>
      <c r="G25"/>
      <c r="H25"/>
      <c r="I25"/>
      <c r="J25"/>
    </row>
    <row r="26" spans="1:10" ht="15.75" thickBot="1">
      <c r="A26" s="113" t="s">
        <v>210</v>
      </c>
      <c r="B26" s="75">
        <v>4.7610774117222858E-2</v>
      </c>
      <c r="C26" s="75">
        <v>7.4806917637062376E-2</v>
      </c>
      <c r="D26" s="75">
        <v>0.11436136789714464</v>
      </c>
      <c r="E26"/>
      <c r="F26"/>
      <c r="G26"/>
      <c r="H26"/>
      <c r="I26"/>
      <c r="J26"/>
    </row>
    <row r="27" spans="1:10" ht="15.75" thickBot="1">
      <c r="A27" s="113" t="s">
        <v>211</v>
      </c>
      <c r="B27" s="75">
        <v>2.9163659609715648E-2</v>
      </c>
      <c r="C27" s="75">
        <v>7.6283777650644785E-2</v>
      </c>
      <c r="D27" s="75">
        <v>1.2323830386757802E-2</v>
      </c>
      <c r="E27"/>
      <c r="F27"/>
      <c r="G27"/>
      <c r="H27"/>
      <c r="I27"/>
      <c r="J27"/>
    </row>
    <row r="28" spans="1:10" ht="15.75" thickBot="1">
      <c r="A28" s="113" t="s">
        <v>212</v>
      </c>
      <c r="B28" s="75">
        <v>-1.0406891311529758E-2</v>
      </c>
      <c r="C28" s="75">
        <v>-4.3117119437555286E-2</v>
      </c>
      <c r="D28" s="75">
        <v>-2.9157739618129744E-2</v>
      </c>
      <c r="E28"/>
      <c r="F28"/>
      <c r="G28"/>
      <c r="H28"/>
      <c r="I28"/>
      <c r="J28"/>
    </row>
    <row r="29" spans="1:10" ht="15.75" thickBot="1">
      <c r="A29" s="113" t="s">
        <v>213</v>
      </c>
      <c r="B29" s="75">
        <v>5.9919491736286599E-3</v>
      </c>
      <c r="C29" s="75">
        <v>-2.3437264242836636E-2</v>
      </c>
      <c r="D29" s="75">
        <v>2.0939806372525186E-3</v>
      </c>
      <c r="E29"/>
      <c r="F29"/>
      <c r="G29"/>
      <c r="H29"/>
      <c r="I29"/>
      <c r="J29"/>
    </row>
    <row r="30" spans="1:10" ht="15.75" thickBot="1">
      <c r="A30" s="113" t="s">
        <v>214</v>
      </c>
      <c r="B30" s="75">
        <v>3.1038801603417727E-2</v>
      </c>
      <c r="C30" s="75">
        <v>3.1221619096216666E-2</v>
      </c>
      <c r="D30" s="75">
        <v>2.7143791618445587E-2</v>
      </c>
      <c r="E30"/>
      <c r="F30"/>
      <c r="G30"/>
      <c r="H30"/>
      <c r="I30"/>
      <c r="J30"/>
    </row>
    <row r="31" spans="1:10" ht="15.75" thickBot="1">
      <c r="A31" s="113" t="s">
        <v>215</v>
      </c>
      <c r="B31" s="75">
        <v>3.3719857554437863E-4</v>
      </c>
      <c r="C31" s="75">
        <v>-2.0534441477472812E-3</v>
      </c>
      <c r="D31" s="114">
        <v>8.0742915362902652E-4</v>
      </c>
      <c r="E31"/>
      <c r="F31"/>
      <c r="G31"/>
      <c r="H31"/>
      <c r="I31"/>
      <c r="J31"/>
    </row>
    <row r="32" spans="1:10" ht="15.75" thickBot="1">
      <c r="A32" s="113" t="s">
        <v>216</v>
      </c>
      <c r="B32" s="75">
        <v>5.2298794059754423E-3</v>
      </c>
      <c r="C32" s="75">
        <v>2.0440561833672557E-3</v>
      </c>
      <c r="D32" s="75">
        <v>3.6754701700134653E-4</v>
      </c>
      <c r="E32"/>
      <c r="F32"/>
      <c r="G32"/>
      <c r="H32"/>
      <c r="I32"/>
      <c r="J32"/>
    </row>
    <row r="33" spans="1:10" ht="15.75" thickBot="1">
      <c r="A33" s="113" t="s">
        <v>217</v>
      </c>
      <c r="B33" s="75">
        <v>2.5794891696445882E-3</v>
      </c>
      <c r="C33" s="75">
        <v>3.5667771578428925E-3</v>
      </c>
      <c r="D33" s="114">
        <v>1.3081704285374325E-3</v>
      </c>
      <c r="E33"/>
      <c r="F33"/>
      <c r="G33"/>
      <c r="H33"/>
      <c r="I33"/>
      <c r="J33"/>
    </row>
    <row r="34" spans="1:10" ht="15.75" thickBot="1">
      <c r="A34" s="113" t="s">
        <v>191</v>
      </c>
      <c r="B34" s="114">
        <v>6.2515304850548114E-3</v>
      </c>
      <c r="C34" s="114">
        <v>-6.1359349043727876E-3</v>
      </c>
      <c r="D34" s="114">
        <v>4.0619337777287887E-3</v>
      </c>
      <c r="E34"/>
      <c r="F34"/>
      <c r="G34"/>
      <c r="H34"/>
      <c r="I34"/>
      <c r="J34"/>
    </row>
    <row r="35" spans="1:10">
      <c r="E35"/>
      <c r="F35"/>
      <c r="G35"/>
      <c r="H35"/>
      <c r="I35"/>
      <c r="J35"/>
    </row>
    <row r="36" spans="1:10" ht="19.5">
      <c r="A36" s="19" t="s">
        <v>209</v>
      </c>
      <c r="B36" s="19"/>
      <c r="C36" s="19"/>
      <c r="E36" s="19"/>
    </row>
    <row r="37" spans="1:10" ht="18">
      <c r="A37" s="78" t="s">
        <v>244</v>
      </c>
      <c r="B37" s="111"/>
      <c r="C37" s="111"/>
      <c r="D37" s="111"/>
      <c r="E37" s="112"/>
    </row>
    <row r="39" spans="1:10" ht="15.75" thickBot="1"/>
    <row r="40" spans="1:10" ht="15" customHeight="1">
      <c r="A40" s="140" t="s">
        <v>3</v>
      </c>
      <c r="B40" s="157" t="s">
        <v>224</v>
      </c>
      <c r="C40" s="157" t="s">
        <v>234</v>
      </c>
      <c r="D40" s="157" t="s">
        <v>238</v>
      </c>
      <c r="E40" s="157" t="s">
        <v>235</v>
      </c>
      <c r="F40" s="157" t="s">
        <v>238</v>
      </c>
      <c r="G40" s="157" t="s">
        <v>236</v>
      </c>
      <c r="H40" s="157" t="s">
        <v>239</v>
      </c>
      <c r="I40" s="157" t="s">
        <v>237</v>
      </c>
      <c r="J40" s="157" t="s">
        <v>243</v>
      </c>
    </row>
    <row r="41" spans="1:10" ht="25.5" customHeight="1" thickBot="1">
      <c r="A41" s="141"/>
      <c r="B41" s="158"/>
      <c r="C41" s="159"/>
      <c r="D41" s="159"/>
      <c r="E41" s="159"/>
      <c r="F41" s="159"/>
      <c r="G41" s="158"/>
      <c r="H41" s="159"/>
      <c r="I41" s="158"/>
      <c r="J41" s="159"/>
    </row>
    <row r="42" spans="1:10" ht="15.75" thickBot="1">
      <c r="A42" s="113" t="s">
        <v>210</v>
      </c>
      <c r="B42" s="81">
        <v>1137717.27579365</v>
      </c>
      <c r="C42" s="80">
        <v>1149189.705952381</v>
      </c>
      <c r="D42" s="82">
        <f>(C42-B42)/B42</f>
        <v>1.008372677713636E-2</v>
      </c>
      <c r="E42" s="81">
        <v>1203903.5174603176</v>
      </c>
      <c r="F42" s="82">
        <f>(E42-B42)/B42</f>
        <v>5.8174594932205247E-2</v>
      </c>
      <c r="G42" s="81">
        <v>1235157.0456349207</v>
      </c>
      <c r="H42" s="120">
        <f>(G42-B42)/B42</f>
        <v>8.5644976932690617E-2</v>
      </c>
      <c r="I42" s="81">
        <v>1280612.6126984127</v>
      </c>
      <c r="J42" s="120">
        <f>(I42-B42)/B42</f>
        <v>0.12559828346201538</v>
      </c>
    </row>
    <row r="43" spans="1:10" ht="15.75" thickBot="1">
      <c r="A43" s="113" t="s">
        <v>211</v>
      </c>
      <c r="B43" s="84">
        <v>415774.0285714285</v>
      </c>
      <c r="C43" s="84">
        <v>419464.67499999999</v>
      </c>
      <c r="D43" s="82">
        <f>(C43-B43)/B43</f>
        <v>8.8765679791311218E-3</v>
      </c>
      <c r="E43" s="84">
        <v>431697.8</v>
      </c>
      <c r="F43" s="82">
        <f t="shared" ref="F43:F50" si="3">(E43-B43)/B43</f>
        <v>3.8299100795892646E-2</v>
      </c>
      <c r="G43" s="84">
        <v>451463.02499999997</v>
      </c>
      <c r="H43" s="120">
        <f t="shared" ref="H43:H50" si="4">(G43-B43)/B43</f>
        <v>8.5837483767796777E-2</v>
      </c>
      <c r="I43" s="84">
        <v>424634.08650793647</v>
      </c>
      <c r="J43" s="120">
        <f t="shared" ref="J43:J50" si="5">(I43-B43)/B43</f>
        <v>2.1309791684080259E-2</v>
      </c>
    </row>
    <row r="44" spans="1:10" ht="15.75" thickBot="1">
      <c r="A44" s="113" t="s">
        <v>212</v>
      </c>
      <c r="B44" s="84">
        <v>4442062.3809523806</v>
      </c>
      <c r="C44" s="70">
        <v>4456953.5285714287</v>
      </c>
      <c r="D44" s="82">
        <f t="shared" ref="D44:D50" si="6">(C44-B44)/B44</f>
        <v>3.3523049300031361E-3</v>
      </c>
      <c r="E44" s="70">
        <v>4410570.4976190468</v>
      </c>
      <c r="F44" s="82">
        <f t="shared" si="3"/>
        <v>-7.0894734545762705E-3</v>
      </c>
      <c r="G44" s="84">
        <v>4264782.530952381</v>
      </c>
      <c r="H44" s="120">
        <f t="shared" si="4"/>
        <v>-3.99093562396102E-2</v>
      </c>
      <c r="I44" s="84">
        <v>4326998.8380952384</v>
      </c>
      <c r="J44" s="120">
        <f t="shared" si="5"/>
        <v>-2.5903180322396212E-2</v>
      </c>
    </row>
    <row r="45" spans="1:10" ht="15.75" thickBot="1">
      <c r="A45" s="113" t="s">
        <v>213</v>
      </c>
      <c r="B45" s="84">
        <v>4998999.941269841</v>
      </c>
      <c r="C45" s="70">
        <v>4967060.6141071431</v>
      </c>
      <c r="D45" s="82">
        <f t="shared" si="6"/>
        <v>-6.3891433362539135E-3</v>
      </c>
      <c r="E45" s="70">
        <v>4996822.9888492059</v>
      </c>
      <c r="F45" s="82">
        <f t="shared" si="3"/>
        <v>-4.3547758475911513E-4</v>
      </c>
      <c r="G45" s="84">
        <v>4850646.3019841276</v>
      </c>
      <c r="H45" s="120">
        <f t="shared" si="4"/>
        <v>-2.9676663538433408E-2</v>
      </c>
      <c r="I45" s="84">
        <v>4977461.5428571431</v>
      </c>
      <c r="J45" s="120">
        <f t="shared" si="5"/>
        <v>-4.3085414414361419E-3</v>
      </c>
    </row>
    <row r="46" spans="1:10" ht="15.75" thickBot="1">
      <c r="A46" s="113" t="s">
        <v>214</v>
      </c>
      <c r="B46" s="84">
        <v>2291123.7031746032</v>
      </c>
      <c r="C46" s="70">
        <v>2221257.4738095198</v>
      </c>
      <c r="D46" s="82">
        <f t="shared" si="6"/>
        <v>-3.0494306906377892E-2</v>
      </c>
      <c r="E46" s="80">
        <v>2290202.6438492062</v>
      </c>
      <c r="F46" s="82">
        <f t="shared" si="3"/>
        <v>-4.0201204505928067E-4</v>
      </c>
      <c r="G46" s="84">
        <v>2290608.7285714289</v>
      </c>
      <c r="H46" s="120">
        <f t="shared" si="4"/>
        <v>-2.2476944499360752E-4</v>
      </c>
      <c r="I46" s="84">
        <v>2281550.8238095241</v>
      </c>
      <c r="J46" s="120">
        <f t="shared" si="5"/>
        <v>-4.1782464001462825E-3</v>
      </c>
    </row>
    <row r="47" spans="1:10" ht="15.75" thickBot="1">
      <c r="A47" s="113" t="s">
        <v>215</v>
      </c>
      <c r="B47" s="84">
        <v>5292646.2976190476</v>
      </c>
      <c r="C47" s="70">
        <v>5303384.3571428573</v>
      </c>
      <c r="D47" s="82">
        <f t="shared" si="6"/>
        <v>2.0288639973240477E-3</v>
      </c>
      <c r="E47" s="84">
        <v>5305172.6507936502</v>
      </c>
      <c r="F47" s="82">
        <f t="shared" si="3"/>
        <v>2.3667467029182972E-3</v>
      </c>
      <c r="G47" s="84">
        <v>5292494.1535714278</v>
      </c>
      <c r="H47" s="120">
        <f t="shared" si="4"/>
        <v>-2.8746309325113703E-5</v>
      </c>
      <c r="I47" s="84">
        <v>5307666.4642857146</v>
      </c>
      <c r="J47" s="120">
        <f t="shared" si="5"/>
        <v>2.8379313148932618E-3</v>
      </c>
    </row>
    <row r="48" spans="1:10" ht="15.75" thickBot="1">
      <c r="A48" s="113" t="s">
        <v>216</v>
      </c>
      <c r="B48" s="84">
        <v>824551.08333333326</v>
      </c>
      <c r="C48" s="70">
        <v>828028.17500000005</v>
      </c>
      <c r="D48" s="82">
        <f t="shared" si="6"/>
        <v>4.2169511834370373E-3</v>
      </c>
      <c r="E48" s="84">
        <v>832358.66249999998</v>
      </c>
      <c r="F48" s="82">
        <f t="shared" si="3"/>
        <v>9.4688847355627413E-3</v>
      </c>
      <c r="G48" s="84">
        <v>829720.7111111111</v>
      </c>
      <c r="H48" s="120">
        <f t="shared" si="4"/>
        <v>6.2696270519457557E-3</v>
      </c>
      <c r="I48" s="84">
        <v>828332.51428571437</v>
      </c>
      <c r="J48" s="120">
        <f t="shared" si="5"/>
        <v>4.5860481282666964E-3</v>
      </c>
    </row>
    <row r="49" spans="1:10" ht="15.75" thickBot="1">
      <c r="A49" s="113" t="s">
        <v>217</v>
      </c>
      <c r="B49" s="84">
        <v>1217290.3142857144</v>
      </c>
      <c r="C49" s="70">
        <v>1212474.8999999999</v>
      </c>
      <c r="D49" s="82">
        <f t="shared" si="6"/>
        <v>-3.9558470392825808E-3</v>
      </c>
      <c r="E49" s="84">
        <v>1215602.4658730158</v>
      </c>
      <c r="F49" s="82">
        <f t="shared" si="3"/>
        <v>-1.3865619342325925E-3</v>
      </c>
      <c r="G49" s="84">
        <v>1216799.5277777778</v>
      </c>
      <c r="H49" s="120">
        <f t="shared" si="4"/>
        <v>-4.0317950629932146E-4</v>
      </c>
      <c r="I49" s="84">
        <v>1214061.0238095238</v>
      </c>
      <c r="J49" s="120">
        <f t="shared" si="5"/>
        <v>-2.6528515328617546E-3</v>
      </c>
    </row>
    <row r="50" spans="1:10" ht="15.75" thickBot="1">
      <c r="A50" s="113" t="s">
        <v>191</v>
      </c>
      <c r="B50" s="84">
        <v>20620165.024999999</v>
      </c>
      <c r="C50" s="70">
        <v>20557813.429583333</v>
      </c>
      <c r="D50" s="114">
        <f t="shared" si="6"/>
        <v>-3.0238165087946517E-3</v>
      </c>
      <c r="E50" s="84">
        <v>20686331.226944443</v>
      </c>
      <c r="F50" s="114">
        <f t="shared" si="3"/>
        <v>3.2088104951742175E-3</v>
      </c>
      <c r="G50" s="84">
        <v>20431672.024603169</v>
      </c>
      <c r="H50" s="114">
        <f t="shared" si="4"/>
        <v>-9.1411974719067084E-3</v>
      </c>
      <c r="I50" s="84">
        <v>20641317.906349204</v>
      </c>
      <c r="J50" s="114">
        <f t="shared" si="5"/>
        <v>1.0258347265194097E-3</v>
      </c>
    </row>
    <row r="51" spans="1:10" ht="15.75" thickBot="1"/>
    <row r="52" spans="1:10" ht="15" customHeight="1">
      <c r="A52" s="140" t="s">
        <v>3</v>
      </c>
      <c r="B52" s="157" t="s">
        <v>238</v>
      </c>
      <c r="C52" s="157" t="s">
        <v>238</v>
      </c>
      <c r="D52" s="157" t="s">
        <v>239</v>
      </c>
      <c r="E52" s="157" t="s">
        <v>243</v>
      </c>
      <c r="F52"/>
      <c r="G52"/>
      <c r="H52"/>
      <c r="I52"/>
      <c r="J52"/>
    </row>
    <row r="53" spans="1:10" ht="15.75" thickBot="1">
      <c r="A53" s="141"/>
      <c r="B53" s="159"/>
      <c r="C53" s="159"/>
      <c r="D53" s="159"/>
      <c r="E53" s="159"/>
      <c r="F53"/>
      <c r="G53"/>
      <c r="H53"/>
      <c r="I53"/>
      <c r="J53"/>
    </row>
    <row r="54" spans="1:10" ht="15.75" thickBot="1">
      <c r="A54" s="113" t="s">
        <v>210</v>
      </c>
      <c r="B54" s="82">
        <v>1.008372677713636E-2</v>
      </c>
      <c r="C54" s="75">
        <v>5.8174594932205247E-2</v>
      </c>
      <c r="D54" s="75">
        <v>8.5644976932690617E-2</v>
      </c>
      <c r="E54" s="75">
        <v>0.12559828346201538</v>
      </c>
      <c r="F54"/>
      <c r="G54"/>
      <c r="H54"/>
      <c r="I54"/>
      <c r="J54"/>
    </row>
    <row r="55" spans="1:10" ht="15.75" thickBot="1">
      <c r="A55" s="113" t="s">
        <v>211</v>
      </c>
      <c r="B55" s="82">
        <v>8.8765679791311218E-3</v>
      </c>
      <c r="C55" s="75">
        <v>3.8299100795892646E-2</v>
      </c>
      <c r="D55" s="75">
        <v>8.5837483767796777E-2</v>
      </c>
      <c r="E55" s="75">
        <v>2.1309791684080259E-2</v>
      </c>
      <c r="F55"/>
      <c r="G55"/>
      <c r="H55"/>
      <c r="I55"/>
      <c r="J55"/>
    </row>
    <row r="56" spans="1:10" ht="15.75" thickBot="1">
      <c r="A56" s="113" t="s">
        <v>212</v>
      </c>
      <c r="B56" s="82">
        <v>3.3523049300031361E-3</v>
      </c>
      <c r="C56" s="75">
        <v>-7.0894734545762705E-3</v>
      </c>
      <c r="D56" s="75">
        <v>-3.99093562396102E-2</v>
      </c>
      <c r="E56" s="75">
        <v>-2.5903180322396212E-2</v>
      </c>
      <c r="F56"/>
      <c r="G56"/>
      <c r="H56"/>
      <c r="I56"/>
      <c r="J56"/>
    </row>
    <row r="57" spans="1:10" ht="15.75" thickBot="1">
      <c r="A57" s="113" t="s">
        <v>213</v>
      </c>
      <c r="B57" s="82">
        <v>-6.3891433362539135E-3</v>
      </c>
      <c r="C57" s="75">
        <v>-4.3547758475911513E-4</v>
      </c>
      <c r="D57" s="75">
        <v>-2.9676663538433408E-2</v>
      </c>
      <c r="E57" s="114">
        <v>-4.3085414414361419E-3</v>
      </c>
      <c r="F57"/>
      <c r="G57"/>
      <c r="H57"/>
      <c r="I57"/>
      <c r="J57"/>
    </row>
    <row r="58" spans="1:10" ht="15.75" thickBot="1">
      <c r="A58" s="113" t="s">
        <v>214</v>
      </c>
      <c r="B58" s="82">
        <v>-3.0494306906376265E-2</v>
      </c>
      <c r="C58" s="75">
        <v>-4.0201204505928067E-4</v>
      </c>
      <c r="D58" s="75">
        <v>-2.2476944499360752E-4</v>
      </c>
      <c r="E58" s="114">
        <v>-4.1782464001462825E-3</v>
      </c>
      <c r="F58"/>
      <c r="G58"/>
      <c r="H58"/>
      <c r="I58"/>
      <c r="J58"/>
    </row>
    <row r="59" spans="1:10" ht="15.75" thickBot="1">
      <c r="A59" s="113" t="s">
        <v>215</v>
      </c>
      <c r="B59" s="82">
        <v>2.0288639973240477E-3</v>
      </c>
      <c r="C59" s="75">
        <v>2.3667467029182972E-3</v>
      </c>
      <c r="D59" s="75">
        <v>-2.8746309325113703E-5</v>
      </c>
      <c r="E59" s="114">
        <v>2.8379313148932618E-3</v>
      </c>
      <c r="F59"/>
      <c r="G59"/>
      <c r="H59"/>
      <c r="I59"/>
      <c r="J59"/>
    </row>
    <row r="60" spans="1:10" ht="15.75" thickBot="1">
      <c r="A60" s="113" t="s">
        <v>216</v>
      </c>
      <c r="B60" s="82">
        <v>4.2169511834370373E-3</v>
      </c>
      <c r="C60" s="75">
        <v>9.4688847355627413E-3</v>
      </c>
      <c r="D60" s="75">
        <v>6.2696270519457557E-3</v>
      </c>
      <c r="E60" s="114">
        <v>4.5860481282666964E-3</v>
      </c>
      <c r="F60"/>
      <c r="G60"/>
      <c r="H60"/>
      <c r="I60"/>
      <c r="J60"/>
    </row>
    <row r="61" spans="1:10" ht="15.75" thickBot="1">
      <c r="A61" s="113" t="s">
        <v>217</v>
      </c>
      <c r="B61" s="82">
        <v>-3.9558470392825808E-3</v>
      </c>
      <c r="C61" s="75">
        <v>-1.3865619342325925E-3</v>
      </c>
      <c r="D61" s="75">
        <v>-4.0317950629932146E-4</v>
      </c>
      <c r="E61" s="114">
        <v>-2.6528515328617546E-3</v>
      </c>
      <c r="F61"/>
      <c r="G61"/>
      <c r="H61"/>
      <c r="I61"/>
      <c r="J61"/>
    </row>
    <row r="62" spans="1:10" ht="15.75" thickBot="1">
      <c r="A62" s="113" t="s">
        <v>191</v>
      </c>
      <c r="B62" s="114">
        <v>-3.0238165087946517E-3</v>
      </c>
      <c r="C62" s="114">
        <v>3.2088104951742175E-3</v>
      </c>
      <c r="D62" s="114">
        <v>-9.1411974719067084E-3</v>
      </c>
      <c r="E62" s="114">
        <v>1.0258347265194097E-3</v>
      </c>
      <c r="F62"/>
      <c r="G62"/>
      <c r="H62"/>
      <c r="I62"/>
      <c r="J62"/>
    </row>
    <row r="63" spans="1:10">
      <c r="F63"/>
      <c r="G63"/>
      <c r="H63"/>
      <c r="I63"/>
      <c r="J63"/>
    </row>
  </sheetData>
  <mergeCells count="27">
    <mergeCell ref="A52:A53"/>
    <mergeCell ref="B52:B53"/>
    <mergeCell ref="C52:C53"/>
    <mergeCell ref="E52:E53"/>
    <mergeCell ref="A12:A13"/>
    <mergeCell ref="B12:B13"/>
    <mergeCell ref="C12:C13"/>
    <mergeCell ref="D12:D13"/>
    <mergeCell ref="A24:A25"/>
    <mergeCell ref="B24:B25"/>
    <mergeCell ref="D24:D25"/>
    <mergeCell ref="A40:A41"/>
    <mergeCell ref="B40:B41"/>
    <mergeCell ref="C40:C41"/>
    <mergeCell ref="D40:D41"/>
    <mergeCell ref="C24:C25"/>
    <mergeCell ref="I40:I41"/>
    <mergeCell ref="J40:J41"/>
    <mergeCell ref="D52:D53"/>
    <mergeCell ref="F12:F13"/>
    <mergeCell ref="E40:E41"/>
    <mergeCell ref="F40:F41"/>
    <mergeCell ref="E12:E13"/>
    <mergeCell ref="H40:H41"/>
    <mergeCell ref="G40:G41"/>
    <mergeCell ref="G12:G13"/>
    <mergeCell ref="H12:H13"/>
  </mergeCells>
  <printOptions horizontalCentered="1"/>
  <pageMargins left="0.19685039370078741" right="0.19685039370078741" top="0.31496062992125984" bottom="0.51181102362204722" header="0.31496062992125984" footer="0.31496062992125984"/>
  <pageSetup paperSize="9" orientation="landscape" r:id="rId1"/>
  <headerFooter>
    <oddFooter>&amp;C&amp;P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7</vt:i4>
      </vt:variant>
      <vt:variant>
        <vt:lpstr>Charts</vt:lpstr>
      </vt:variant>
      <vt:variant>
        <vt:i4>2</vt:i4>
      </vt:variant>
      <vt:variant>
        <vt:lpstr>Named Ranges</vt:lpstr>
      </vt:variant>
      <vt:variant>
        <vt:i4>6</vt:i4>
      </vt:variant>
    </vt:vector>
  </HeadingPairs>
  <TitlesOfParts>
    <vt:vector size="15" baseType="lpstr">
      <vt:lpstr>Supermarkets (ِall)</vt:lpstr>
      <vt:lpstr>Stores</vt:lpstr>
      <vt:lpstr>Comp</vt:lpstr>
      <vt:lpstr>Jan 2024</vt:lpstr>
      <vt:lpstr>Jan 2024 by Order</vt:lpstr>
      <vt:lpstr>Jan Weeks 2024</vt:lpstr>
      <vt:lpstr>Jan 2024 Sumary </vt:lpstr>
      <vt:lpstr>Chart Jan 2024</vt:lpstr>
      <vt:lpstr>Chart End Dec2023-Jan2024</vt:lpstr>
      <vt:lpstr>Comp!Print_Titles</vt:lpstr>
      <vt:lpstr>'Jan 2024'!Print_Titles</vt:lpstr>
      <vt:lpstr>'Jan 2024 by Order'!Print_Titles</vt:lpstr>
      <vt:lpstr>'Jan Weeks 2024'!Print_Titles</vt:lpstr>
      <vt:lpstr>Stores!Print_Titles</vt:lpstr>
      <vt:lpstr>'Supermarkets (ِall)'!Print_Titles</vt:lpstr>
    </vt:vector>
  </TitlesOfParts>
  <Company>moet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rawad</dc:creator>
  <cp:lastModifiedBy>rawad</cp:lastModifiedBy>
  <cp:lastPrinted>2024-01-30T07:19:44Z</cp:lastPrinted>
  <dcterms:created xsi:type="dcterms:W3CDTF">2010-10-20T06:23:14Z</dcterms:created>
  <dcterms:modified xsi:type="dcterms:W3CDTF">2024-01-30T09:10:02Z</dcterms:modified>
</cp:coreProperties>
</file>