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2-01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'22-01-2024'!$12:$14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7" i="11"/>
  <c r="G87" i="11"/>
  <c r="I88" i="11"/>
  <c r="G88" i="11"/>
  <c r="I83" i="11"/>
  <c r="G83" i="11"/>
  <c r="I86" i="11"/>
  <c r="G86" i="11"/>
  <c r="I85" i="11"/>
  <c r="G85" i="11"/>
  <c r="I89" i="11"/>
  <c r="G89" i="11"/>
  <c r="I79" i="11"/>
  <c r="G79" i="11"/>
  <c r="I76" i="11"/>
  <c r="G76" i="11"/>
  <c r="I78" i="11"/>
  <c r="G78" i="11"/>
  <c r="I80" i="11"/>
  <c r="G80" i="11"/>
  <c r="I77" i="11"/>
  <c r="G77" i="11"/>
  <c r="I71" i="11"/>
  <c r="G71" i="11"/>
  <c r="I72" i="11"/>
  <c r="G72" i="11"/>
  <c r="I73" i="11"/>
  <c r="G73" i="11"/>
  <c r="I68" i="11"/>
  <c r="G68" i="11"/>
  <c r="I70" i="11"/>
  <c r="G70" i="11"/>
  <c r="I69" i="11"/>
  <c r="G69" i="11"/>
  <c r="I63" i="11"/>
  <c r="G63" i="11"/>
  <c r="I64" i="11"/>
  <c r="G64" i="11"/>
  <c r="I57" i="11"/>
  <c r="G57" i="11"/>
  <c r="I65" i="11"/>
  <c r="G65" i="11"/>
  <c r="I62" i="11"/>
  <c r="G62" i="11"/>
  <c r="I61" i="11"/>
  <c r="G61" i="11"/>
  <c r="I60" i="11"/>
  <c r="G60" i="11"/>
  <c r="I59" i="11"/>
  <c r="G59" i="11"/>
  <c r="I58" i="11"/>
  <c r="G58" i="11"/>
  <c r="I52" i="11"/>
  <c r="G52" i="11"/>
  <c r="I51" i="11"/>
  <c r="G51" i="11"/>
  <c r="I54" i="11"/>
  <c r="G54" i="11"/>
  <c r="I50" i="11"/>
  <c r="G50" i="11"/>
  <c r="I49" i="11"/>
  <c r="G49" i="11"/>
  <c r="I53" i="11"/>
  <c r="G53" i="11"/>
  <c r="I41" i="11"/>
  <c r="G41" i="11"/>
  <c r="I46" i="11"/>
  <c r="G46" i="11"/>
  <c r="I45" i="11"/>
  <c r="G45" i="11"/>
  <c r="I43" i="11"/>
  <c r="G43" i="11"/>
  <c r="I42" i="11"/>
  <c r="G42" i="11"/>
  <c r="I44" i="11"/>
  <c r="G44" i="11"/>
  <c r="I35" i="11"/>
  <c r="G35" i="11"/>
  <c r="I37" i="11"/>
  <c r="G37" i="11"/>
  <c r="I38" i="11"/>
  <c r="G38" i="11"/>
  <c r="I36" i="11"/>
  <c r="G36" i="11"/>
  <c r="I34" i="11"/>
  <c r="G34" i="11"/>
  <c r="I23" i="11"/>
  <c r="G23" i="11"/>
  <c r="I25" i="11"/>
  <c r="G25" i="11"/>
  <c r="I17" i="11"/>
  <c r="G17" i="11"/>
  <c r="I26" i="11"/>
  <c r="G26" i="11"/>
  <c r="I20" i="11"/>
  <c r="G20" i="11"/>
  <c r="I30" i="11"/>
  <c r="G30" i="11"/>
  <c r="I29" i="11"/>
  <c r="G29" i="11"/>
  <c r="I27" i="11"/>
  <c r="G27" i="11"/>
  <c r="I31" i="11"/>
  <c r="G31" i="11"/>
  <c r="I16" i="11"/>
  <c r="G16" i="11"/>
  <c r="I22" i="11"/>
  <c r="G22" i="11"/>
  <c r="I28" i="11"/>
  <c r="G28" i="11"/>
  <c r="I18" i="11"/>
  <c r="G18" i="11"/>
  <c r="I24" i="11"/>
  <c r="G24" i="11"/>
  <c r="I19" i="11"/>
  <c r="G19" i="11"/>
  <c r="I21" i="11"/>
  <c r="G21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<sst xmlns="http://schemas.openxmlformats.org/spreadsheetml/2006/main" count="851" uniqueCount="231">
  <si>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</si>
  <si>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</si>
  <si>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</si>
  <si>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</si>
  <si>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</si>
  <si>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</si>
  <si>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</si>
  <si>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</si>
  <si>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</si>
  <si>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</si>
  <si>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</si>
  <si>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</si>
  <si>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</si>
  <si>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</si>
  <si>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</si>
  <si>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</si>
  <si>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</si>
  <si>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</si>
  <si>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</si>
  <si>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</si>
  <si>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</si>
  <si>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</si>
  <si>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</si>
  <si>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</si>
  <si>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</si>
  <si>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</si>
  <si>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</si>
  <si>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</si>
  <si>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</si>
  <si>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</si>
  <si>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</si>
  <si>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</si>
  <si>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</si>
  <si>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</si>
  <si>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</si>
  <si>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</si>
  <si>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</si>
  <si>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</si>
  <si>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</si>
  <si>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</si>
  <si>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</si>
  <si>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</si>
  <si>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</si>
  <si>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</si>
  <si>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</si>
  <si>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</si>
  <si>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</si>
  <si>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</si>
  <si>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</si>
  <si>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</si>
  <si>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</si>
  <si>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</si>
  <si>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</si>
  <si>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</si>
  <si>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</si>
  <si>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</si>
  <si>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</si>
  <si>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</si>
  <si>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</si>
  <si>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</si>
  <si>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</si>
  <si>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</si>
  <si>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</si>
  <si>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</si>
  <si>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</si>
  <si>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</si>
  <si>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</si>
  <si>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</si>
  <si>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</si>
  <si>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</si>
  <si>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</si>
  <si>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</si>
  <si>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</si>
  <si>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</si>
  <si>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</si>
  <si>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</si>
  <si>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</si>
  <si>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</si>
  <si>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</si>
  <si>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</si>
  <si>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</si>
  <si>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</si>
  <si>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</si>
  <si>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</si>
  <si>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</si>
  <si>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</si>
  <si>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</si>
  <si>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</si>
  <si>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</si>
  <si>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</si>
  <si>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</si>
  <si>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</si>
  <si>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</si>
  <si>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</si>
  <si>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</si>
  <si>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</si>
  <si>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</si>
  <si>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</si>
  <si>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</si>
  <si>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</si>
  <si>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</si>
  <si>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</si>
  <si>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</si>
  <si>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</si>
  <si>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</si>
  <si>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</si>
  <si>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</si>
  <si>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</si>
  <si>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</si>
  <si>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</si>
  <si>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</si>
  <si>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</si>
  <si>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</si>
  <si>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</si>
  <si>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</si>
  <si>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</si>
  <si>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</si>
  <si>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</si>
  <si>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</si>
  <si>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</si>
  <si>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</si>
  <si>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</si>
  <si>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</si>
  <si>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</si>
  <si>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</si>
  <si>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</si>
  <si>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</si>
  <si>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</si>
  <si>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</si>
  <si>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</si>
  <si>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</si>
  <si>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</si>
  <si>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</si>
  <si>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</si>
  <si>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</si>
  <si>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</si>
  <si>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</si>
  <si>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</si>
  <si>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</si>
  <si>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</si>
  <si>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</si>
  <si>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</si>
  <si>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</si>
  <si>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</si>
  <si>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</si>
  <si>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</si>
  <si>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</si>
  <si>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</si>
  <si>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</si>
  <si>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</si>
  <si>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</si>
  <si>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</si>
  <si>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</si>
  <si>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</si>
  <si>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</si>
  <si>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</si>
  <si>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</si>
  <si>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</si>
  <si>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</si>
  <si>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</si>
  <si>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</si>
  <si>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</si>
  <si>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</si>
  <si>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</si>
  <si>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</si>
  <si>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</si>
  <si>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</si>
  <si>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</si>
  <si>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</si>
  <si>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</si>
  <si>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</si>
  <si>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</si>
  <si>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</si>
  <si>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</si>
  <si>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</si>
  <si>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</si>
  <si>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</si>
  <si>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</si>
  <si>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</si>
  <si>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</si>
  <si>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</si>
  <si>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</si>
  <si>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</si>
  <si>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</si>
  <si>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</si>
  <si>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</si>
  <si>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</si>
  <si>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</si>
  <si>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</si>
  <si>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</si>
  <si>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</si>
  <si>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</si>
  <si>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</si>
  <si>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</si>
  <si>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</si>
  <si>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</si>
  <si>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</si>
  <si>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</si>
  <si>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</si>
  <si>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</si>
  <si>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</si>
  <si>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</si>
  <si>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</si>
  <si>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</si>
  <si>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</si>
  <si>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</si>
  <si>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</si>
  <si>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</si>
  <si>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</si>
  <si>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كانون الثاني 2023 (ل.ل.)</t>
  </si>
  <si>
    <t>معدل أسعار  السوبرماركات في 15-01-2024(ل.ل.)</t>
  </si>
  <si>
    <t>معدل أسعار المحلات والملاحم في 15-01-2024 (ل.ل.)</t>
  </si>
  <si>
    <t>المعدل العام للأسعار في 15-01-2024  (ل.ل.)</t>
  </si>
  <si>
    <t xml:space="preserve"> التاريخ 22 كانون الثاني 2024</t>
  </si>
  <si>
    <t>معدل أسعار  السوبرماركات في 22-01-2024(ل.ل.)</t>
  </si>
  <si>
    <t>معدل أسعار المحلات والملاحم في 22-01-2024 (ل.ل.)</t>
  </si>
  <si>
    <t xml:space="preserve"> التاريخ 22كانون الثاني 2024</t>
  </si>
  <si>
    <t>المعدل العام للأسعار في 22-01-2024 (ل.ل.)</t>
  </si>
  <si>
    <t xml:space="preserve"> التاريخ22كانون الثاني 2024</t>
  </si>
  <si>
    <t>المعدل العام للأسعار في 22-01-2024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</si>
  <si>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</si>
  <si>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</si>
  <si>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التاريخ22كانون الثاني 2024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</si>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</sst>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209</v>
      </c>
      <c r="F12" s="215" t="s">
        <v>214</v>
      </c>
      <c r="G12" s="215" t="s">
        <v>197</v>
      </c>
      <c r="H12" s="215" t="s">
        <v>210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28869.855</v>
      </c>
      <c r="F15" s="177">
        <v>73748.800000000003</v>
      </c>
      <c r="G15" s="45">
        <f t="shared" ref="G15:G30" si="0">(F15-E15)/E15</f>
        <v>1.5545261657878091</v>
      </c>
      <c r="H15" s="177">
        <v>76748.800000000003</v>
      </c>
      <c r="I15" s="45">
        <f t="shared" ref="I15:I30" si="1">(F15-H15)/H15</f>
        <v>-3.9088559039359573E-2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38156.695</v>
      </c>
      <c r="F16" s="171">
        <v>153277.55555555556</v>
      </c>
      <c r="G16" s="48">
        <f>(F16-E16)/E16</f>
        <v>3.0170553439063723</v>
      </c>
      <c r="H16" s="171">
        <v>157166.44444444444</v>
      </c>
      <c r="I16" s="44">
        <f t="shared" si="1"/>
        <v>-2.4743760684002299E-2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33108.215555555551</v>
      </c>
      <c r="F17" s="171">
        <v>97248.8</v>
      </c>
      <c r="G17" s="48">
        <f t="shared" si="0"/>
        <v>1.9373011613028983</v>
      </c>
      <c r="H17" s="171">
        <v>92598.8</v>
      </c>
      <c r="I17" s="44">
        <f t="shared" si="1"/>
        <v>5.021663347689171E-2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10691.548888888889</v>
      </c>
      <c r="F18" s="171">
        <v>48748.800000000003</v>
      </c>
      <c r="G18" s="48">
        <f t="shared" si="0"/>
        <v>3.5595638673702203</v>
      </c>
      <c r="H18" s="171">
        <v>52348.800000000003</v>
      </c>
      <c r="I18" s="44">
        <f t="shared" si="1"/>
        <v>-6.8769484687328075E-2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70233.833333333328</v>
      </c>
      <c r="F19" s="171">
        <v>346356.85714285716</v>
      </c>
      <c r="G19" s="48">
        <f t="shared" si="0"/>
        <v>3.9314816051550254</v>
      </c>
      <c r="H19" s="171">
        <v>349937.25</v>
      </c>
      <c r="I19" s="44">
        <f t="shared" si="1"/>
        <v>-1.0231528244400505E-2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34615.440000000002</v>
      </c>
      <c r="F20" s="171">
        <v>111448.8</v>
      </c>
      <c r="G20" s="48">
        <f t="shared" si="0"/>
        <v>2.2196268485970423</v>
      </c>
      <c r="H20" s="171">
        <v>106448.8</v>
      </c>
      <c r="I20" s="44">
        <f t="shared" si="1"/>
        <v>4.6970938141153301E-2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22857.966666666667</v>
      </c>
      <c r="F21" s="171">
        <v>69449.8</v>
      </c>
      <c r="G21" s="48">
        <f t="shared" si="0"/>
        <v>2.0383192439105842</v>
      </c>
      <c r="H21" s="171">
        <v>72548.800000000003</v>
      </c>
      <c r="I21" s="44">
        <f t="shared" si="1"/>
        <v>-4.271607524866021E-2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6254.8255555555552</v>
      </c>
      <c r="F22" s="171">
        <v>37055.333333333336</v>
      </c>
      <c r="G22" s="48">
        <f t="shared" si="0"/>
        <v>4.9242792631395895</v>
      </c>
      <c r="H22" s="171">
        <v>31105.333333333332</v>
      </c>
      <c r="I22" s="44">
        <f t="shared" si="1"/>
        <v>0.19128552445454169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8427.3349999999991</v>
      </c>
      <c r="F23" s="171">
        <v>45166.444444444445</v>
      </c>
      <c r="G23" s="48">
        <f t="shared" si="0"/>
        <v>4.3595169106775096</v>
      </c>
      <c r="H23" s="171">
        <v>41944.222222222219</v>
      </c>
      <c r="I23" s="44">
        <f t="shared" si="1"/>
        <v>7.6821599054829534E-2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8001.75</v>
      </c>
      <c r="F24" s="171">
        <v>46277.555555555555</v>
      </c>
      <c r="G24" s="48">
        <f t="shared" si="0"/>
        <v>4.7834293192808515</v>
      </c>
      <c r="H24" s="171">
        <v>41610.888888888891</v>
      </c>
      <c r="I24" s="44">
        <f t="shared" si="1"/>
        <v>0.11215013164289256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7442.8166666666666</v>
      </c>
      <c r="F25" s="171">
        <v>46055.333333333336</v>
      </c>
      <c r="G25" s="48">
        <f>(F25-E25)/E25</f>
        <v>5.1878903372155261</v>
      </c>
      <c r="H25" s="171">
        <v>39949.800000000003</v>
      </c>
      <c r="I25" s="44">
        <f t="shared" si="1"/>
        <v>0.15283013515295027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18262.91611111111</v>
      </c>
      <c r="F26" s="171">
        <v>106610.88888888889</v>
      </c>
      <c r="G26" s="48">
        <f>(F26-E26)/E26</f>
        <v>4.8375611123804658</v>
      </c>
      <c r="H26" s="171">
        <v>109055.33333333333</v>
      </c>
      <c r="I26" s="44">
        <f t="shared" si="1"/>
        <v>-2.2414717095704671E-2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7588.07</v>
      </c>
      <c r="F27" s="171">
        <v>45722</v>
      </c>
      <c r="G27" s="48">
        <f t="shared" si="0"/>
        <v>5.0255110983425304</v>
      </c>
      <c r="H27" s="171">
        <v>41055.333333333336</v>
      </c>
      <c r="I27" s="44">
        <f t="shared" si="1"/>
        <v>0.11366773297825693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23628.633333333331</v>
      </c>
      <c r="F28" s="171">
        <v>81449.8</v>
      </c>
      <c r="G28" s="48">
        <f t="shared" si="0"/>
        <v>2.4470804490032578</v>
      </c>
      <c r="H28" s="171">
        <v>82349.8</v>
      </c>
      <c r="I28" s="44">
        <f t="shared" si="1"/>
        <v>-1.0928988291410544E-2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28658.22714285714</v>
      </c>
      <c r="F29" s="171">
        <v>125692.85714285714</v>
      </c>
      <c r="G29" s="48">
        <f t="shared" si="0"/>
        <v>3.3859257767864124</v>
      </c>
      <c r="H29" s="171">
        <v>109264.28571428571</v>
      </c>
      <c r="I29" s="44">
        <f t="shared" si="1"/>
        <v>0.15035627900895607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19799.875555555554</v>
      </c>
      <c r="F30" s="174">
        <v>59749.8</v>
      </c>
      <c r="G30" s="51">
        <f t="shared" si="0"/>
        <v>2.0176856330410162</v>
      </c>
      <c r="H30" s="174">
        <v>57848.800000000003</v>
      </c>
      <c r="I30" s="56">
        <f t="shared" si="1"/>
        <v>3.2861528674752109E-2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30625.32</v>
      </c>
      <c r="F32" s="177">
        <v>157949.79999999999</v>
      </c>
      <c r="G32" s="45">
        <f>(F32-E32)/E32</f>
        <v>4.1574905992819007</v>
      </c>
      <c r="H32" s="177">
        <v>190949.8</v>
      </c>
      <c r="I32" s="44">
        <f>(F32-H32)/H32</f>
        <v>-0.1728202909874742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71">
        <v>156949.79999999999</v>
      </c>
      <c r="G33" s="48">
        <f>(F33-E33)/E33</f>
        <v>4.2648822846968173</v>
      </c>
      <c r="H33" s="171">
        <v>191449.8</v>
      </c>
      <c r="I33" s="44">
        <f>(F33-H33)/H33</f>
        <v>-0.18020389679174384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26820.157142857141</v>
      </c>
      <c r="F34" s="171">
        <v>48687.5</v>
      </c>
      <c r="G34" s="48">
        <f>(F34-E34)/E34</f>
        <v>0.81533239125583068</v>
      </c>
      <c r="H34" s="171">
        <v>47562.5</v>
      </c>
      <c r="I34" s="44">
        <f>(F34-H34)/H34</f>
        <v>2.3653088042049936E-2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71">
        <v>83571.428571428565</v>
      </c>
      <c r="G35" s="48">
        <f>(F35-E35)/E35</f>
        <v>2.9626979836166938</v>
      </c>
      <c r="H35" s="171">
        <v>78748.75</v>
      </c>
      <c r="I35" s="44">
        <f>(F35-H35)/H35</f>
        <v>6.1241334896472203E-2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71">
        <v>51776.444444444445</v>
      </c>
      <c r="G36" s="51">
        <f>(F36-E36)/E36</f>
        <v>1.7982749691821529</v>
      </c>
      <c r="H36" s="171">
        <v>53048.800000000003</v>
      </c>
      <c r="I36" s="56">
        <f>(F36-H36)/H36</f>
        <v>-2.3984624639116391E-2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639833.58000000007</v>
      </c>
      <c r="F38" s="171">
        <v>1459675.2857142857</v>
      </c>
      <c r="G38" s="45">
        <f t="shared" ref="G38:G43" si="2">(F38-E38)/E38</f>
        <v>1.2813358525419773</v>
      </c>
      <c r="H38" s="171">
        <v>1546761.3333333333</v>
      </c>
      <c r="I38" s="44">
        <f t="shared" ref="I38:I43" si="3">(F38-H38)/H38</f>
        <v>-5.6302188154247181E-2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442126.89238095237</v>
      </c>
      <c r="F39" s="171">
        <v>912149.33333333337</v>
      </c>
      <c r="G39" s="48">
        <f t="shared" si="2"/>
        <v>1.0630939873872065</v>
      </c>
      <c r="H39" s="171">
        <v>921602</v>
      </c>
      <c r="I39" s="44">
        <f t="shared" si="3"/>
        <v>-1.0256777509886728E-2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292323.62666666665</v>
      </c>
      <c r="F40" s="171">
        <v>635793.6</v>
      </c>
      <c r="G40" s="48">
        <f t="shared" si="2"/>
        <v>1.1749648061290245</v>
      </c>
      <c r="H40" s="171">
        <v>636156.4</v>
      </c>
      <c r="I40" s="44">
        <f t="shared" si="3"/>
        <v>-5.703000079855309E-4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130960.02142857143</v>
      </c>
      <c r="F41" s="171">
        <v>295497.42857142858</v>
      </c>
      <c r="G41" s="48">
        <f t="shared" si="2"/>
        <v>1.256394167838462</v>
      </c>
      <c r="H41" s="171">
        <v>268437.71428571426</v>
      </c>
      <c r="I41" s="44">
        <f t="shared" si="3"/>
        <v>0.10080444306314221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124532.66666666666</v>
      </c>
      <c r="F42" s="171">
        <v>218270</v>
      </c>
      <c r="G42" s="48">
        <f t="shared" si="2"/>
        <v>0.75271280895508019</v>
      </c>
      <c r="H42" s="171">
        <v>193942.83333333334</v>
      </c>
      <c r="I42" s="44">
        <f t="shared" si="3"/>
        <v>0.12543472861848459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294339.1021428571</v>
      </c>
      <c r="F43" s="171">
        <v>759310.5</v>
      </c>
      <c r="G43" s="51">
        <f t="shared" si="2"/>
        <v>1.5797133118639115</v>
      </c>
      <c r="H43" s="171">
        <v>764863.91666666663</v>
      </c>
      <c r="I43" s="59">
        <f t="shared" si="3"/>
        <v>-7.2606597666011324E-3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189124.88888888891</v>
      </c>
      <c r="F45" s="171">
        <v>429065</v>
      </c>
      <c r="G45" s="45">
        <f t="shared" ref="G45:G50" si="4">(F45-E45)/E45</f>
        <v>1.26868606517504</v>
      </c>
      <c r="H45" s="171">
        <v>420060.05555555556</v>
      </c>
      <c r="I45" s="44">
        <f t="shared" ref="I45:I50" si="5">(F45-H45)/H45</f>
        <v>2.1437278611351987E-2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163532.91333333333</v>
      </c>
      <c r="F46" s="171">
        <v>313232.40000000002</v>
      </c>
      <c r="G46" s="48">
        <f t="shared" si="4"/>
        <v>0.91540891442159045</v>
      </c>
      <c r="H46" s="171">
        <v>321126.3</v>
      </c>
      <c r="I46" s="84">
        <f t="shared" si="5"/>
        <v>-2.4581916834591142E-2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478975.47857142857</v>
      </c>
      <c r="F47" s="171">
        <v>980549.14285714284</v>
      </c>
      <c r="G47" s="48">
        <f t="shared" si="4"/>
        <v>1.0471802560366683</v>
      </c>
      <c r="H47" s="171">
        <v>980002.57142857148</v>
      </c>
      <c r="I47" s="84">
        <f t="shared" si="5"/>
        <v>5.5772448410478426E-4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607482.61857142858</v>
      </c>
      <c r="F48" s="171">
        <v>1324719.5</v>
      </c>
      <c r="G48" s="48">
        <f t="shared" si="4"/>
        <v>1.1806706225031487</v>
      </c>
      <c r="H48" s="171">
        <v>1200637.625</v>
      </c>
      <c r="I48" s="84">
        <f t="shared" si="5"/>
        <v>0.10334664882753446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65148.6</v>
      </c>
      <c r="F49" s="171">
        <v>140829</v>
      </c>
      <c r="G49" s="48">
        <f t="shared" si="4"/>
        <v>1.1616581169817923</v>
      </c>
      <c r="H49" s="171">
        <v>140750.5</v>
      </c>
      <c r="I49" s="44">
        <f t="shared" si="5"/>
        <v>5.5772448410485224E-4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871550</v>
      </c>
      <c r="F50" s="171">
        <v>1789066.5</v>
      </c>
      <c r="G50" s="56">
        <f t="shared" si="4"/>
        <v>1.0527410934541908</v>
      </c>
      <c r="H50" s="171">
        <v>1788069.25</v>
      </c>
      <c r="I50" s="59">
        <f t="shared" si="5"/>
        <v>5.5772448410485224E-4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82182</v>
      </c>
      <c r="F52" s="168">
        <v>143520</v>
      </c>
      <c r="G52" s="170">
        <f t="shared" ref="G52:G60" si="6">(F52-E52)/E52</f>
        <v>0.74636781777031469</v>
      </c>
      <c r="H52" s="168">
        <v>143440</v>
      </c>
      <c r="I52" s="116">
        <f t="shared" ref="I52:I60" si="7">(F52-H52)/H52</f>
        <v>5.5772448410485224E-4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84006.333333333328</v>
      </c>
      <c r="F53" s="171">
        <v>192855</v>
      </c>
      <c r="G53" s="173">
        <f t="shared" si="6"/>
        <v>1.2957197671604126</v>
      </c>
      <c r="H53" s="171">
        <v>192747.5</v>
      </c>
      <c r="I53" s="84">
        <f t="shared" si="7"/>
        <v>5.5772448410485224E-4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72930.189999999988</v>
      </c>
      <c r="F54" s="171">
        <v>139035</v>
      </c>
      <c r="G54" s="173">
        <f t="shared" si="6"/>
        <v>0.90641214564229189</v>
      </c>
      <c r="H54" s="171">
        <v>138957.5</v>
      </c>
      <c r="I54" s="84">
        <f t="shared" si="7"/>
        <v>5.5772448410485224E-4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102971.5</v>
      </c>
      <c r="F55" s="171">
        <v>189267</v>
      </c>
      <c r="G55" s="173">
        <f t="shared" si="6"/>
        <v>0.83805227660080706</v>
      </c>
      <c r="H55" s="171">
        <v>189161.5</v>
      </c>
      <c r="I55" s="84">
        <f t="shared" si="7"/>
        <v>5.5772448410485224E-4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53597</v>
      </c>
      <c r="F56" s="171">
        <v>98670</v>
      </c>
      <c r="G56" s="178">
        <f t="shared" si="6"/>
        <v>0.84096124783103532</v>
      </c>
      <c r="H56" s="171">
        <v>98615</v>
      </c>
      <c r="I56" s="85">
        <f t="shared" si="7"/>
        <v>5.5772448410485224E-4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38779.666666666664</v>
      </c>
      <c r="F57" s="174">
        <v>100335.85714285714</v>
      </c>
      <c r="G57" s="176">
        <f t="shared" si="6"/>
        <v>1.5873316035772307</v>
      </c>
      <c r="H57" s="174">
        <v>100279.92857142857</v>
      </c>
      <c r="I57" s="117">
        <f t="shared" si="7"/>
        <v>5.5772448410493518E-4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114759.8</v>
      </c>
      <c r="F58" s="177">
        <v>196423.06666666668</v>
      </c>
      <c r="G58" s="44">
        <f t="shared" si="6"/>
        <v>0.71160168165739812</v>
      </c>
      <c r="H58" s="177">
        <v>206643.25</v>
      </c>
      <c r="I58" s="44">
        <f t="shared" si="7"/>
        <v>-4.945810392225887E-2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108530.57142857143</v>
      </c>
      <c r="F59" s="171">
        <v>191688.9</v>
      </c>
      <c r="G59" s="48">
        <f t="shared" si="6"/>
        <v>0.7662203144867672</v>
      </c>
      <c r="H59" s="171">
        <v>191582.05</v>
      </c>
      <c r="I59" s="44">
        <f t="shared" si="7"/>
        <v>5.5772448410488259E-4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746800</v>
      </c>
      <c r="F60" s="171">
        <v>1029756</v>
      </c>
      <c r="G60" s="51">
        <f t="shared" si="6"/>
        <v>0.37889126941617568</v>
      </c>
      <c r="H60" s="171">
        <v>1029182</v>
      </c>
      <c r="I60" s="51">
        <f t="shared" si="7"/>
        <v>5.5772448410485224E-4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229527.5</v>
      </c>
      <c r="F62" s="171">
        <v>394979</v>
      </c>
      <c r="G62" s="45">
        <f t="shared" ref="G62:G67" si="8">(F62-E62)/E62</f>
        <v>0.72083519403992991</v>
      </c>
      <c r="H62" s="171">
        <v>394758.83333333331</v>
      </c>
      <c r="I62" s="44">
        <f t="shared" ref="I62:I67" si="9">(F62-H62)/H62</f>
        <v>5.5772448410490135E-4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1148455</v>
      </c>
      <c r="F63" s="171">
        <v>2830633</v>
      </c>
      <c r="G63" s="48">
        <f t="shared" si="8"/>
        <v>1.4647313129378166</v>
      </c>
      <c r="H63" s="171">
        <v>2829055.1666666665</v>
      </c>
      <c r="I63" s="44">
        <f t="shared" si="9"/>
        <v>5.577244841049071E-4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497506.85714285716</v>
      </c>
      <c r="F64" s="171">
        <v>946222.875</v>
      </c>
      <c r="G64" s="48">
        <f t="shared" si="8"/>
        <v>0.90192931296280765</v>
      </c>
      <c r="H64" s="171">
        <v>945695.4375</v>
      </c>
      <c r="I64" s="84">
        <f t="shared" si="9"/>
        <v>5.5772448410485224E-4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271366</v>
      </c>
      <c r="F65" s="171">
        <v>602036.5</v>
      </c>
      <c r="G65" s="48">
        <f t="shared" si="8"/>
        <v>1.2185406425270668</v>
      </c>
      <c r="H65" s="171">
        <v>592048.6</v>
      </c>
      <c r="I65" s="84">
        <f t="shared" si="9"/>
        <v>1.6870067761329093E-2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115631.60515873015</v>
      </c>
      <c r="F66" s="171">
        <v>308007.375</v>
      </c>
      <c r="G66" s="48">
        <f t="shared" si="8"/>
        <v>1.6636954021107917</v>
      </c>
      <c r="H66" s="171">
        <v>306042.6875</v>
      </c>
      <c r="I66" s="84">
        <f t="shared" si="9"/>
        <v>6.4196518337004864E-3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116240.40666666666</v>
      </c>
      <c r="F67" s="171">
        <v>225787.71428571429</v>
      </c>
      <c r="G67" s="51">
        <f t="shared" si="8"/>
        <v>0.94242020275434601</v>
      </c>
      <c r="H67" s="171">
        <v>224893.42857142858</v>
      </c>
      <c r="I67" s="85">
        <f t="shared" si="9"/>
        <v>3.976486640656445E-3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124609.01428571429</v>
      </c>
      <c r="F69" s="177">
        <v>301952.625</v>
      </c>
      <c r="G69" s="45">
        <f>(F69-E69)/E69</f>
        <v>1.4232004942086851</v>
      </c>
      <c r="H69" s="177">
        <v>301784.3125</v>
      </c>
      <c r="I69" s="44">
        <f>(F69-H69)/H69</f>
        <v>5.5772448410485224E-4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90363.66</v>
      </c>
      <c r="F70" s="171">
        <v>197980.71428571429</v>
      </c>
      <c r="G70" s="48">
        <f>(F70-E70)/E70</f>
        <v>1.190932884809162</v>
      </c>
      <c r="H70" s="171">
        <v>197230</v>
      </c>
      <c r="I70" s="44">
        <f>(F70-H70)/H70</f>
        <v>3.8062885246376811E-3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40235.090476190482</v>
      </c>
      <c r="F71" s="171">
        <v>80169.375</v>
      </c>
      <c r="G71" s="48">
        <f>(F71-E71)/E71</f>
        <v>0.99252379082982378</v>
      </c>
      <c r="H71" s="171">
        <v>80124.6875</v>
      </c>
      <c r="I71" s="44">
        <f>(F71-H71)/H71</f>
        <v>5.5772448410485224E-4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54557.5</v>
      </c>
      <c r="F72" s="171">
        <v>130423.8</v>
      </c>
      <c r="G72" s="48">
        <f>(F72-E72)/E72</f>
        <v>1.390575081336205</v>
      </c>
      <c r="H72" s="171">
        <v>133040.6</v>
      </c>
      <c r="I72" s="44">
        <f>(F72-H72)/H72</f>
        <v>-1.9669183692797559E-2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56965.653571428571</v>
      </c>
      <c r="F73" s="180">
        <v>117806</v>
      </c>
      <c r="G73" s="48">
        <f>(F73-E73)/E73</f>
        <v>1.0680180532342076</v>
      </c>
      <c r="H73" s="180">
        <v>117541.11111111111</v>
      </c>
      <c r="I73" s="59">
        <f>(F73-H73)/H73</f>
        <v>2.2535850340779252E-3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35787</v>
      </c>
      <c r="F75" s="168">
        <v>71631.857142857145</v>
      </c>
      <c r="G75" s="44">
        <f t="shared" ref="G75:G81" si="10">(F75-E75)/E75</f>
        <v>1.0016167083817349</v>
      </c>
      <c r="H75" s="168">
        <v>71591.928571428565</v>
      </c>
      <c r="I75" s="45">
        <f t="shared" ref="I75:I81" si="11">(F75-H75)/H75</f>
        <v>5.5772448410496835E-4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47390.114285714284</v>
      </c>
      <c r="F76" s="171">
        <v>114816</v>
      </c>
      <c r="G76" s="48">
        <f t="shared" si="10"/>
        <v>1.4227837752780268</v>
      </c>
      <c r="H76" s="171">
        <v>114880.07142857143</v>
      </c>
      <c r="I76" s="44">
        <f t="shared" si="11"/>
        <v>-5.5772448410490645E-4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22348.233333333334</v>
      </c>
      <c r="F77" s="171">
        <v>48886.5</v>
      </c>
      <c r="G77" s="48">
        <f t="shared" si="10"/>
        <v>1.1874883473264852</v>
      </c>
      <c r="H77" s="171">
        <v>48859.25</v>
      </c>
      <c r="I77" s="44">
        <f t="shared" si="11"/>
        <v>5.5772448410485224E-4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39373.528174603169</v>
      </c>
      <c r="F78" s="171">
        <v>94085.333333333328</v>
      </c>
      <c r="G78" s="48">
        <f t="shared" si="10"/>
        <v>1.3895581040162037</v>
      </c>
      <c r="H78" s="171">
        <v>96323.944444444438</v>
      </c>
      <c r="I78" s="44">
        <f t="shared" si="11"/>
        <v>-2.3240442695972082E-2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56164</v>
      </c>
      <c r="F79" s="171">
        <v>132955.33333333334</v>
      </c>
      <c r="G79" s="48">
        <f t="shared" si="10"/>
        <v>1.3672696626546068</v>
      </c>
      <c r="H79" s="171">
        <v>132881.22222222222</v>
      </c>
      <c r="I79" s="44">
        <f t="shared" si="11"/>
        <v>5.577244841049496E-4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182466</v>
      </c>
      <c r="F80" s="171">
        <v>578565</v>
      </c>
      <c r="G80" s="48">
        <f t="shared" si="10"/>
        <v>2.1708099043109401</v>
      </c>
      <c r="H80" s="171">
        <v>578242.5</v>
      </c>
      <c r="I80" s="44">
        <f t="shared" si="11"/>
        <v>5.5772448410485224E-4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80085.666666666657</v>
      </c>
      <c r="F81" s="174">
        <v>173121</v>
      </c>
      <c r="G81" s="51">
        <f t="shared" si="10"/>
        <v>1.1616976820654552</v>
      </c>
      <c r="H81" s="174">
        <v>174020.61111111112</v>
      </c>
      <c r="I81" s="56">
        <f t="shared" si="11"/>
        <v>-5.1695664402461369E-3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209</v>
      </c>
      <c r="F12" s="223" t="s">
        <v>215</v>
      </c>
      <c r="G12" s="215" t="s">
        <v>197</v>
      </c>
      <c r="H12" s="223" t="s">
        <v>211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28869.855</v>
      </c>
      <c r="F15" s="143">
        <v>61333.2</v>
      </c>
      <c r="G15" s="44">
        <f>(F15-E15)/E15</f>
        <v>1.1244720487858355</v>
      </c>
      <c r="H15" s="143">
        <v>60500</v>
      </c>
      <c r="I15" s="118">
        <f>(F15-H15)/H15</f>
        <v>1.3771900826446233E-2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38156.695</v>
      </c>
      <c r="F16" s="143">
        <v>101666.6</v>
      </c>
      <c r="G16" s="48">
        <f t="shared" ref="G16:G39" si="0">(F16-E16)/E16</f>
        <v>1.6644498429436827</v>
      </c>
      <c r="H16" s="143">
        <v>109500</v>
      </c>
      <c r="I16" s="48">
        <f>(F16-H16)/H16</f>
        <v>-7.1537899543378941E-2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33108.215555555551</v>
      </c>
      <c r="F17" s="143">
        <v>75500</v>
      </c>
      <c r="G17" s="48">
        <f t="shared" si="0"/>
        <v>1.2804007625633305</v>
      </c>
      <c r="H17" s="143">
        <v>69000</v>
      </c>
      <c r="I17" s="48">
        <f t="shared" ref="I17:I29" si="1">(F17-H17)/H17</f>
        <v>9.420289855072464E-2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10691.548888888889</v>
      </c>
      <c r="F18" s="143">
        <v>34833.199999999997</v>
      </c>
      <c r="G18" s="48">
        <f t="shared" si="0"/>
        <v>2.2580125070746426</v>
      </c>
      <c r="H18" s="143">
        <v>38333.199999999997</v>
      </c>
      <c r="I18" s="48">
        <f t="shared" si="1"/>
        <v>-9.1304665407531863E-2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70233.833333333328</v>
      </c>
      <c r="F19" s="143">
        <v>260000</v>
      </c>
      <c r="G19" s="48">
        <f t="shared" si="0"/>
        <v>2.7019195402026095</v>
      </c>
      <c r="H19" s="143">
        <v>190000</v>
      </c>
      <c r="I19" s="48">
        <f t="shared" si="1"/>
        <v>0.36842105263157893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34615.440000000002</v>
      </c>
      <c r="F20" s="143">
        <v>78333.2</v>
      </c>
      <c r="G20" s="48">
        <f t="shared" si="0"/>
        <v>1.2629554903823264</v>
      </c>
      <c r="H20" s="143">
        <v>82666.600000000006</v>
      </c>
      <c r="I20" s="48">
        <f t="shared" si="1"/>
        <v>-5.2420203564680398E-2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22857.966666666667</v>
      </c>
      <c r="F21" s="143">
        <v>53000</v>
      </c>
      <c r="G21" s="48">
        <f t="shared" si="0"/>
        <v>1.3186664313973684</v>
      </c>
      <c r="H21" s="143">
        <v>62666.6</v>
      </c>
      <c r="I21" s="48">
        <f t="shared" si="1"/>
        <v>-0.15425441941959511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6254.8255555555552</v>
      </c>
      <c r="F22" s="143">
        <v>25666.6</v>
      </c>
      <c r="G22" s="48">
        <f t="shared" si="0"/>
        <v>3.1034877427081633</v>
      </c>
      <c r="H22" s="143">
        <v>20500</v>
      </c>
      <c r="I22" s="48">
        <f t="shared" si="1"/>
        <v>0.25202926829268285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8427.3349999999991</v>
      </c>
      <c r="F23" s="143">
        <v>27166.6</v>
      </c>
      <c r="G23" s="48">
        <f t="shared" si="0"/>
        <v>2.223628822160268</v>
      </c>
      <c r="H23" s="143">
        <v>23000</v>
      </c>
      <c r="I23" s="48">
        <f t="shared" si="1"/>
        <v>0.18115652173913038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8001.75</v>
      </c>
      <c r="F24" s="143">
        <v>25500</v>
      </c>
      <c r="G24" s="48">
        <f t="shared" si="0"/>
        <v>2.1868028868684974</v>
      </c>
      <c r="H24" s="143">
        <v>21166.6</v>
      </c>
      <c r="I24" s="48">
        <f t="shared" si="1"/>
        <v>0.20472820386835872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7442.8166666666666</v>
      </c>
      <c r="F25" s="143">
        <v>30166.6</v>
      </c>
      <c r="G25" s="48">
        <f t="shared" si="0"/>
        <v>3.0531160918021625</v>
      </c>
      <c r="H25" s="143">
        <v>25333.200000000001</v>
      </c>
      <c r="I25" s="48">
        <f t="shared" si="1"/>
        <v>0.19079310943741801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18262.91611111111</v>
      </c>
      <c r="F26" s="143">
        <v>53666.6</v>
      </c>
      <c r="G26" s="48">
        <f t="shared" si="0"/>
        <v>1.9385559060499316</v>
      </c>
      <c r="H26" s="143">
        <v>57166.6</v>
      </c>
      <c r="I26" s="48">
        <f t="shared" si="1"/>
        <v>-6.122456119482355E-2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7588.07</v>
      </c>
      <c r="F27" s="143">
        <v>27666.6</v>
      </c>
      <c r="G27" s="48">
        <f t="shared" si="0"/>
        <v>2.6460654685578811</v>
      </c>
      <c r="H27" s="143">
        <v>26333.200000000001</v>
      </c>
      <c r="I27" s="48">
        <f t="shared" si="1"/>
        <v>5.0635699421262809E-2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23628.633333333331</v>
      </c>
      <c r="F28" s="143">
        <v>65666.600000000006</v>
      </c>
      <c r="G28" s="48">
        <f t="shared" si="0"/>
        <v>1.7791112195796348</v>
      </c>
      <c r="H28" s="143">
        <v>78166.600000000006</v>
      </c>
      <c r="I28" s="48">
        <f t="shared" si="1"/>
        <v>-0.15991484854144863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28658.22714285714</v>
      </c>
      <c r="F29" s="143">
        <v>95500</v>
      </c>
      <c r="G29" s="48">
        <f t="shared" si="0"/>
        <v>2.3323764070940687</v>
      </c>
      <c r="H29" s="143">
        <v>96500</v>
      </c>
      <c r="I29" s="48">
        <f t="shared" si="1"/>
        <v>-1.0362694300518135E-2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19799.875555555554</v>
      </c>
      <c r="F30" s="145">
        <v>51500</v>
      </c>
      <c r="G30" s="51">
        <f t="shared" si="0"/>
        <v>1.6010264486510803</v>
      </c>
      <c r="H30" s="145">
        <v>47500</v>
      </c>
      <c r="I30" s="51">
        <f>(F30-H30)/H30</f>
        <v>8.4210526315789472E-2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30625.32</v>
      </c>
      <c r="F32" s="143">
        <v>110000</v>
      </c>
      <c r="G32" s="44">
        <f t="shared" si="0"/>
        <v>2.5917992040572964</v>
      </c>
      <c r="H32" s="143">
        <v>107000</v>
      </c>
      <c r="I32" s="45">
        <f>(F32-H32)/H32</f>
        <v>2.8037383177570093E-2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29810.695</v>
      </c>
      <c r="F33" s="143">
        <v>110000</v>
      </c>
      <c r="G33" s="48">
        <f t="shared" si="0"/>
        <v>2.6899508716586444</v>
      </c>
      <c r="H33" s="143">
        <v>93000</v>
      </c>
      <c r="I33" s="48">
        <f>(F33-H33)/H33</f>
        <v>0.18279569892473119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26820.157142857141</v>
      </c>
      <c r="F34" s="143">
        <v>45333.2</v>
      </c>
      <c r="G34" s="48">
        <f>(F34-E34)/E34</f>
        <v>0.69026600994667664</v>
      </c>
      <c r="H34" s="143">
        <v>45666.6</v>
      </c>
      <c r="I34" s="48">
        <f>(F34-H34)/H34</f>
        <v>-7.3007405850227837E-3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21089.527619047618</v>
      </c>
      <c r="F35" s="143">
        <v>48000</v>
      </c>
      <c r="G35" s="48">
        <f t="shared" si="0"/>
        <v>1.2760111495644602</v>
      </c>
      <c r="H35" s="143">
        <v>52166.6</v>
      </c>
      <c r="I35" s="48">
        <f>(F35-H35)/H35</f>
        <v>-7.9871028589173887E-2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18502.986666666664</v>
      </c>
      <c r="F36" s="143">
        <v>37000</v>
      </c>
      <c r="G36" s="55">
        <f t="shared" si="0"/>
        <v>0.99967716923538141</v>
      </c>
      <c r="H36" s="143">
        <v>43333.2</v>
      </c>
      <c r="I36" s="48">
        <f>(F36-H36)/H36</f>
        <v>-0.14615121892682742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639833.58000000007</v>
      </c>
      <c r="F38" s="198">
        <v>1430220</v>
      </c>
      <c r="G38" s="170">
        <f t="shared" si="0"/>
        <v>1.2352999978525663</v>
      </c>
      <c r="H38" s="198">
        <v>1306850</v>
      </c>
      <c r="I38" s="170">
        <f>(F38-H38)/H38</f>
        <v>9.4402571067834867E-2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442126.89238095237</v>
      </c>
      <c r="F39" s="144">
        <v>1034210</v>
      </c>
      <c r="G39" s="176">
        <f t="shared" si="0"/>
        <v>1.3391700840239493</v>
      </c>
      <c r="H39" s="144">
        <v>1027550</v>
      </c>
      <c r="I39" s="176">
        <f>(F39-H39)/H39</f>
        <v>6.4814364264512677E-3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214</v>
      </c>
      <c r="E12" s="223" t="s">
        <v>215</v>
      </c>
      <c r="F12" s="230" t="s">
        <v>186</v>
      </c>
      <c r="G12" s="215" t="s">
        <v>209</v>
      </c>
      <c r="H12" s="232" t="s">
        <v>217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73748.800000000003</v>
      </c>
      <c r="E15" s="133">
        <v>61333.2</v>
      </c>
      <c r="F15" s="67">
        <f t="shared" ref="F15:F30" si="0">D15-E15</f>
        <v>12415.600000000006</v>
      </c>
      <c r="G15" s="168">
        <v>28869.855</v>
      </c>
      <c r="H15" s="66">
        <f>AVERAGE(D15:E15)</f>
        <v>67541</v>
      </c>
      <c r="I15" s="69">
        <f>(H15-G15)/G15</f>
        <v>1.3394991072868223</v>
      </c>
    </row>
    <row r="16" spans="1:9" ht="16.5" customHeight="1">
      <c r="A16" s="37"/>
      <c r="B16" s="34" t="s">
        <v>5</v>
      </c>
      <c r="C16" s="15" t="s">
        <v>164</v>
      </c>
      <c r="D16" s="133">
        <v>153277.55555555556</v>
      </c>
      <c r="E16" s="133">
        <v>101666.6</v>
      </c>
      <c r="F16" s="71">
        <f t="shared" si="0"/>
        <v>51610.955555555556</v>
      </c>
      <c r="G16" s="171">
        <v>38156.695</v>
      </c>
      <c r="H16" s="68">
        <f t="shared" ref="H16:H30" si="1">AVERAGE(D16:E16)</f>
        <v>127472.07777777778</v>
      </c>
      <c r="I16" s="72">
        <f t="shared" ref="I16:I39" si="2">(H16-G16)/G16</f>
        <v>2.3407525934250279</v>
      </c>
    </row>
    <row r="17" spans="1:9" ht="16.5">
      <c r="A17" s="37"/>
      <c r="B17" s="34" t="s">
        <v>6</v>
      </c>
      <c r="C17" s="15" t="s">
        <v>165</v>
      </c>
      <c r="D17" s="133">
        <v>97248.8</v>
      </c>
      <c r="E17" s="133">
        <v>75500</v>
      </c>
      <c r="F17" s="71">
        <f t="shared" si="0"/>
        <v>21748.800000000003</v>
      </c>
      <c r="G17" s="171">
        <v>33108.215555555551</v>
      </c>
      <c r="H17" s="68">
        <f t="shared" si="1"/>
        <v>86374.399999999994</v>
      </c>
      <c r="I17" s="72">
        <f t="shared" si="2"/>
        <v>1.6088509619331142</v>
      </c>
    </row>
    <row r="18" spans="1:9" ht="16.5">
      <c r="A18" s="37"/>
      <c r="B18" s="34" t="s">
        <v>7</v>
      </c>
      <c r="C18" s="151" t="s">
        <v>166</v>
      </c>
      <c r="D18" s="133">
        <v>48748.800000000003</v>
      </c>
      <c r="E18" s="133">
        <v>34833.199999999997</v>
      </c>
      <c r="F18" s="71">
        <f t="shared" si="0"/>
        <v>13915.600000000006</v>
      </c>
      <c r="G18" s="171">
        <v>10691.548888888889</v>
      </c>
      <c r="H18" s="68">
        <f t="shared" si="1"/>
        <v>41791</v>
      </c>
      <c r="I18" s="72">
        <f t="shared" si="2"/>
        <v>2.9087881872224317</v>
      </c>
    </row>
    <row r="19" spans="1:9" ht="16.5">
      <c r="A19" s="37"/>
      <c r="B19" s="34" t="s">
        <v>8</v>
      </c>
      <c r="C19" s="15" t="s">
        <v>167</v>
      </c>
      <c r="D19" s="133">
        <v>346356.85714285716</v>
      </c>
      <c r="E19" s="133">
        <v>260000</v>
      </c>
      <c r="F19" s="71">
        <f>D19-E19</f>
        <v>86356.857142857159</v>
      </c>
      <c r="G19" s="171">
        <v>70233.833333333328</v>
      </c>
      <c r="H19" s="68">
        <f t="shared" si="1"/>
        <v>303178.42857142858</v>
      </c>
      <c r="I19" s="72">
        <f t="shared" si="2"/>
        <v>3.3167005726788172</v>
      </c>
    </row>
    <row r="20" spans="1:9" ht="16.5">
      <c r="A20" s="37"/>
      <c r="B20" s="34" t="s">
        <v>9</v>
      </c>
      <c r="C20" s="151" t="s">
        <v>168</v>
      </c>
      <c r="D20" s="133">
        <v>111448.8</v>
      </c>
      <c r="E20" s="133">
        <v>78333.2</v>
      </c>
      <c r="F20" s="71">
        <f t="shared" si="0"/>
        <v>33115.600000000006</v>
      </c>
      <c r="G20" s="171">
        <v>34615.440000000002</v>
      </c>
      <c r="H20" s="68">
        <f t="shared" si="1"/>
        <v>94891</v>
      </c>
      <c r="I20" s="72">
        <f t="shared" si="2"/>
        <v>1.7412911694896842</v>
      </c>
    </row>
    <row r="21" spans="1:9" ht="16.5">
      <c r="A21" s="37"/>
      <c r="B21" s="34" t="s">
        <v>10</v>
      </c>
      <c r="C21" s="15" t="s">
        <v>169</v>
      </c>
      <c r="D21" s="133">
        <v>69449.8</v>
      </c>
      <c r="E21" s="133">
        <v>53000</v>
      </c>
      <c r="F21" s="71">
        <f t="shared" si="0"/>
        <v>16449.800000000003</v>
      </c>
      <c r="G21" s="171">
        <v>22857.966666666667</v>
      </c>
      <c r="H21" s="68">
        <f t="shared" si="1"/>
        <v>61224.9</v>
      </c>
      <c r="I21" s="72">
        <f t="shared" si="2"/>
        <v>1.6784928376539763</v>
      </c>
    </row>
    <row r="22" spans="1:9" ht="16.5">
      <c r="A22" s="37"/>
      <c r="B22" s="34" t="s">
        <v>11</v>
      </c>
      <c r="C22" s="15" t="s">
        <v>170</v>
      </c>
      <c r="D22" s="133">
        <v>37055.333333333336</v>
      </c>
      <c r="E22" s="133">
        <v>25666.6</v>
      </c>
      <c r="F22" s="71">
        <f t="shared" si="0"/>
        <v>11388.733333333337</v>
      </c>
      <c r="G22" s="171">
        <v>6254.8255555555552</v>
      </c>
      <c r="H22" s="68">
        <f t="shared" si="1"/>
        <v>31360.966666666667</v>
      </c>
      <c r="I22" s="72">
        <f t="shared" si="2"/>
        <v>4.0138835029238766</v>
      </c>
    </row>
    <row r="23" spans="1:9" ht="16.5">
      <c r="A23" s="37"/>
      <c r="B23" s="34" t="s">
        <v>12</v>
      </c>
      <c r="C23" s="15" t="s">
        <v>171</v>
      </c>
      <c r="D23" s="133">
        <v>45166.444444444445</v>
      </c>
      <c r="E23" s="133">
        <v>27166.6</v>
      </c>
      <c r="F23" s="71">
        <f t="shared" si="0"/>
        <v>17999.844444444447</v>
      </c>
      <c r="G23" s="171">
        <v>8427.3349999999991</v>
      </c>
      <c r="H23" s="68">
        <f t="shared" si="1"/>
        <v>36166.522222222222</v>
      </c>
      <c r="I23" s="72">
        <f t="shared" si="2"/>
        <v>3.2915728664188886</v>
      </c>
    </row>
    <row r="24" spans="1:9" ht="16.5">
      <c r="A24" s="37"/>
      <c r="B24" s="34" t="s">
        <v>13</v>
      </c>
      <c r="C24" s="15" t="s">
        <v>172</v>
      </c>
      <c r="D24" s="133">
        <v>46277.555555555555</v>
      </c>
      <c r="E24" s="133">
        <v>25500</v>
      </c>
      <c r="F24" s="71">
        <f t="shared" si="0"/>
        <v>20777.555555555555</v>
      </c>
      <c r="G24" s="171">
        <v>8001.75</v>
      </c>
      <c r="H24" s="68">
        <f t="shared" si="1"/>
        <v>35888.777777777781</v>
      </c>
      <c r="I24" s="72">
        <f t="shared" si="2"/>
        <v>3.4851161030746751</v>
      </c>
    </row>
    <row r="25" spans="1:9" ht="16.5">
      <c r="A25" s="37"/>
      <c r="B25" s="34" t="s">
        <v>14</v>
      </c>
      <c r="C25" s="151" t="s">
        <v>173</v>
      </c>
      <c r="D25" s="133">
        <v>46055.333333333336</v>
      </c>
      <c r="E25" s="133">
        <v>30166.6</v>
      </c>
      <c r="F25" s="71">
        <f t="shared" si="0"/>
        <v>15888.733333333337</v>
      </c>
      <c r="G25" s="171">
        <v>7442.8166666666666</v>
      </c>
      <c r="H25" s="68">
        <f t="shared" si="1"/>
        <v>38110.966666666667</v>
      </c>
      <c r="I25" s="72">
        <f t="shared" si="2"/>
        <v>4.1205032145088447</v>
      </c>
    </row>
    <row r="26" spans="1:9" ht="16.5">
      <c r="A26" s="37"/>
      <c r="B26" s="34" t="s">
        <v>15</v>
      </c>
      <c r="C26" s="15" t="s">
        <v>174</v>
      </c>
      <c r="D26" s="133">
        <v>106610.88888888889</v>
      </c>
      <c r="E26" s="133">
        <v>53666.6</v>
      </c>
      <c r="F26" s="71">
        <f t="shared" si="0"/>
        <v>52944.288888888892</v>
      </c>
      <c r="G26" s="171">
        <v>18262.91611111111</v>
      </c>
      <c r="H26" s="68">
        <f t="shared" si="1"/>
        <v>80138.744444444441</v>
      </c>
      <c r="I26" s="72">
        <f t="shared" si="2"/>
        <v>3.388058509215198</v>
      </c>
    </row>
    <row r="27" spans="1:9" ht="16.5">
      <c r="A27" s="37"/>
      <c r="B27" s="34" t="s">
        <v>16</v>
      </c>
      <c r="C27" s="15" t="s">
        <v>175</v>
      </c>
      <c r="D27" s="133">
        <v>45722</v>
      </c>
      <c r="E27" s="133">
        <v>27666.6</v>
      </c>
      <c r="F27" s="71">
        <f t="shared" si="0"/>
        <v>18055.400000000001</v>
      </c>
      <c r="G27" s="171">
        <v>7588.07</v>
      </c>
      <c r="H27" s="68">
        <f t="shared" si="1"/>
        <v>36694.300000000003</v>
      </c>
      <c r="I27" s="72">
        <f t="shared" si="2"/>
        <v>3.8357882834502059</v>
      </c>
    </row>
    <row r="28" spans="1:9" ht="16.5">
      <c r="A28" s="37"/>
      <c r="B28" s="34" t="s">
        <v>17</v>
      </c>
      <c r="C28" s="15" t="s">
        <v>176</v>
      </c>
      <c r="D28" s="133">
        <v>81449.8</v>
      </c>
      <c r="E28" s="133">
        <v>65666.600000000006</v>
      </c>
      <c r="F28" s="71">
        <f t="shared" si="0"/>
        <v>15783.199999999997</v>
      </c>
      <c r="G28" s="171">
        <v>23628.633333333331</v>
      </c>
      <c r="H28" s="68">
        <f t="shared" si="1"/>
        <v>73558.200000000012</v>
      </c>
      <c r="I28" s="72">
        <f t="shared" si="2"/>
        <v>2.1130958342914465</v>
      </c>
    </row>
    <row r="29" spans="1:9" ht="16.5">
      <c r="A29" s="37"/>
      <c r="B29" s="34" t="s">
        <v>18</v>
      </c>
      <c r="C29" s="15" t="s">
        <v>177</v>
      </c>
      <c r="D29" s="133">
        <v>125692.85714285714</v>
      </c>
      <c r="E29" s="133">
        <v>95500</v>
      </c>
      <c r="F29" s="71">
        <f t="shared" si="0"/>
        <v>30192.857142857145</v>
      </c>
      <c r="G29" s="171">
        <v>28658.22714285714</v>
      </c>
      <c r="H29" s="68">
        <f t="shared" si="1"/>
        <v>110596.42857142858</v>
      </c>
      <c r="I29" s="72">
        <f t="shared" si="2"/>
        <v>2.859151091940241</v>
      </c>
    </row>
    <row r="30" spans="1:9" ht="17.25" thickBot="1">
      <c r="A30" s="38"/>
      <c r="B30" s="36" t="s">
        <v>19</v>
      </c>
      <c r="C30" s="16" t="s">
        <v>178</v>
      </c>
      <c r="D30" s="143">
        <v>59749.8</v>
      </c>
      <c r="E30" s="136">
        <v>51500</v>
      </c>
      <c r="F30" s="74">
        <f t="shared" si="0"/>
        <v>8249.8000000000029</v>
      </c>
      <c r="G30" s="174">
        <v>19799.875555555554</v>
      </c>
      <c r="H30" s="100">
        <f t="shared" si="1"/>
        <v>55624.9</v>
      </c>
      <c r="I30" s="75">
        <f t="shared" si="2"/>
        <v>1.8093560408460483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157949.79999999999</v>
      </c>
      <c r="E32" s="133">
        <v>110000</v>
      </c>
      <c r="F32" s="67">
        <f>D32-E32</f>
        <v>47949.799999999988</v>
      </c>
      <c r="G32" s="177">
        <v>30625.32</v>
      </c>
      <c r="H32" s="68">
        <f>AVERAGE(D32:E32)</f>
        <v>133974.9</v>
      </c>
      <c r="I32" s="78">
        <f t="shared" si="2"/>
        <v>3.3746449016695985</v>
      </c>
    </row>
    <row r="33" spans="1:9" ht="16.5">
      <c r="A33" s="37"/>
      <c r="B33" s="34" t="s">
        <v>27</v>
      </c>
      <c r="C33" s="15" t="s">
        <v>180</v>
      </c>
      <c r="D33" s="47">
        <v>156949.79999999999</v>
      </c>
      <c r="E33" s="133">
        <v>110000</v>
      </c>
      <c r="F33" s="79">
        <f>D33-E33</f>
        <v>46949.799999999988</v>
      </c>
      <c r="G33" s="171">
        <v>29810.695</v>
      </c>
      <c r="H33" s="68">
        <f>AVERAGE(D33:E33)</f>
        <v>133474.9</v>
      </c>
      <c r="I33" s="72">
        <f t="shared" si="2"/>
        <v>3.4774165781777309</v>
      </c>
    </row>
    <row r="34" spans="1:9" ht="16.5">
      <c r="A34" s="37"/>
      <c r="B34" s="39" t="s">
        <v>28</v>
      </c>
      <c r="C34" s="15" t="s">
        <v>181</v>
      </c>
      <c r="D34" s="47">
        <v>48687.5</v>
      </c>
      <c r="E34" s="133">
        <v>45333.2</v>
      </c>
      <c r="F34" s="71">
        <f>D34-E34</f>
        <v>3354.3000000000029</v>
      </c>
      <c r="G34" s="171">
        <v>26820.157142857141</v>
      </c>
      <c r="H34" s="68">
        <f>AVERAGE(D34:E34)</f>
        <v>47010.35</v>
      </c>
      <c r="I34" s="72">
        <f t="shared" si="2"/>
        <v>0.7527992006012536</v>
      </c>
    </row>
    <row r="35" spans="1:9" ht="16.5">
      <c r="A35" s="37"/>
      <c r="B35" s="34" t="s">
        <v>29</v>
      </c>
      <c r="C35" s="15" t="s">
        <v>182</v>
      </c>
      <c r="D35" s="47">
        <v>83571.428571428565</v>
      </c>
      <c r="E35" s="133">
        <v>48000</v>
      </c>
      <c r="F35" s="79">
        <f>D35-E35</f>
        <v>35571.428571428565</v>
      </c>
      <c r="G35" s="171">
        <v>21089.527619047618</v>
      </c>
      <c r="H35" s="68">
        <f>AVERAGE(D35:E35)</f>
        <v>65785.71428571429</v>
      </c>
      <c r="I35" s="72">
        <f t="shared" si="2"/>
        <v>2.1193545665905775</v>
      </c>
    </row>
    <row r="36" spans="1:9" ht="17.25" thickBot="1">
      <c r="A36" s="38"/>
      <c r="B36" s="39" t="s">
        <v>30</v>
      </c>
      <c r="C36" s="15" t="s">
        <v>183</v>
      </c>
      <c r="D36" s="50">
        <v>51776.444444444445</v>
      </c>
      <c r="E36" s="133">
        <v>37000</v>
      </c>
      <c r="F36" s="71">
        <f>D36-E36</f>
        <v>14776.444444444445</v>
      </c>
      <c r="G36" s="174">
        <v>18502.986666666664</v>
      </c>
      <c r="H36" s="68">
        <f>AVERAGE(D36:E36)</f>
        <v>44388.222222222219</v>
      </c>
      <c r="I36" s="80">
        <f t="shared" si="2"/>
        <v>1.3989760692087669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1459675.2857142857</v>
      </c>
      <c r="E38" s="134">
        <v>1430220</v>
      </c>
      <c r="F38" s="67">
        <f>D38-E38</f>
        <v>29455.285714285681</v>
      </c>
      <c r="G38" s="171">
        <v>639833.58000000007</v>
      </c>
      <c r="H38" s="67">
        <f>AVERAGE(D38:E38)</f>
        <v>1444947.6428571427</v>
      </c>
      <c r="I38" s="78">
        <f t="shared" si="2"/>
        <v>1.2583179251972716</v>
      </c>
    </row>
    <row r="39" spans="1:9" ht="17.25" thickBot="1">
      <c r="A39" s="38"/>
      <c r="B39" s="36" t="s">
        <v>32</v>
      </c>
      <c r="C39" s="16" t="s">
        <v>185</v>
      </c>
      <c r="D39" s="57">
        <v>912149.33333333337</v>
      </c>
      <c r="E39" s="135">
        <v>1034210</v>
      </c>
      <c r="F39" s="74">
        <f>D39-E39</f>
        <v>-122060.66666666663</v>
      </c>
      <c r="G39" s="171">
        <v>442126.89238095237</v>
      </c>
      <c r="H39" s="81">
        <f>AVERAGE(D39:E39)</f>
        <v>973179.66666666674</v>
      </c>
      <c r="I39" s="75">
        <f t="shared" si="2"/>
        <v>1.2011320357055781</v>
      </c>
    </row>
    <row r="40" spans="1:9" ht="15.75" customHeight="1" thickBot="1">
      <c r="A40" s="225"/>
      <c r="B40" s="226"/>
      <c r="C40" s="227"/>
      <c r="D40" s="83">
        <f>SUM(D15:D39)</f>
        <v>4364819.0174603174</v>
      </c>
      <c r="E40" s="83">
        <f>SUM(E15:E39)</f>
        <v>3881929</v>
      </c>
      <c r="F40" s="83">
        <f>SUM(F15:F39)</f>
        <v>482890.01746031758</v>
      </c>
      <c r="G40" s="83">
        <f>SUM(G15:G39)</f>
        <v>1575407.1626190478</v>
      </c>
      <c r="H40" s="83">
        <f>AVERAGE(D40:E40)</f>
        <v>4123374.0087301587</v>
      </c>
      <c r="I40" s="75">
        <f>(H40-G40)/G40</f>
        <v>1.6173386198620703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218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219</v>
      </c>
      <c r="G13" s="215" t="s">
        <v>197</v>
      </c>
      <c r="H13" s="232" t="s">
        <v>212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28869.855</v>
      </c>
      <c r="F16" s="42">
        <v>67541</v>
      </c>
      <c r="G16" s="21">
        <f t="shared" ref="G16:G31" si="0">(F16-E16)/E16</f>
        <v>1.3394991072868223</v>
      </c>
      <c r="H16" s="168">
        <v>68624.399999999994</v>
      </c>
      <c r="I16" s="21">
        <f t="shared" ref="I16:I31" si="1">(F16-H16)/H16</f>
        <v>-1.5787387576430459E-2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38156.695</v>
      </c>
      <c r="F17" s="46">
        <v>127472.07777777778</v>
      </c>
      <c r="G17" s="21">
        <f t="shared" si="0"/>
        <v>2.3407525934250279</v>
      </c>
      <c r="H17" s="171">
        <v>133333.22222222222</v>
      </c>
      <c r="I17" s="21">
        <f t="shared" si="1"/>
        <v>-4.3958619965516567E-2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33108.215555555551</v>
      </c>
      <c r="F18" s="46">
        <v>86374.399999999994</v>
      </c>
      <c r="G18" s="21">
        <f t="shared" si="0"/>
        <v>1.6088509619331142</v>
      </c>
      <c r="H18" s="171">
        <v>80799.399999999994</v>
      </c>
      <c r="I18" s="21">
        <f t="shared" si="1"/>
        <v>6.899803711413699E-2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10691.548888888889</v>
      </c>
      <c r="F19" s="46">
        <v>41791</v>
      </c>
      <c r="G19" s="21">
        <f t="shared" si="0"/>
        <v>2.9087881872224317</v>
      </c>
      <c r="H19" s="171">
        <v>45341</v>
      </c>
      <c r="I19" s="21">
        <f t="shared" si="1"/>
        <v>-7.8295582364747138E-2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70233.833333333328</v>
      </c>
      <c r="F20" s="46">
        <v>303178.42857142858</v>
      </c>
      <c r="G20" s="21">
        <f t="shared" si="0"/>
        <v>3.3167005726788172</v>
      </c>
      <c r="H20" s="171">
        <v>269968.625</v>
      </c>
      <c r="I20" s="21">
        <f t="shared" si="1"/>
        <v>0.12301356711887754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34615.440000000002</v>
      </c>
      <c r="F21" s="46">
        <v>94891</v>
      </c>
      <c r="G21" s="21">
        <f t="shared" si="0"/>
        <v>1.7412911694896842</v>
      </c>
      <c r="H21" s="171">
        <v>94557.700000000012</v>
      </c>
      <c r="I21" s="21">
        <f t="shared" si="1"/>
        <v>3.5248319280184303E-3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22857.966666666667</v>
      </c>
      <c r="F22" s="46">
        <v>61224.9</v>
      </c>
      <c r="G22" s="21">
        <f t="shared" si="0"/>
        <v>1.6784928376539763</v>
      </c>
      <c r="H22" s="171">
        <v>67607.7</v>
      </c>
      <c r="I22" s="21">
        <f t="shared" si="1"/>
        <v>-9.4409364613793928E-2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6254.8255555555552</v>
      </c>
      <c r="F23" s="46">
        <v>31360.966666666667</v>
      </c>
      <c r="G23" s="21">
        <f t="shared" si="0"/>
        <v>4.0138835029238766</v>
      </c>
      <c r="H23" s="171">
        <v>25802.666666666664</v>
      </c>
      <c r="I23" s="21">
        <f t="shared" si="1"/>
        <v>0.21541571930549827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8427.3349999999991</v>
      </c>
      <c r="F24" s="46">
        <v>36166.522222222222</v>
      </c>
      <c r="G24" s="21">
        <f t="shared" si="0"/>
        <v>3.2915728664188886</v>
      </c>
      <c r="H24" s="171">
        <v>32472.111111111109</v>
      </c>
      <c r="I24" s="21">
        <f t="shared" si="1"/>
        <v>0.11377181786764032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8001.75</v>
      </c>
      <c r="F25" s="46">
        <v>35888.777777777781</v>
      </c>
      <c r="G25" s="21">
        <f t="shared" si="0"/>
        <v>3.4851161030746751</v>
      </c>
      <c r="H25" s="171">
        <v>31388.744444444445</v>
      </c>
      <c r="I25" s="21">
        <f t="shared" si="1"/>
        <v>0.14336455353599867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7442.8166666666666</v>
      </c>
      <c r="F26" s="46">
        <v>38110.966666666667</v>
      </c>
      <c r="G26" s="21">
        <f t="shared" si="0"/>
        <v>4.1205032145088447</v>
      </c>
      <c r="H26" s="171">
        <v>32641.5</v>
      </c>
      <c r="I26" s="21">
        <f t="shared" si="1"/>
        <v>0.1675617439966505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18262.91611111111</v>
      </c>
      <c r="F27" s="46">
        <v>80138.744444444441</v>
      </c>
      <c r="G27" s="21">
        <f t="shared" si="0"/>
        <v>3.388058509215198</v>
      </c>
      <c r="H27" s="171">
        <v>83110.96666666666</v>
      </c>
      <c r="I27" s="21">
        <f t="shared" si="1"/>
        <v>-3.5762094238933805E-2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7588.07</v>
      </c>
      <c r="F28" s="46">
        <v>36694.300000000003</v>
      </c>
      <c r="G28" s="21">
        <f t="shared" si="0"/>
        <v>3.8357882834502059</v>
      </c>
      <c r="H28" s="171">
        <v>33694.26666666667</v>
      </c>
      <c r="I28" s="21">
        <f t="shared" si="1"/>
        <v>8.9036908356317765E-2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23628.633333333331</v>
      </c>
      <c r="F29" s="46">
        <v>73558.200000000012</v>
      </c>
      <c r="G29" s="21">
        <f t="shared" si="0"/>
        <v>2.1130958342914465</v>
      </c>
      <c r="H29" s="171">
        <v>80258.200000000012</v>
      </c>
      <c r="I29" s="21">
        <f t="shared" si="1"/>
        <v>-8.3480566471712536E-2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28658.22714285714</v>
      </c>
      <c r="F30" s="46">
        <v>110596.42857142858</v>
      </c>
      <c r="G30" s="21">
        <f t="shared" si="0"/>
        <v>2.859151091940241</v>
      </c>
      <c r="H30" s="171">
        <v>102882.14285714286</v>
      </c>
      <c r="I30" s="21">
        <f t="shared" si="1"/>
        <v>7.4981775262957018E-2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19799.875555555554</v>
      </c>
      <c r="F31" s="49">
        <v>55624.9</v>
      </c>
      <c r="G31" s="23">
        <f t="shared" si="0"/>
        <v>1.8093560408460483</v>
      </c>
      <c r="H31" s="174">
        <v>52674.400000000001</v>
      </c>
      <c r="I31" s="23">
        <f t="shared" si="1"/>
        <v>5.6013927068936709E-2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30625.32</v>
      </c>
      <c r="F33" s="54">
        <v>133974.9</v>
      </c>
      <c r="G33" s="21">
        <f>(F33-E33)/E33</f>
        <v>3.3746449016695985</v>
      </c>
      <c r="H33" s="177">
        <v>148974.9</v>
      </c>
      <c r="I33" s="21">
        <f>(F33-H33)/H33</f>
        <v>-0.10068810249243329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29810.695</v>
      </c>
      <c r="F34" s="46">
        <v>133474.9</v>
      </c>
      <c r="G34" s="21">
        <f>(F34-E34)/E34</f>
        <v>3.4774165781777309</v>
      </c>
      <c r="H34" s="171">
        <v>142224.9</v>
      </c>
      <c r="I34" s="21">
        <f>(F34-H34)/H34</f>
        <v>-6.1522279150837862E-2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26820.157142857141</v>
      </c>
      <c r="F35" s="46">
        <v>47010.35</v>
      </c>
      <c r="G35" s="21">
        <f>(F35-E35)/E35</f>
        <v>0.7527992006012536</v>
      </c>
      <c r="H35" s="171">
        <v>46614.55</v>
      </c>
      <c r="I35" s="21">
        <f>(F35-H35)/H35</f>
        <v>8.4909110996458318E-3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21089.527619047618</v>
      </c>
      <c r="F36" s="46">
        <v>65785.71428571429</v>
      </c>
      <c r="G36" s="21">
        <f>(F36-E36)/E36</f>
        <v>2.1193545665905775</v>
      </c>
      <c r="H36" s="171">
        <v>65457.675000000003</v>
      </c>
      <c r="I36" s="21">
        <f>(F36-H36)/H36</f>
        <v>5.0114716985332425E-3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18502.986666666664</v>
      </c>
      <c r="F37" s="49">
        <v>44388.222222222219</v>
      </c>
      <c r="G37" s="23">
        <f>(F37-E37)/E37</f>
        <v>1.3989760692087669</v>
      </c>
      <c r="H37" s="174">
        <v>48191</v>
      </c>
      <c r="I37" s="23">
        <f>(F37-H37)/H37</f>
        <v>-7.8910538851191731E-2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639833.58000000007</v>
      </c>
      <c r="F39" s="46">
        <v>1444947.6428571427</v>
      </c>
      <c r="G39" s="21">
        <f t="shared" ref="G39:G44" si="2">(F39-E39)/E39</f>
        <v>1.2583179251972716</v>
      </c>
      <c r="H39" s="171">
        <v>1426805.6666666665</v>
      </c>
      <c r="I39" s="21">
        <f t="shared" ref="I39:I44" si="3">(F39-H39)/H39</f>
        <v>1.2715099620300697E-2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442126.89238095237</v>
      </c>
      <c r="F40" s="46">
        <v>973179.66666666674</v>
      </c>
      <c r="G40" s="21">
        <f t="shared" si="2"/>
        <v>1.2011320357055781</v>
      </c>
      <c r="H40" s="171">
        <v>974576</v>
      </c>
      <c r="I40" s="21">
        <f t="shared" si="3"/>
        <v>-1.4327598189707686E-3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292323.62666666665</v>
      </c>
      <c r="F41" s="57">
        <v>635793.6</v>
      </c>
      <c r="G41" s="21">
        <f t="shared" si="2"/>
        <v>1.1749648061290245</v>
      </c>
      <c r="H41" s="179">
        <v>636156.4</v>
      </c>
      <c r="I41" s="21">
        <f t="shared" si="3"/>
        <v>-5.703000079855309E-4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130960.02142857143</v>
      </c>
      <c r="F42" s="47">
        <v>295497.42857142858</v>
      </c>
      <c r="G42" s="21">
        <f t="shared" si="2"/>
        <v>1.256394167838462</v>
      </c>
      <c r="H42" s="172">
        <v>268437.71428571426</v>
      </c>
      <c r="I42" s="21">
        <f t="shared" si="3"/>
        <v>0.10080444306314221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124532.66666666666</v>
      </c>
      <c r="F43" s="47">
        <v>218270</v>
      </c>
      <c r="G43" s="21">
        <f t="shared" si="2"/>
        <v>0.75271280895508019</v>
      </c>
      <c r="H43" s="172">
        <v>193942.83333333334</v>
      </c>
      <c r="I43" s="21">
        <f t="shared" si="3"/>
        <v>0.12543472861848459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294339.1021428571</v>
      </c>
      <c r="F44" s="50">
        <v>759310.5</v>
      </c>
      <c r="G44" s="31">
        <f t="shared" si="2"/>
        <v>1.5797133118639115</v>
      </c>
      <c r="H44" s="175">
        <v>764863.91666666663</v>
      </c>
      <c r="I44" s="31">
        <f t="shared" si="3"/>
        <v>-7.2606597666011324E-3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189124.88888888891</v>
      </c>
      <c r="F46" s="43">
        <v>429065</v>
      </c>
      <c r="G46" s="21">
        <f t="shared" ref="G46:G51" si="4">(F46-E46)/E46</f>
        <v>1.26868606517504</v>
      </c>
      <c r="H46" s="169">
        <v>420060.05555555556</v>
      </c>
      <c r="I46" s="21">
        <f t="shared" ref="I46:I51" si="5">(F46-H46)/H46</f>
        <v>2.1437278611351987E-2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163532.91333333333</v>
      </c>
      <c r="F47" s="47">
        <v>313232.40000000002</v>
      </c>
      <c r="G47" s="21">
        <f t="shared" si="4"/>
        <v>0.91540891442159045</v>
      </c>
      <c r="H47" s="172">
        <v>321126.3</v>
      </c>
      <c r="I47" s="21">
        <f t="shared" si="5"/>
        <v>-2.4581916834591142E-2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478975.47857142857</v>
      </c>
      <c r="F48" s="47">
        <v>980549.14285714284</v>
      </c>
      <c r="G48" s="21">
        <f t="shared" si="4"/>
        <v>1.0471802560366683</v>
      </c>
      <c r="H48" s="172">
        <v>980002.57142857148</v>
      </c>
      <c r="I48" s="21">
        <f t="shared" si="5"/>
        <v>5.5772448410478426E-4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607482.61857142858</v>
      </c>
      <c r="F49" s="47">
        <v>1324719.5</v>
      </c>
      <c r="G49" s="21">
        <f t="shared" si="4"/>
        <v>1.1806706225031487</v>
      </c>
      <c r="H49" s="172">
        <v>1200637.625</v>
      </c>
      <c r="I49" s="21">
        <f t="shared" si="5"/>
        <v>0.10334664882753446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65148.6</v>
      </c>
      <c r="F50" s="47">
        <v>140829</v>
      </c>
      <c r="G50" s="21">
        <f t="shared" si="4"/>
        <v>1.1616581169817923</v>
      </c>
      <c r="H50" s="172">
        <v>140750.5</v>
      </c>
      <c r="I50" s="21">
        <f t="shared" si="5"/>
        <v>5.5772448410485224E-4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871550</v>
      </c>
      <c r="F51" s="50">
        <v>1789066.5</v>
      </c>
      <c r="G51" s="31">
        <f t="shared" si="4"/>
        <v>1.0527410934541908</v>
      </c>
      <c r="H51" s="175">
        <v>1788069.25</v>
      </c>
      <c r="I51" s="31">
        <f t="shared" si="5"/>
        <v>5.5772448410485224E-4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82182</v>
      </c>
      <c r="F53" s="66">
        <v>143520</v>
      </c>
      <c r="G53" s="22">
        <f t="shared" ref="G53:G61" si="6">(F53-E53)/E53</f>
        <v>0.74636781777031469</v>
      </c>
      <c r="H53" s="132">
        <v>143440</v>
      </c>
      <c r="I53" s="22">
        <f t="shared" ref="I53:I61" si="7">(F53-H53)/H53</f>
        <v>5.5772448410485224E-4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84006.333333333328</v>
      </c>
      <c r="F54" s="70">
        <v>192855</v>
      </c>
      <c r="G54" s="21">
        <f t="shared" si="6"/>
        <v>1.2957197671604126</v>
      </c>
      <c r="H54" s="183">
        <v>192747.5</v>
      </c>
      <c r="I54" s="21">
        <f t="shared" si="7"/>
        <v>5.5772448410485224E-4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72930.189999999988</v>
      </c>
      <c r="F55" s="70">
        <v>139035</v>
      </c>
      <c r="G55" s="21">
        <f t="shared" si="6"/>
        <v>0.90641214564229189</v>
      </c>
      <c r="H55" s="183">
        <v>138957.5</v>
      </c>
      <c r="I55" s="21">
        <f t="shared" si="7"/>
        <v>5.5772448410485224E-4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102971.5</v>
      </c>
      <c r="F56" s="70">
        <v>189267</v>
      </c>
      <c r="G56" s="21">
        <f t="shared" si="6"/>
        <v>0.83805227660080706</v>
      </c>
      <c r="H56" s="183">
        <v>189161.5</v>
      </c>
      <c r="I56" s="21">
        <f t="shared" si="7"/>
        <v>5.5772448410485224E-4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53597</v>
      </c>
      <c r="F57" s="98">
        <v>98670</v>
      </c>
      <c r="G57" s="21">
        <f t="shared" si="6"/>
        <v>0.84096124783103532</v>
      </c>
      <c r="H57" s="188">
        <v>98615</v>
      </c>
      <c r="I57" s="21">
        <f t="shared" si="7"/>
        <v>5.5772448410485224E-4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38779.666666666664</v>
      </c>
      <c r="F58" s="50">
        <v>100335.85714285714</v>
      </c>
      <c r="G58" s="29">
        <f t="shared" si="6"/>
        <v>1.5873316035772307</v>
      </c>
      <c r="H58" s="175">
        <v>100279.92857142857</v>
      </c>
      <c r="I58" s="29">
        <f t="shared" si="7"/>
        <v>5.5772448410493518E-4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114759.8</v>
      </c>
      <c r="F59" s="68">
        <v>196423.06666666668</v>
      </c>
      <c r="G59" s="21">
        <f t="shared" si="6"/>
        <v>0.71160168165739812</v>
      </c>
      <c r="H59" s="182">
        <v>206643.25</v>
      </c>
      <c r="I59" s="21">
        <f t="shared" si="7"/>
        <v>-4.945810392225887E-2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108530.57142857143</v>
      </c>
      <c r="F60" s="70">
        <v>191688.9</v>
      </c>
      <c r="G60" s="21">
        <f t="shared" si="6"/>
        <v>0.7662203144867672</v>
      </c>
      <c r="H60" s="183">
        <v>191582.05</v>
      </c>
      <c r="I60" s="21">
        <f t="shared" si="7"/>
        <v>5.5772448410488259E-4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746800</v>
      </c>
      <c r="F61" s="73">
        <v>1029756</v>
      </c>
      <c r="G61" s="29">
        <f t="shared" si="6"/>
        <v>0.37889126941617568</v>
      </c>
      <c r="H61" s="184">
        <v>1029182</v>
      </c>
      <c r="I61" s="29">
        <f t="shared" si="7"/>
        <v>5.5772448410485224E-4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229527.5</v>
      </c>
      <c r="F63" s="54">
        <v>394979</v>
      </c>
      <c r="G63" s="21">
        <f t="shared" ref="G63:G68" si="8">(F63-E63)/E63</f>
        <v>0.72083519403992991</v>
      </c>
      <c r="H63" s="177">
        <v>394758.83333333331</v>
      </c>
      <c r="I63" s="21">
        <f t="shared" ref="I63:I74" si="9">(F63-H63)/H63</f>
        <v>5.5772448410490135E-4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1148455</v>
      </c>
      <c r="F64" s="46">
        <v>2830633</v>
      </c>
      <c r="G64" s="21">
        <f t="shared" si="8"/>
        <v>1.4647313129378166</v>
      </c>
      <c r="H64" s="171">
        <v>2829055.1666666665</v>
      </c>
      <c r="I64" s="21">
        <f t="shared" si="9"/>
        <v>5.577244841049071E-4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497506.85714285716</v>
      </c>
      <c r="F65" s="46">
        <v>946222.875</v>
      </c>
      <c r="G65" s="21">
        <f t="shared" si="8"/>
        <v>0.90192931296280765</v>
      </c>
      <c r="H65" s="171">
        <v>945695.4375</v>
      </c>
      <c r="I65" s="21">
        <f t="shared" si="9"/>
        <v>5.5772448410485224E-4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271366</v>
      </c>
      <c r="F66" s="46">
        <v>602036.5</v>
      </c>
      <c r="G66" s="21">
        <f t="shared" si="8"/>
        <v>1.2185406425270668</v>
      </c>
      <c r="H66" s="171">
        <v>592048.6</v>
      </c>
      <c r="I66" s="21">
        <f t="shared" si="9"/>
        <v>1.6870067761329093E-2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115631.60515873015</v>
      </c>
      <c r="F67" s="46">
        <v>308007.375</v>
      </c>
      <c r="G67" s="21">
        <f t="shared" si="8"/>
        <v>1.6636954021107917</v>
      </c>
      <c r="H67" s="171">
        <v>306042.6875</v>
      </c>
      <c r="I67" s="21">
        <f t="shared" si="9"/>
        <v>6.4196518337004864E-3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116240.40666666666</v>
      </c>
      <c r="F68" s="58">
        <v>225787.71428571429</v>
      </c>
      <c r="G68" s="31">
        <f t="shared" si="8"/>
        <v>0.94242020275434601</v>
      </c>
      <c r="H68" s="180">
        <v>224893.42857142858</v>
      </c>
      <c r="I68" s="31">
        <f t="shared" si="9"/>
        <v>3.976486640656445E-3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124609.01428571429</v>
      </c>
      <c r="F70" s="43">
        <v>301952.625</v>
      </c>
      <c r="G70" s="21">
        <f>(F70-E70)/E70</f>
        <v>1.4232004942086851</v>
      </c>
      <c r="H70" s="169">
        <v>301784.3125</v>
      </c>
      <c r="I70" s="21">
        <f t="shared" si="9"/>
        <v>5.5772448410485224E-4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90363.66</v>
      </c>
      <c r="F71" s="47">
        <v>197980.71428571429</v>
      </c>
      <c r="G71" s="21">
        <f>(F71-E71)/E71</f>
        <v>1.190932884809162</v>
      </c>
      <c r="H71" s="172">
        <v>197230</v>
      </c>
      <c r="I71" s="21">
        <f t="shared" si="9"/>
        <v>3.8062885246376811E-3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40235.090476190482</v>
      </c>
      <c r="F72" s="47">
        <v>80169.375</v>
      </c>
      <c r="G72" s="21">
        <f>(F72-E72)/E72</f>
        <v>0.99252379082982378</v>
      </c>
      <c r="H72" s="172">
        <v>80124.6875</v>
      </c>
      <c r="I72" s="21">
        <f t="shared" si="9"/>
        <v>5.5772448410485224E-4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54557.5</v>
      </c>
      <c r="F73" s="47">
        <v>130423.8</v>
      </c>
      <c r="G73" s="21">
        <f>(F73-E73)/E73</f>
        <v>1.390575081336205</v>
      </c>
      <c r="H73" s="172">
        <v>133040.6</v>
      </c>
      <c r="I73" s="21">
        <f t="shared" si="9"/>
        <v>-1.9669183692797559E-2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56965.653571428571</v>
      </c>
      <c r="F74" s="50">
        <v>117806</v>
      </c>
      <c r="G74" s="21">
        <f>(F74-E74)/E74</f>
        <v>1.0680180532342076</v>
      </c>
      <c r="H74" s="175">
        <v>117541.11111111111</v>
      </c>
      <c r="I74" s="21">
        <f t="shared" si="9"/>
        <v>2.2535850340779252E-3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35787</v>
      </c>
      <c r="F76" s="43">
        <v>71631.857142857145</v>
      </c>
      <c r="G76" s="22">
        <f t="shared" ref="G76:G82" si="10">(F76-E76)/E76</f>
        <v>1.0016167083817349</v>
      </c>
      <c r="H76" s="169">
        <v>71591.928571428565</v>
      </c>
      <c r="I76" s="22">
        <f t="shared" ref="I76:I82" si="11">(F76-H76)/H76</f>
        <v>5.5772448410496835E-4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47390.114285714284</v>
      </c>
      <c r="F77" s="32">
        <v>114816</v>
      </c>
      <c r="G77" s="21">
        <f t="shared" si="10"/>
        <v>1.4227837752780268</v>
      </c>
      <c r="H77" s="163">
        <v>114880.07142857143</v>
      </c>
      <c r="I77" s="21">
        <f t="shared" si="11"/>
        <v>-5.5772448410490645E-4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22348.233333333334</v>
      </c>
      <c r="F78" s="47">
        <v>48886.5</v>
      </c>
      <c r="G78" s="21">
        <f t="shared" si="10"/>
        <v>1.1874883473264852</v>
      </c>
      <c r="H78" s="172">
        <v>48859.25</v>
      </c>
      <c r="I78" s="21">
        <f t="shared" si="11"/>
        <v>5.5772448410485224E-4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39373.528174603169</v>
      </c>
      <c r="F79" s="47">
        <v>94085.333333333328</v>
      </c>
      <c r="G79" s="21">
        <f t="shared" si="10"/>
        <v>1.3895581040162037</v>
      </c>
      <c r="H79" s="172">
        <v>96323.944444444438</v>
      </c>
      <c r="I79" s="21">
        <f t="shared" si="11"/>
        <v>-2.3240442695972082E-2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56164</v>
      </c>
      <c r="F80" s="61">
        <v>132955.33333333334</v>
      </c>
      <c r="G80" s="21">
        <f t="shared" si="10"/>
        <v>1.3672696626546068</v>
      </c>
      <c r="H80" s="181">
        <v>132881.22222222222</v>
      </c>
      <c r="I80" s="21">
        <f t="shared" si="11"/>
        <v>5.577244841049496E-4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182466</v>
      </c>
      <c r="F81" s="61">
        <v>578565</v>
      </c>
      <c r="G81" s="21">
        <f t="shared" si="10"/>
        <v>2.1708099043109401</v>
      </c>
      <c r="H81" s="181">
        <v>578242.5</v>
      </c>
      <c r="I81" s="21">
        <f t="shared" si="11"/>
        <v>5.5772448410485224E-4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80085.666666666657</v>
      </c>
      <c r="F82" s="50">
        <v>173121</v>
      </c>
      <c r="G82" s="23">
        <f t="shared" si="10"/>
        <v>1.1616976820654552</v>
      </c>
      <c r="H82" s="175">
        <v>174020.61111111112</v>
      </c>
      <c r="I82" s="23">
        <f t="shared" si="11"/>
        <v>-5.1695664402461369E-3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8" t="s">
        <v>208</v>
      </c>
      <c r="E11" s="238"/>
      <c r="F11" s="197" t="s">
        <v>230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209</v>
      </c>
      <c r="F13" s="232" t="s">
        <v>219</v>
      </c>
      <c r="G13" s="215" t="s">
        <v>197</v>
      </c>
      <c r="H13" s="232" t="s">
        <v>212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10</v>
      </c>
      <c r="C16" s="150" t="s">
        <v>90</v>
      </c>
      <c r="D16" s="147" t="s">
        <v>161</v>
      </c>
      <c r="E16" s="168">
        <v>22857.966666666667</v>
      </c>
      <c r="F16" s="168">
        <v>61224.9</v>
      </c>
      <c r="G16" s="156">
        <f>(F16-E16)/E16</f>
        <v>1.6784928376539763</v>
      </c>
      <c r="H16" s="168">
        <v>67607.7</v>
      </c>
      <c r="I16" s="156">
        <f>(F16-H16)/H16</f>
        <v>-9.4409364613793928E-2</v>
      </c>
    </row>
    <row r="17" spans="1:9" ht="16.5">
      <c r="A17" s="129"/>
      <c r="B17" s="164" t="s">
        <v>17</v>
      </c>
      <c r="C17" s="151" t="s">
        <v>97</v>
      </c>
      <c r="D17" s="147" t="s">
        <v>161</v>
      </c>
      <c r="E17" s="171">
        <v>23628.633333333331</v>
      </c>
      <c r="F17" s="171">
        <v>73558.200000000012</v>
      </c>
      <c r="G17" s="156">
        <f>(F17-E17)/E17</f>
        <v>2.1130958342914465</v>
      </c>
      <c r="H17" s="171">
        <v>80258.200000000012</v>
      </c>
      <c r="I17" s="156">
        <f>(F17-H17)/H17</f>
        <v>-8.3480566471712536E-2</v>
      </c>
    </row>
    <row r="18" spans="1:9" ht="16.5">
      <c r="A18" s="129"/>
      <c r="B18" s="164" t="s">
        <v>7</v>
      </c>
      <c r="C18" s="151" t="s">
        <v>87</v>
      </c>
      <c r="D18" s="147" t="s">
        <v>161</v>
      </c>
      <c r="E18" s="171">
        <v>10691.548888888889</v>
      </c>
      <c r="F18" s="171">
        <v>41791</v>
      </c>
      <c r="G18" s="156">
        <f>(F18-E18)/E18</f>
        <v>2.9087881872224317</v>
      </c>
      <c r="H18" s="171">
        <v>45341</v>
      </c>
      <c r="I18" s="156">
        <f>(F18-H18)/H18</f>
        <v>-7.8295582364747138E-2</v>
      </c>
    </row>
    <row r="19" spans="1:9" ht="16.5">
      <c r="A19" s="129"/>
      <c r="B19" s="164" t="s">
        <v>5</v>
      </c>
      <c r="C19" s="151" t="s">
        <v>85</v>
      </c>
      <c r="D19" s="147" t="s">
        <v>161</v>
      </c>
      <c r="E19" s="171">
        <v>38156.695</v>
      </c>
      <c r="F19" s="171">
        <v>127472.07777777778</v>
      </c>
      <c r="G19" s="156">
        <f>(F19-E19)/E19</f>
        <v>2.3407525934250279</v>
      </c>
      <c r="H19" s="171">
        <v>133333.22222222222</v>
      </c>
      <c r="I19" s="156">
        <f>(F19-H19)/H19</f>
        <v>-4.3958619965516567E-2</v>
      </c>
    </row>
    <row r="20" spans="1:9" ht="16.5">
      <c r="A20" s="129"/>
      <c r="B20" s="164" t="s">
        <v>15</v>
      </c>
      <c r="C20" s="151" t="s">
        <v>95</v>
      </c>
      <c r="D20" s="147" t="s">
        <v>82</v>
      </c>
      <c r="E20" s="171">
        <v>18262.91611111111</v>
      </c>
      <c r="F20" s="171">
        <v>80138.744444444441</v>
      </c>
      <c r="G20" s="156">
        <f>(F20-E20)/E20</f>
        <v>3.388058509215198</v>
      </c>
      <c r="H20" s="171">
        <v>83110.96666666666</v>
      </c>
      <c r="I20" s="156">
        <f>(F20-H20)/H20</f>
        <v>-3.5762094238933805E-2</v>
      </c>
    </row>
    <row r="21" spans="1:9" ht="16.5">
      <c r="A21" s="129"/>
      <c r="B21" s="164" t="s">
        <v>4</v>
      </c>
      <c r="C21" s="151" t="s">
        <v>84</v>
      </c>
      <c r="D21" s="147" t="s">
        <v>161</v>
      </c>
      <c r="E21" s="171">
        <v>28869.855</v>
      </c>
      <c r="F21" s="171">
        <v>67541</v>
      </c>
      <c r="G21" s="156">
        <f>(F21-E21)/E21</f>
        <v>1.3394991072868223</v>
      </c>
      <c r="H21" s="171">
        <v>68624.399999999994</v>
      </c>
      <c r="I21" s="156">
        <f>(F21-H21)/H21</f>
        <v>-1.5787387576430459E-2</v>
      </c>
    </row>
    <row r="22" spans="1:9" ht="16.5">
      <c r="A22" s="129"/>
      <c r="B22" s="164" t="s">
        <v>9</v>
      </c>
      <c r="C22" s="151" t="s">
        <v>88</v>
      </c>
      <c r="D22" s="147" t="s">
        <v>161</v>
      </c>
      <c r="E22" s="171">
        <v>34615.440000000002</v>
      </c>
      <c r="F22" s="171">
        <v>94891</v>
      </c>
      <c r="G22" s="156">
        <f>(F22-E22)/E22</f>
        <v>1.7412911694896842</v>
      </c>
      <c r="H22" s="171">
        <v>94557.700000000012</v>
      </c>
      <c r="I22" s="156">
        <f>(F22-H22)/H22</f>
        <v>3.5248319280184303E-3</v>
      </c>
    </row>
    <row r="23" spans="1:9" ht="16.5">
      <c r="A23" s="129"/>
      <c r="B23" s="164" t="s">
        <v>19</v>
      </c>
      <c r="C23" s="151" t="s">
        <v>99</v>
      </c>
      <c r="D23" s="149" t="s">
        <v>161</v>
      </c>
      <c r="E23" s="171">
        <v>19799.875555555554</v>
      </c>
      <c r="F23" s="171">
        <v>55624.9</v>
      </c>
      <c r="G23" s="156">
        <f>(F23-E23)/E23</f>
        <v>1.8093560408460483</v>
      </c>
      <c r="H23" s="171">
        <v>52674.400000000001</v>
      </c>
      <c r="I23" s="156">
        <f>(F23-H23)/H23</f>
        <v>5.6013927068936709E-2</v>
      </c>
    </row>
    <row r="24" spans="1:9" ht="16.5">
      <c r="A24" s="129"/>
      <c r="B24" s="164" t="s">
        <v>6</v>
      </c>
      <c r="C24" s="151" t="s">
        <v>86</v>
      </c>
      <c r="D24" s="149" t="s">
        <v>161</v>
      </c>
      <c r="E24" s="171">
        <v>33108.215555555551</v>
      </c>
      <c r="F24" s="171">
        <v>86374.399999999994</v>
      </c>
      <c r="G24" s="156">
        <f>(F24-E24)/E24</f>
        <v>1.6088509619331142</v>
      </c>
      <c r="H24" s="171">
        <v>80799.399999999994</v>
      </c>
      <c r="I24" s="156">
        <f>(F24-H24)/H24</f>
        <v>6.899803711413699E-2</v>
      </c>
    </row>
    <row r="25" spans="1:9" ht="16.5">
      <c r="A25" s="129"/>
      <c r="B25" s="164" t="s">
        <v>18</v>
      </c>
      <c r="C25" s="151" t="s">
        <v>98</v>
      </c>
      <c r="D25" s="149" t="s">
        <v>83</v>
      </c>
      <c r="E25" s="171">
        <v>28658.22714285714</v>
      </c>
      <c r="F25" s="171">
        <v>110596.42857142858</v>
      </c>
      <c r="G25" s="156">
        <f>(F25-E25)/E25</f>
        <v>2.859151091940241</v>
      </c>
      <c r="H25" s="171">
        <v>102882.14285714286</v>
      </c>
      <c r="I25" s="156">
        <f>(F25-H25)/H25</f>
        <v>7.4981775262957018E-2</v>
      </c>
    </row>
    <row r="26" spans="1:9" ht="16.5">
      <c r="A26" s="129"/>
      <c r="B26" s="164" t="s">
        <v>16</v>
      </c>
      <c r="C26" s="151" t="s">
        <v>96</v>
      </c>
      <c r="D26" s="149" t="s">
        <v>81</v>
      </c>
      <c r="E26" s="171">
        <v>7588.07</v>
      </c>
      <c r="F26" s="171">
        <v>36694.300000000003</v>
      </c>
      <c r="G26" s="156">
        <f>(F26-E26)/E26</f>
        <v>3.8357882834502059</v>
      </c>
      <c r="H26" s="171">
        <v>33694.26666666667</v>
      </c>
      <c r="I26" s="156">
        <f>(F26-H26)/H26</f>
        <v>8.9036908356317765E-2</v>
      </c>
    </row>
    <row r="27" spans="1:9" ht="16.5">
      <c r="A27" s="129"/>
      <c r="B27" s="164" t="s">
        <v>12</v>
      </c>
      <c r="C27" s="151" t="s">
        <v>92</v>
      </c>
      <c r="D27" s="149" t="s">
        <v>81</v>
      </c>
      <c r="E27" s="171">
        <v>8427.3349999999991</v>
      </c>
      <c r="F27" s="171">
        <v>36166.522222222222</v>
      </c>
      <c r="G27" s="156">
        <f>(F27-E27)/E27</f>
        <v>3.2915728664188886</v>
      </c>
      <c r="H27" s="171">
        <v>32472.111111111109</v>
      </c>
      <c r="I27" s="156">
        <f>(F27-H27)/H27</f>
        <v>0.11377181786764032</v>
      </c>
    </row>
    <row r="28" spans="1:9" ht="16.5">
      <c r="A28" s="129"/>
      <c r="B28" s="164" t="s">
        <v>8</v>
      </c>
      <c r="C28" s="151" t="s">
        <v>89</v>
      </c>
      <c r="D28" s="149" t="s">
        <v>161</v>
      </c>
      <c r="E28" s="171">
        <v>70233.833333333328</v>
      </c>
      <c r="F28" s="171">
        <v>303178.42857142858</v>
      </c>
      <c r="G28" s="156">
        <f>(F28-E28)/E28</f>
        <v>3.3167005726788172</v>
      </c>
      <c r="H28" s="171">
        <v>269968.625</v>
      </c>
      <c r="I28" s="156">
        <f>(F28-H28)/H28</f>
        <v>0.12301356711887754</v>
      </c>
    </row>
    <row r="29" spans="1:9" ht="17.25" thickBot="1">
      <c r="A29" s="38"/>
      <c r="B29" s="164" t="s">
        <v>13</v>
      </c>
      <c r="C29" s="151" t="s">
        <v>93</v>
      </c>
      <c r="D29" s="149" t="s">
        <v>81</v>
      </c>
      <c r="E29" s="171">
        <v>8001.75</v>
      </c>
      <c r="F29" s="171">
        <v>35888.777777777781</v>
      </c>
      <c r="G29" s="156">
        <f>(F29-E29)/E29</f>
        <v>3.4851161030746751</v>
      </c>
      <c r="H29" s="171">
        <v>31388.744444444445</v>
      </c>
      <c r="I29" s="156">
        <f>(F29-H29)/H29</f>
        <v>0.14336455353599867</v>
      </c>
    </row>
    <row r="30" spans="1:9" ht="16.5">
      <c r="A30" s="129"/>
      <c r="B30" s="164" t="s">
        <v>14</v>
      </c>
      <c r="C30" s="151" t="s">
        <v>94</v>
      </c>
      <c r="D30" s="149" t="s">
        <v>81</v>
      </c>
      <c r="E30" s="171">
        <v>7442.8166666666666</v>
      </c>
      <c r="F30" s="171">
        <v>38110.966666666667</v>
      </c>
      <c r="G30" s="156">
        <f>(F30-E30)/E30</f>
        <v>4.1205032145088447</v>
      </c>
      <c r="H30" s="171">
        <v>32641.5</v>
      </c>
      <c r="I30" s="156">
        <f>(F30-H30)/H30</f>
        <v>0.1675617439966505</v>
      </c>
    </row>
    <row r="31" spans="1:9" ht="17.25" thickBot="1">
      <c r="A31" s="38"/>
      <c r="B31" s="165" t="s">
        <v>11</v>
      </c>
      <c r="C31" s="152" t="s">
        <v>91</v>
      </c>
      <c r="D31" s="148" t="s">
        <v>81</v>
      </c>
      <c r="E31" s="174">
        <v>6254.8255555555552</v>
      </c>
      <c r="F31" s="174">
        <v>31360.966666666667</v>
      </c>
      <c r="G31" s="158">
        <f>(F31-E31)/E31</f>
        <v>4.0138835029238766</v>
      </c>
      <c r="H31" s="174">
        <v>25802.666666666664</v>
      </c>
      <c r="I31" s="158">
        <f>(F31-H31)/H31</f>
        <v>0.21541571930549827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366598.00380952383</v>
      </c>
      <c r="F32" s="100">
        <f>SUM(F16:F31)</f>
        <v>1280612.6126984125</v>
      </c>
      <c r="G32" s="101">
        <f t="shared" ref="G32" si="0">(F32-E32)/E32</f>
        <v>2.4932340039794392</v>
      </c>
      <c r="H32" s="100">
        <f>SUM(H16:H31)</f>
        <v>1235157.0456349212</v>
      </c>
      <c r="I32" s="104">
        <f t="shared" ref="I32" si="1">(F32-H32)/H32</f>
        <v>3.6801447414426001E-2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26</v>
      </c>
      <c r="C34" s="153" t="s">
        <v>100</v>
      </c>
      <c r="D34" s="155" t="s">
        <v>161</v>
      </c>
      <c r="E34" s="177">
        <v>30625.32</v>
      </c>
      <c r="F34" s="177">
        <v>133974.9</v>
      </c>
      <c r="G34" s="156">
        <f>(F34-E34)/E34</f>
        <v>3.3746449016695985</v>
      </c>
      <c r="H34" s="177">
        <v>148974.9</v>
      </c>
      <c r="I34" s="156">
        <f>(F34-H34)/H34</f>
        <v>-0.10068810249243329</v>
      </c>
    </row>
    <row r="35" spans="1:9" ht="16.5">
      <c r="A35" s="37"/>
      <c r="B35" s="164" t="s">
        <v>30</v>
      </c>
      <c r="C35" s="151" t="s">
        <v>104</v>
      </c>
      <c r="D35" s="147" t="s">
        <v>161</v>
      </c>
      <c r="E35" s="171">
        <v>18502.986666666664</v>
      </c>
      <c r="F35" s="171">
        <v>44388.222222222219</v>
      </c>
      <c r="G35" s="156">
        <f>(F35-E35)/E35</f>
        <v>1.3989760692087669</v>
      </c>
      <c r="H35" s="171">
        <v>48191</v>
      </c>
      <c r="I35" s="156">
        <f>(F35-H35)/H35</f>
        <v>-7.8910538851191731E-2</v>
      </c>
    </row>
    <row r="36" spans="1:9" ht="16.5">
      <c r="A36" s="37"/>
      <c r="B36" s="166" t="s">
        <v>27</v>
      </c>
      <c r="C36" s="151" t="s">
        <v>101</v>
      </c>
      <c r="D36" s="147" t="s">
        <v>161</v>
      </c>
      <c r="E36" s="171">
        <v>29810.695</v>
      </c>
      <c r="F36" s="171">
        <v>133474.9</v>
      </c>
      <c r="G36" s="156">
        <f>(F36-E36)/E36</f>
        <v>3.4774165781777309</v>
      </c>
      <c r="H36" s="171">
        <v>142224.9</v>
      </c>
      <c r="I36" s="156">
        <f>(F36-H36)/H36</f>
        <v>-6.1522279150837862E-2</v>
      </c>
    </row>
    <row r="37" spans="1:9" ht="16.5">
      <c r="A37" s="37"/>
      <c r="B37" s="164" t="s">
        <v>29</v>
      </c>
      <c r="C37" s="151" t="s">
        <v>103</v>
      </c>
      <c r="D37" s="147" t="s">
        <v>161</v>
      </c>
      <c r="E37" s="171">
        <v>21089.527619047618</v>
      </c>
      <c r="F37" s="171">
        <v>65785.71428571429</v>
      </c>
      <c r="G37" s="156">
        <f>(F37-E37)/E37</f>
        <v>2.1193545665905775</v>
      </c>
      <c r="H37" s="171">
        <v>65457.675000000003</v>
      </c>
      <c r="I37" s="156">
        <f>(F37-H37)/H37</f>
        <v>5.0114716985332425E-3</v>
      </c>
    </row>
    <row r="38" spans="1:9" ht="17.25" thickBot="1">
      <c r="A38" s="38"/>
      <c r="B38" s="166" t="s">
        <v>28</v>
      </c>
      <c r="C38" s="151" t="s">
        <v>102</v>
      </c>
      <c r="D38" s="159" t="s">
        <v>161</v>
      </c>
      <c r="E38" s="174">
        <v>26820.157142857141</v>
      </c>
      <c r="F38" s="174">
        <v>47010.35</v>
      </c>
      <c r="G38" s="158">
        <f>(F38-E38)/E38</f>
        <v>0.7527992006012536</v>
      </c>
      <c r="H38" s="174">
        <v>46614.55</v>
      </c>
      <c r="I38" s="158">
        <f>(F38-H38)/H38</f>
        <v>8.4909110996458318E-3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126848.68642857141</v>
      </c>
      <c r="F39" s="102">
        <f>SUM(F34:F38)</f>
        <v>424634.08650793647</v>
      </c>
      <c r="G39" s="103">
        <f t="shared" ref="G39" si="2">(F39-E39)/E39</f>
        <v>2.3475639241013995</v>
      </c>
      <c r="H39" s="102">
        <f>SUM(H34:H38)</f>
        <v>451463.02499999997</v>
      </c>
      <c r="I39" s="104">
        <f t="shared" ref="I39" si="3">(F39-H39)/H39</f>
        <v>-5.9426657348214715E-2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36</v>
      </c>
      <c r="C41" s="151" t="s">
        <v>153</v>
      </c>
      <c r="D41" s="155" t="s">
        <v>161</v>
      </c>
      <c r="E41" s="171">
        <v>294339.1021428571</v>
      </c>
      <c r="F41" s="171">
        <v>759310.5</v>
      </c>
      <c r="G41" s="156">
        <f>(F41-E41)/E41</f>
        <v>1.5797133118639115</v>
      </c>
      <c r="H41" s="171">
        <v>764863.91666666663</v>
      </c>
      <c r="I41" s="156">
        <f>(F41-H41)/H41</f>
        <v>-7.2606597666011324E-3</v>
      </c>
    </row>
    <row r="42" spans="1:9" ht="16.5">
      <c r="A42" s="37"/>
      <c r="B42" s="164" t="s">
        <v>32</v>
      </c>
      <c r="C42" s="151" t="s">
        <v>106</v>
      </c>
      <c r="D42" s="147" t="s">
        <v>161</v>
      </c>
      <c r="E42" s="171">
        <v>442126.89238095237</v>
      </c>
      <c r="F42" s="171">
        <v>973179.66666666674</v>
      </c>
      <c r="G42" s="156">
        <f>(F42-E42)/E42</f>
        <v>1.2011320357055781</v>
      </c>
      <c r="H42" s="171">
        <v>974576</v>
      </c>
      <c r="I42" s="156">
        <f>(F42-H42)/H42</f>
        <v>-1.4327598189707686E-3</v>
      </c>
    </row>
    <row r="43" spans="1:9" ht="16.5">
      <c r="A43" s="37"/>
      <c r="B43" s="166" t="s">
        <v>33</v>
      </c>
      <c r="C43" s="151" t="s">
        <v>107</v>
      </c>
      <c r="D43" s="147" t="s">
        <v>161</v>
      </c>
      <c r="E43" s="179">
        <v>292323.62666666665</v>
      </c>
      <c r="F43" s="179">
        <v>635793.6</v>
      </c>
      <c r="G43" s="156">
        <f>(F43-E43)/E43</f>
        <v>1.1749648061290245</v>
      </c>
      <c r="H43" s="179">
        <v>636156.4</v>
      </c>
      <c r="I43" s="156">
        <f>(F43-H43)/H43</f>
        <v>-5.703000079855309E-4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639833.58000000007</v>
      </c>
      <c r="F44" s="172">
        <v>1444947.6428571427</v>
      </c>
      <c r="G44" s="156">
        <f>(F44-E44)/E44</f>
        <v>1.2583179251972716</v>
      </c>
      <c r="H44" s="172">
        <v>1426805.6666666665</v>
      </c>
      <c r="I44" s="156">
        <f>(F44-H44)/H44</f>
        <v>1.2715099620300697E-2</v>
      </c>
    </row>
    <row r="45" spans="1:9" ht="16.5">
      <c r="A45" s="37"/>
      <c r="B45" s="164" t="s">
        <v>34</v>
      </c>
      <c r="C45" s="151" t="s">
        <v>154</v>
      </c>
      <c r="D45" s="147" t="s">
        <v>161</v>
      </c>
      <c r="E45" s="172">
        <v>130960.02142857143</v>
      </c>
      <c r="F45" s="172">
        <v>295497.42857142858</v>
      </c>
      <c r="G45" s="156">
        <f>(F45-E45)/E45</f>
        <v>1.256394167838462</v>
      </c>
      <c r="H45" s="172">
        <v>268437.71428571426</v>
      </c>
      <c r="I45" s="156">
        <f>(F45-H45)/H45</f>
        <v>0.10080444306314221</v>
      </c>
    </row>
    <row r="46" spans="1:9" ht="16.5" customHeight="1" thickBot="1">
      <c r="A46" s="38"/>
      <c r="B46" s="164" t="s">
        <v>35</v>
      </c>
      <c r="C46" s="151" t="s">
        <v>152</v>
      </c>
      <c r="D46" s="147" t="s">
        <v>161</v>
      </c>
      <c r="E46" s="175">
        <v>124532.66666666666</v>
      </c>
      <c r="F46" s="175">
        <v>218270</v>
      </c>
      <c r="G46" s="162">
        <f>(F46-E46)/E46</f>
        <v>0.75271280895508019</v>
      </c>
      <c r="H46" s="175">
        <v>193942.83333333334</v>
      </c>
      <c r="I46" s="162">
        <f>(F46-H46)/H46</f>
        <v>0.12543472861848459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1924115.8892857146</v>
      </c>
      <c r="F47" s="83">
        <f>SUM(F41:F46)</f>
        <v>4326998.8380952384</v>
      </c>
      <c r="G47" s="103">
        <f t="shared" ref="G47" si="4">(F47-E47)/E47</f>
        <v>1.2488244404558924</v>
      </c>
      <c r="H47" s="102">
        <f>SUM(H41:H46)</f>
        <v>4264782.53095238</v>
      </c>
      <c r="I47" s="104">
        <f t="shared" ref="I47" si="5">(F47-H47)/H47</f>
        <v>1.45883891362134E-2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46</v>
      </c>
      <c r="C49" s="151" t="s">
        <v>111</v>
      </c>
      <c r="D49" s="155" t="s">
        <v>110</v>
      </c>
      <c r="E49" s="169">
        <v>163532.91333333333</v>
      </c>
      <c r="F49" s="169">
        <v>313232.40000000002</v>
      </c>
      <c r="G49" s="156">
        <f>(F49-E49)/E49</f>
        <v>0.91540891442159045</v>
      </c>
      <c r="H49" s="169">
        <v>321126.3</v>
      </c>
      <c r="I49" s="156">
        <f>(F49-H49)/H49</f>
        <v>-2.4581916834591142E-2</v>
      </c>
    </row>
    <row r="50" spans="1:9" ht="16.5">
      <c r="A50" s="37"/>
      <c r="B50" s="164" t="s">
        <v>47</v>
      </c>
      <c r="C50" s="151" t="s">
        <v>113</v>
      </c>
      <c r="D50" s="149" t="s">
        <v>114</v>
      </c>
      <c r="E50" s="172">
        <v>478975.47857142857</v>
      </c>
      <c r="F50" s="172">
        <v>980549.14285714284</v>
      </c>
      <c r="G50" s="156">
        <f>(F50-E50)/E50</f>
        <v>1.0471802560366683</v>
      </c>
      <c r="H50" s="172">
        <v>980002.57142857148</v>
      </c>
      <c r="I50" s="156">
        <f>(F50-H50)/H50</f>
        <v>5.5772448410478426E-4</v>
      </c>
    </row>
    <row r="51" spans="1:9" ht="16.5">
      <c r="A51" s="37"/>
      <c r="B51" s="164" t="s">
        <v>49</v>
      </c>
      <c r="C51" s="151" t="s">
        <v>158</v>
      </c>
      <c r="D51" s="147" t="s">
        <v>199</v>
      </c>
      <c r="E51" s="172">
        <v>65148.6</v>
      </c>
      <c r="F51" s="172">
        <v>140829</v>
      </c>
      <c r="G51" s="156">
        <f>(F51-E51)/E51</f>
        <v>1.1616581169817923</v>
      </c>
      <c r="H51" s="172">
        <v>140750.5</v>
      </c>
      <c r="I51" s="156">
        <f>(F51-H51)/H51</f>
        <v>5.5772448410485224E-4</v>
      </c>
    </row>
    <row r="52" spans="1:9" ht="16.5">
      <c r="A52" s="37"/>
      <c r="B52" s="164" t="s">
        <v>50</v>
      </c>
      <c r="C52" s="151" t="s">
        <v>159</v>
      </c>
      <c r="D52" s="147" t="s">
        <v>112</v>
      </c>
      <c r="E52" s="172">
        <v>871550</v>
      </c>
      <c r="F52" s="172">
        <v>1789066.5</v>
      </c>
      <c r="G52" s="156">
        <f>(F52-E52)/E52</f>
        <v>1.0527410934541908</v>
      </c>
      <c r="H52" s="172">
        <v>1788069.25</v>
      </c>
      <c r="I52" s="156">
        <f>(F52-H52)/H52</f>
        <v>5.5772448410485224E-4</v>
      </c>
    </row>
    <row r="53" spans="1:9" ht="16.5">
      <c r="A53" s="37"/>
      <c r="B53" s="164" t="s">
        <v>45</v>
      </c>
      <c r="C53" s="151" t="s">
        <v>109</v>
      </c>
      <c r="D53" s="149" t="s">
        <v>108</v>
      </c>
      <c r="E53" s="172">
        <v>189124.88888888891</v>
      </c>
      <c r="F53" s="172">
        <v>429065</v>
      </c>
      <c r="G53" s="156">
        <f>(F53-E53)/E53</f>
        <v>1.26868606517504</v>
      </c>
      <c r="H53" s="172">
        <v>420060.05555555556</v>
      </c>
      <c r="I53" s="156">
        <f>(F53-H53)/H53</f>
        <v>2.1437278611351987E-2</v>
      </c>
    </row>
    <row r="54" spans="1:9" ht="16.5" customHeight="1" thickBot="1">
      <c r="A54" s="38"/>
      <c r="B54" s="164" t="s">
        <v>48</v>
      </c>
      <c r="C54" s="151" t="s">
        <v>157</v>
      </c>
      <c r="D54" s="148" t="s">
        <v>114</v>
      </c>
      <c r="E54" s="175">
        <v>607482.61857142858</v>
      </c>
      <c r="F54" s="175">
        <v>1324719.5</v>
      </c>
      <c r="G54" s="162">
        <f>(F54-E54)/E54</f>
        <v>1.1806706225031487</v>
      </c>
      <c r="H54" s="175">
        <v>1200637.625</v>
      </c>
      <c r="I54" s="162">
        <f>(F54-H54)/H54</f>
        <v>0.10334664882753446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2375814.4993650792</v>
      </c>
      <c r="F55" s="83">
        <f>SUM(F49:F54)</f>
        <v>4977461.5428571431</v>
      </c>
      <c r="G55" s="103">
        <f t="shared" ref="G55" si="6">(F55-E55)/E55</f>
        <v>1.0950547882367656</v>
      </c>
      <c r="H55" s="83">
        <f>SUM(H49:H54)</f>
        <v>4850646.3019841276</v>
      </c>
      <c r="I55" s="104">
        <f t="shared" ref="I55" si="7">(F55-H55)/H55</f>
        <v>2.6143988445651557E-2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54</v>
      </c>
      <c r="C57" s="154" t="s">
        <v>121</v>
      </c>
      <c r="D57" s="155" t="s">
        <v>120</v>
      </c>
      <c r="E57" s="169">
        <v>114759.8</v>
      </c>
      <c r="F57" s="132">
        <v>196423.06666666668</v>
      </c>
      <c r="G57" s="157">
        <f>(F57-E57)/E57</f>
        <v>0.71160168165739812</v>
      </c>
      <c r="H57" s="132">
        <v>206643.25</v>
      </c>
      <c r="I57" s="157">
        <f>(F57-H57)/H57</f>
        <v>-4.945810392225887E-2</v>
      </c>
    </row>
    <row r="58" spans="1:9" ht="16.5">
      <c r="A58" s="109"/>
      <c r="B58" s="186" t="s">
        <v>38</v>
      </c>
      <c r="C58" s="151" t="s">
        <v>115</v>
      </c>
      <c r="D58" s="147" t="s">
        <v>114</v>
      </c>
      <c r="E58" s="172">
        <v>82182</v>
      </c>
      <c r="F58" s="183">
        <v>143520</v>
      </c>
      <c r="G58" s="156">
        <f>(F58-E58)/E58</f>
        <v>0.74636781777031469</v>
      </c>
      <c r="H58" s="183">
        <v>143440</v>
      </c>
      <c r="I58" s="156">
        <f>(F58-H58)/H58</f>
        <v>5.5772448410485224E-4</v>
      </c>
    </row>
    <row r="59" spans="1:9" ht="16.5">
      <c r="A59" s="109"/>
      <c r="B59" s="186" t="s">
        <v>39</v>
      </c>
      <c r="C59" s="151" t="s">
        <v>116</v>
      </c>
      <c r="D59" s="147" t="s">
        <v>114</v>
      </c>
      <c r="E59" s="172">
        <v>84006.333333333328</v>
      </c>
      <c r="F59" s="183">
        <v>192855</v>
      </c>
      <c r="G59" s="156">
        <f>(F59-E59)/E59</f>
        <v>1.2957197671604126</v>
      </c>
      <c r="H59" s="183">
        <v>192747.5</v>
      </c>
      <c r="I59" s="156">
        <f>(F59-H59)/H59</f>
        <v>5.5772448410485224E-4</v>
      </c>
    </row>
    <row r="60" spans="1:9" ht="16.5">
      <c r="A60" s="109"/>
      <c r="B60" s="186" t="s">
        <v>40</v>
      </c>
      <c r="C60" s="151" t="s">
        <v>117</v>
      </c>
      <c r="D60" s="147" t="s">
        <v>114</v>
      </c>
      <c r="E60" s="172">
        <v>72930.189999999988</v>
      </c>
      <c r="F60" s="183">
        <v>139035</v>
      </c>
      <c r="G60" s="156">
        <f>(F60-E60)/E60</f>
        <v>0.90641214564229189</v>
      </c>
      <c r="H60" s="183">
        <v>138957.5</v>
      </c>
      <c r="I60" s="156">
        <f>(F60-H60)/H60</f>
        <v>5.5772448410485224E-4</v>
      </c>
    </row>
    <row r="61" spans="1:9" s="125" customFormat="1" ht="16.5">
      <c r="A61" s="137"/>
      <c r="B61" s="186" t="s">
        <v>41</v>
      </c>
      <c r="C61" s="151" t="s">
        <v>118</v>
      </c>
      <c r="D61" s="147" t="s">
        <v>114</v>
      </c>
      <c r="E61" s="172">
        <v>102971.5</v>
      </c>
      <c r="F61" s="188">
        <v>189267</v>
      </c>
      <c r="G61" s="156">
        <f>(F61-E61)/E61</f>
        <v>0.83805227660080706</v>
      </c>
      <c r="H61" s="188">
        <v>189161.5</v>
      </c>
      <c r="I61" s="156">
        <f>(F61-H61)/H61</f>
        <v>5.5772448410485224E-4</v>
      </c>
    </row>
    <row r="62" spans="1:9" s="125" customFormat="1" ht="17.25" thickBot="1">
      <c r="A62" s="137"/>
      <c r="B62" s="187" t="s">
        <v>42</v>
      </c>
      <c r="C62" s="152" t="s">
        <v>198</v>
      </c>
      <c r="D62" s="148" t="s">
        <v>114</v>
      </c>
      <c r="E62" s="175">
        <v>53597</v>
      </c>
      <c r="F62" s="184">
        <v>98670</v>
      </c>
      <c r="G62" s="161">
        <f>(F62-E62)/E62</f>
        <v>0.84096124783103532</v>
      </c>
      <c r="H62" s="184">
        <v>98615</v>
      </c>
      <c r="I62" s="161">
        <f>(F62-H62)/H62</f>
        <v>5.5772448410485224E-4</v>
      </c>
    </row>
    <row r="63" spans="1:9" s="125" customFormat="1" ht="16.5">
      <c r="A63" s="137"/>
      <c r="B63" s="94" t="s">
        <v>56</v>
      </c>
      <c r="C63" s="150" t="s">
        <v>123</v>
      </c>
      <c r="D63" s="147" t="s">
        <v>120</v>
      </c>
      <c r="E63" s="169">
        <v>746800</v>
      </c>
      <c r="F63" s="182">
        <v>1029756</v>
      </c>
      <c r="G63" s="156">
        <f>(F63-E63)/E63</f>
        <v>0.37889126941617568</v>
      </c>
      <c r="H63" s="182">
        <v>1029182</v>
      </c>
      <c r="I63" s="156">
        <f>(F63-H63)/H63</f>
        <v>5.5772448410485224E-4</v>
      </c>
    </row>
    <row r="64" spans="1:9" s="125" customFormat="1" ht="16.5">
      <c r="A64" s="137"/>
      <c r="B64" s="186" t="s">
        <v>55</v>
      </c>
      <c r="C64" s="151" t="s">
        <v>122</v>
      </c>
      <c r="D64" s="149" t="s">
        <v>120</v>
      </c>
      <c r="E64" s="172">
        <v>108530.57142857143</v>
      </c>
      <c r="F64" s="183">
        <v>191688.9</v>
      </c>
      <c r="G64" s="156">
        <f>(F64-E64)/E64</f>
        <v>0.7662203144867672</v>
      </c>
      <c r="H64" s="183">
        <v>191582.05</v>
      </c>
      <c r="I64" s="156">
        <f>(F64-H64)/H64</f>
        <v>5.5772448410488259E-4</v>
      </c>
    </row>
    <row r="65" spans="1:9" ht="16.5" customHeight="1" thickBot="1">
      <c r="A65" s="110"/>
      <c r="B65" s="187" t="s">
        <v>43</v>
      </c>
      <c r="C65" s="152" t="s">
        <v>119</v>
      </c>
      <c r="D65" s="148" t="s">
        <v>114</v>
      </c>
      <c r="E65" s="175">
        <v>38779.666666666664</v>
      </c>
      <c r="F65" s="175">
        <v>100335.85714285714</v>
      </c>
      <c r="G65" s="161">
        <f>(F65-E65)/E65</f>
        <v>1.5873316035772307</v>
      </c>
      <c r="H65" s="175">
        <v>100279.92857142857</v>
      </c>
      <c r="I65" s="161">
        <f>(F65-H65)/H65</f>
        <v>5.5772448410493518E-4</v>
      </c>
    </row>
    <row r="66" spans="1:9" ht="15.75" customHeight="1" thickBot="1">
      <c r="A66" s="225" t="s">
        <v>192</v>
      </c>
      <c r="B66" s="236"/>
      <c r="C66" s="236"/>
      <c r="D66" s="237"/>
      <c r="E66" s="99">
        <f>SUM(E57:E65)</f>
        <v>1404557.0614285714</v>
      </c>
      <c r="F66" s="99">
        <f>SUM(F57:F65)</f>
        <v>2281550.8238095241</v>
      </c>
      <c r="G66" s="101">
        <f t="shared" ref="G66" si="8">(F66-E66)/E66</f>
        <v>0.62439169362686098</v>
      </c>
      <c r="H66" s="99">
        <f>SUM(H57:H65)</f>
        <v>2290608.7285714285</v>
      </c>
      <c r="I66" s="140">
        <f t="shared" ref="I66" si="9">(F66-H66)/H66</f>
        <v>-3.9543657757531896E-3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61</v>
      </c>
      <c r="C68" s="151" t="s">
        <v>130</v>
      </c>
      <c r="D68" s="155" t="s">
        <v>207</v>
      </c>
      <c r="E68" s="169">
        <v>497506.85714285716</v>
      </c>
      <c r="F68" s="177">
        <v>946222.875</v>
      </c>
      <c r="G68" s="156">
        <f>(F68-E68)/E68</f>
        <v>0.90192931296280765</v>
      </c>
      <c r="H68" s="177">
        <v>945695.4375</v>
      </c>
      <c r="I68" s="156">
        <f>(F68-H68)/H68</f>
        <v>5.5772448410485224E-4</v>
      </c>
    </row>
    <row r="69" spans="1:9" ht="16.5">
      <c r="A69" s="37"/>
      <c r="B69" s="164" t="s">
        <v>59</v>
      </c>
      <c r="C69" s="151" t="s">
        <v>128</v>
      </c>
      <c r="D69" s="149" t="s">
        <v>124</v>
      </c>
      <c r="E69" s="172">
        <v>229527.5</v>
      </c>
      <c r="F69" s="171">
        <v>394979</v>
      </c>
      <c r="G69" s="156">
        <f>(F69-E69)/E69</f>
        <v>0.72083519403992991</v>
      </c>
      <c r="H69" s="171">
        <v>394758.83333333331</v>
      </c>
      <c r="I69" s="156">
        <f>(F69-H69)/H69</f>
        <v>5.5772448410490135E-4</v>
      </c>
    </row>
    <row r="70" spans="1:9" ht="16.5">
      <c r="A70" s="37"/>
      <c r="B70" s="164" t="s">
        <v>60</v>
      </c>
      <c r="C70" s="151" t="s">
        <v>129</v>
      </c>
      <c r="D70" s="149" t="s">
        <v>206</v>
      </c>
      <c r="E70" s="172">
        <v>1148455</v>
      </c>
      <c r="F70" s="171">
        <v>2830633</v>
      </c>
      <c r="G70" s="156">
        <f>(F70-E70)/E70</f>
        <v>1.4647313129378166</v>
      </c>
      <c r="H70" s="171">
        <v>2829055.1666666665</v>
      </c>
      <c r="I70" s="156">
        <f>(F70-H70)/H70</f>
        <v>5.577244841049071E-4</v>
      </c>
    </row>
    <row r="71" spans="1:9" ht="16.5">
      <c r="A71" s="37"/>
      <c r="B71" s="164" t="s">
        <v>64</v>
      </c>
      <c r="C71" s="151" t="s">
        <v>133</v>
      </c>
      <c r="D71" s="149" t="s">
        <v>127</v>
      </c>
      <c r="E71" s="172">
        <v>116240.40666666666</v>
      </c>
      <c r="F71" s="171">
        <v>225787.71428571429</v>
      </c>
      <c r="G71" s="156">
        <f>(F71-E71)/E71</f>
        <v>0.94242020275434601</v>
      </c>
      <c r="H71" s="171">
        <v>224893.42857142858</v>
      </c>
      <c r="I71" s="156">
        <f>(F71-H71)/H71</f>
        <v>3.976486640656445E-3</v>
      </c>
    </row>
    <row r="72" spans="1:9" ht="16.5">
      <c r="A72" s="37"/>
      <c r="B72" s="164" t="s">
        <v>63</v>
      </c>
      <c r="C72" s="151" t="s">
        <v>132</v>
      </c>
      <c r="D72" s="149" t="s">
        <v>126</v>
      </c>
      <c r="E72" s="172">
        <v>115631.60515873015</v>
      </c>
      <c r="F72" s="171">
        <v>308007.375</v>
      </c>
      <c r="G72" s="156">
        <f>(F72-E72)/E72</f>
        <v>1.6636954021107917</v>
      </c>
      <c r="H72" s="171">
        <v>306042.6875</v>
      </c>
      <c r="I72" s="156">
        <f>(F72-H72)/H72</f>
        <v>6.4196518337004864E-3</v>
      </c>
    </row>
    <row r="73" spans="1:9" ht="16.5" customHeight="1" thickBot="1">
      <c r="A73" s="37"/>
      <c r="B73" s="164" t="s">
        <v>62</v>
      </c>
      <c r="C73" s="151" t="s">
        <v>131</v>
      </c>
      <c r="D73" s="148" t="s">
        <v>125</v>
      </c>
      <c r="E73" s="175">
        <v>271366</v>
      </c>
      <c r="F73" s="180">
        <v>602036.5</v>
      </c>
      <c r="G73" s="162">
        <f>(F73-E73)/E73</f>
        <v>1.2185406425270668</v>
      </c>
      <c r="H73" s="180">
        <v>592048.6</v>
      </c>
      <c r="I73" s="162">
        <f>(F73-H73)/H73</f>
        <v>1.6870067761329093E-2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2378727.368968254</v>
      </c>
      <c r="F74" s="83">
        <f>SUM(F68:F73)</f>
        <v>5307666.4642857146</v>
      </c>
      <c r="G74" s="103">
        <f t="shared" ref="G74" si="10">(F74-E74)/E74</f>
        <v>1.231305080828937</v>
      </c>
      <c r="H74" s="83">
        <f>SUM(H68:H73)</f>
        <v>5292494.1535714278</v>
      </c>
      <c r="I74" s="104">
        <f t="shared" ref="I74" si="11">(F74-H74)/H74</f>
        <v>2.8667600329890445E-3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70</v>
      </c>
      <c r="C76" s="153" t="s">
        <v>141</v>
      </c>
      <c r="D76" s="155" t="s">
        <v>137</v>
      </c>
      <c r="E76" s="169">
        <v>54557.5</v>
      </c>
      <c r="F76" s="169">
        <v>130423.8</v>
      </c>
      <c r="G76" s="156">
        <f>(F76-E76)/E76</f>
        <v>1.390575081336205</v>
      </c>
      <c r="H76" s="169">
        <v>133040.6</v>
      </c>
      <c r="I76" s="156">
        <f>(F76-H76)/H76</f>
        <v>-1.9669183692797559E-2</v>
      </c>
    </row>
    <row r="77" spans="1:9" ht="16.5">
      <c r="A77" s="37"/>
      <c r="B77" s="164" t="s">
        <v>68</v>
      </c>
      <c r="C77" s="151" t="s">
        <v>138</v>
      </c>
      <c r="D77" s="149" t="s">
        <v>134</v>
      </c>
      <c r="E77" s="172">
        <v>124609.01428571429</v>
      </c>
      <c r="F77" s="172">
        <v>301952.625</v>
      </c>
      <c r="G77" s="156">
        <f>(F77-E77)/E77</f>
        <v>1.4232004942086851</v>
      </c>
      <c r="H77" s="172">
        <v>301784.3125</v>
      </c>
      <c r="I77" s="156">
        <f>(F77-H77)/H77</f>
        <v>5.5772448410485224E-4</v>
      </c>
    </row>
    <row r="78" spans="1:9" ht="16.5">
      <c r="A78" s="37"/>
      <c r="B78" s="164" t="s">
        <v>69</v>
      </c>
      <c r="C78" s="151" t="s">
        <v>140</v>
      </c>
      <c r="D78" s="149" t="s">
        <v>136</v>
      </c>
      <c r="E78" s="172">
        <v>40235.090476190482</v>
      </c>
      <c r="F78" s="172">
        <v>80169.375</v>
      </c>
      <c r="G78" s="156">
        <f>(F78-E78)/E78</f>
        <v>0.99252379082982378</v>
      </c>
      <c r="H78" s="172">
        <v>80124.6875</v>
      </c>
      <c r="I78" s="156">
        <f>(F78-H78)/H78</f>
        <v>5.5772448410485224E-4</v>
      </c>
    </row>
    <row r="79" spans="1:9" ht="16.5">
      <c r="A79" s="37"/>
      <c r="B79" s="164" t="s">
        <v>71</v>
      </c>
      <c r="C79" s="151" t="s">
        <v>200</v>
      </c>
      <c r="D79" s="149" t="s">
        <v>134</v>
      </c>
      <c r="E79" s="172">
        <v>56965.653571428571</v>
      </c>
      <c r="F79" s="172">
        <v>117806</v>
      </c>
      <c r="G79" s="156">
        <f>(F79-E79)/E79</f>
        <v>1.0680180532342076</v>
      </c>
      <c r="H79" s="172">
        <v>117541.11111111111</v>
      </c>
      <c r="I79" s="156">
        <f>(F79-H79)/H79</f>
        <v>2.2535850340779252E-3</v>
      </c>
    </row>
    <row r="80" spans="1:9" ht="16.5" customHeight="1" thickBot="1">
      <c r="A80" s="38"/>
      <c r="B80" s="164" t="s">
        <v>67</v>
      </c>
      <c r="C80" s="151" t="s">
        <v>139</v>
      </c>
      <c r="D80" s="148" t="s">
        <v>135</v>
      </c>
      <c r="E80" s="175">
        <v>90363.66</v>
      </c>
      <c r="F80" s="175">
        <v>197980.71428571429</v>
      </c>
      <c r="G80" s="156">
        <f>(F80-E80)/E80</f>
        <v>1.190932884809162</v>
      </c>
      <c r="H80" s="175">
        <v>197230</v>
      </c>
      <c r="I80" s="156">
        <f>(F80-H80)/H80</f>
        <v>3.8062885246376811E-3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366730.91833333333</v>
      </c>
      <c r="F81" s="83">
        <f>SUM(F76:F80)</f>
        <v>828332.51428571437</v>
      </c>
      <c r="G81" s="103">
        <f t="shared" ref="G81" si="12">(F81-E81)/E81</f>
        <v>1.2586928804645174</v>
      </c>
      <c r="H81" s="83">
        <f>SUM(H76:H80)</f>
        <v>829720.7111111111</v>
      </c>
      <c r="I81" s="104">
        <f t="shared" ref="I81" si="13">(F81-H81)/H81</f>
        <v>-1.6730892778821288E-3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77</v>
      </c>
      <c r="C83" s="151" t="s">
        <v>146</v>
      </c>
      <c r="D83" s="155" t="s">
        <v>162</v>
      </c>
      <c r="E83" s="169">
        <v>39373.528174603169</v>
      </c>
      <c r="F83" s="169">
        <v>94085.333333333328</v>
      </c>
      <c r="G83" s="157">
        <f>(F83-E83)/E83</f>
        <v>1.3895581040162037</v>
      </c>
      <c r="H83" s="169">
        <v>96323.944444444438</v>
      </c>
      <c r="I83" s="157">
        <f>(F83-H83)/H83</f>
        <v>-2.3240442695972082E-2</v>
      </c>
    </row>
    <row r="84" spans="1:11" ht="16.5">
      <c r="A84" s="37"/>
      <c r="B84" s="164" t="s">
        <v>80</v>
      </c>
      <c r="C84" s="151" t="s">
        <v>151</v>
      </c>
      <c r="D84" s="147" t="s">
        <v>150</v>
      </c>
      <c r="E84" s="172">
        <v>80085.666666666657</v>
      </c>
      <c r="F84" s="172">
        <v>173121</v>
      </c>
      <c r="G84" s="156">
        <f>(F84-E84)/E84</f>
        <v>1.1616976820654552</v>
      </c>
      <c r="H84" s="172">
        <v>174020.61111111112</v>
      </c>
      <c r="I84" s="156">
        <f>(F84-H84)/H84</f>
        <v>-5.1695664402461369E-3</v>
      </c>
    </row>
    <row r="85" spans="1:11" ht="16.5">
      <c r="A85" s="37"/>
      <c r="B85" s="164" t="s">
        <v>76</v>
      </c>
      <c r="C85" s="151" t="s">
        <v>143</v>
      </c>
      <c r="D85" s="149" t="s">
        <v>161</v>
      </c>
      <c r="E85" s="172">
        <v>47390.114285714284</v>
      </c>
      <c r="F85" s="163">
        <v>114816</v>
      </c>
      <c r="G85" s="156">
        <f>(F85-E85)/E85</f>
        <v>1.4227837752780268</v>
      </c>
      <c r="H85" s="163">
        <v>114880.07142857143</v>
      </c>
      <c r="I85" s="156">
        <f>(F85-H85)/H85</f>
        <v>-5.5772448410490645E-4</v>
      </c>
    </row>
    <row r="86" spans="1:11" ht="16.5">
      <c r="A86" s="37"/>
      <c r="B86" s="164" t="s">
        <v>75</v>
      </c>
      <c r="C86" s="151" t="s">
        <v>148</v>
      </c>
      <c r="D86" s="149" t="s">
        <v>145</v>
      </c>
      <c r="E86" s="172">
        <v>22348.233333333334</v>
      </c>
      <c r="F86" s="172">
        <v>48886.5</v>
      </c>
      <c r="G86" s="156">
        <f>(F86-E86)/E86</f>
        <v>1.1874883473264852</v>
      </c>
      <c r="H86" s="172">
        <v>48859.25</v>
      </c>
      <c r="I86" s="156">
        <f>(F86-H86)/H86</f>
        <v>5.5772448410485224E-4</v>
      </c>
    </row>
    <row r="87" spans="1:11" ht="16.5">
      <c r="A87" s="37"/>
      <c r="B87" s="164" t="s">
        <v>79</v>
      </c>
      <c r="C87" s="151" t="s">
        <v>155</v>
      </c>
      <c r="D87" s="160" t="s">
        <v>156</v>
      </c>
      <c r="E87" s="181">
        <v>182466</v>
      </c>
      <c r="F87" s="181">
        <v>578565</v>
      </c>
      <c r="G87" s="156">
        <f>(F87-E87)/E87</f>
        <v>2.1708099043109401</v>
      </c>
      <c r="H87" s="181">
        <v>578242.5</v>
      </c>
      <c r="I87" s="156">
        <f>(F87-H87)/H87</f>
        <v>5.5772448410485224E-4</v>
      </c>
    </row>
    <row r="88" spans="1:11" ht="16.5">
      <c r="A88" s="37"/>
      <c r="B88" s="164" t="s">
        <v>78</v>
      </c>
      <c r="C88" s="151" t="s">
        <v>149</v>
      </c>
      <c r="D88" s="160" t="s">
        <v>147</v>
      </c>
      <c r="E88" s="181">
        <v>56164</v>
      </c>
      <c r="F88" s="181">
        <v>132955.33333333334</v>
      </c>
      <c r="G88" s="156">
        <f>(F88-E88)/E88</f>
        <v>1.3672696626546068</v>
      </c>
      <c r="H88" s="181">
        <v>132881.22222222222</v>
      </c>
      <c r="I88" s="156">
        <f>(F88-H88)/H88</f>
        <v>5.577244841049496E-4</v>
      </c>
    </row>
    <row r="89" spans="1:11" ht="16.5" customHeight="1" thickBot="1">
      <c r="A89" s="35"/>
      <c r="B89" s="165" t="s">
        <v>74</v>
      </c>
      <c r="C89" s="152" t="s">
        <v>144</v>
      </c>
      <c r="D89" s="148" t="s">
        <v>142</v>
      </c>
      <c r="E89" s="175">
        <v>35787</v>
      </c>
      <c r="F89" s="175">
        <v>71631.857142857145</v>
      </c>
      <c r="G89" s="158">
        <f>(F89-E89)/E89</f>
        <v>1.0016167083817349</v>
      </c>
      <c r="H89" s="175">
        <v>71591.928571428565</v>
      </c>
      <c r="I89" s="158">
        <f>(F89-H89)/H89</f>
        <v>5.5772448410496835E-4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463614.54246031743</v>
      </c>
      <c r="F90" s="83">
        <f>SUM(F83:F89)</f>
        <v>1214061.0238095236</v>
      </c>
      <c r="G90" s="111">
        <f t="shared" ref="G90:G91" si="14">(F90-E90)/E90</f>
        <v>1.6186862417359129</v>
      </c>
      <c r="H90" s="83">
        <f>SUM(H83:H89)</f>
        <v>1216799.5277777778</v>
      </c>
      <c r="I90" s="104">
        <f t="shared" ref="I90:I91" si="15">(F90-H90)/H90</f>
        <v>-2.2505794140596728E-3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9407006.9700793661</v>
      </c>
      <c r="F91" s="99">
        <f>SUM(F32,F39,F47,F55,F66,F74,F81,F90)</f>
        <v>20641317.906349204</v>
      </c>
      <c r="G91" s="101">
        <f t="shared" si="14"/>
        <v>1.194249241230769</v>
      </c>
      <c r="H91" s="99">
        <f>SUM(H32,H39,H47,H55,H66,H74,H81,H90)</f>
        <v>20431672.024603169</v>
      </c>
      <c r="I91" s="112">
        <f t="shared" si="15"/>
        <v>1.0260828457582236E-2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0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220</v>
      </c>
      <c r="B9" s="26"/>
      <c r="C9" s="26"/>
      <c r="D9" s="26"/>
      <c r="E9" s="210"/>
      <c r="F9" s="210"/>
    </row>
    <row r="10" spans="1:12" ht="18">
      <c r="A10" s="2" t="s">
        <v>221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223</v>
      </c>
      <c r="E13" s="215" t="s">
        <v>224</v>
      </c>
      <c r="F13" s="215" t="s">
        <v>225</v>
      </c>
      <c r="G13" s="215" t="s">
        <v>226</v>
      </c>
      <c r="H13" s="215" t="s">
        <v>227</v>
      </c>
      <c r="I13" s="215" t="s">
        <v>228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50000</v>
      </c>
      <c r="E16" s="200">
        <v>75000</v>
      </c>
      <c r="F16" s="200">
        <v>72500</v>
      </c>
      <c r="G16" s="143">
        <v>57500</v>
      </c>
      <c r="H16" s="143">
        <v>51666</v>
      </c>
      <c r="I16" s="143">
        <f>AVERAGE(D16:H16)</f>
        <v>61333.2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90000</v>
      </c>
      <c r="E17" s="189">
        <v>110000</v>
      </c>
      <c r="F17" s="189">
        <v>125000</v>
      </c>
      <c r="G17" s="202">
        <v>90000</v>
      </c>
      <c r="H17" s="202">
        <v>93333</v>
      </c>
      <c r="I17" s="143">
        <f t="shared" ref="I17:I40" si="0">AVERAGE(D17:H17)</f>
        <v>101666.6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65000</v>
      </c>
      <c r="E18" s="189">
        <v>110000</v>
      </c>
      <c r="F18" s="189">
        <v>72500</v>
      </c>
      <c r="G18" s="202">
        <v>55000</v>
      </c>
      <c r="H18" s="202">
        <v>75000</v>
      </c>
      <c r="I18" s="143">
        <f t="shared" si="0"/>
        <v>75500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35000</v>
      </c>
      <c r="E19" s="189">
        <v>35000</v>
      </c>
      <c r="F19" s="189">
        <v>42500</v>
      </c>
      <c r="G19" s="202">
        <v>30000</v>
      </c>
      <c r="H19" s="202">
        <v>31666</v>
      </c>
      <c r="I19" s="143">
        <f t="shared" si="0"/>
        <v>34833.199999999997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225000</v>
      </c>
      <c r="E20" s="189">
        <v>250000</v>
      </c>
      <c r="F20" s="189">
        <v>300000</v>
      </c>
      <c r="G20" s="202">
        <v>275000</v>
      </c>
      <c r="H20" s="202">
        <v>250000</v>
      </c>
      <c r="I20" s="143">
        <f t="shared" si="0"/>
        <v>260000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60000</v>
      </c>
      <c r="E21" s="189">
        <v>80000</v>
      </c>
      <c r="F21" s="189">
        <v>105000</v>
      </c>
      <c r="G21" s="202">
        <v>80000</v>
      </c>
      <c r="H21" s="202">
        <v>66666</v>
      </c>
      <c r="I21" s="143">
        <f t="shared" si="0"/>
        <v>78333.2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40000</v>
      </c>
      <c r="E22" s="189">
        <v>65000</v>
      </c>
      <c r="F22" s="189">
        <v>80000</v>
      </c>
      <c r="G22" s="202">
        <v>45000</v>
      </c>
      <c r="H22" s="202">
        <v>35000</v>
      </c>
      <c r="I22" s="143">
        <f t="shared" si="0"/>
        <v>53000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17500</v>
      </c>
      <c r="E23" s="189">
        <v>40000</v>
      </c>
      <c r="F23" s="189">
        <v>30000</v>
      </c>
      <c r="G23" s="202">
        <v>17500</v>
      </c>
      <c r="H23" s="202">
        <v>23333</v>
      </c>
      <c r="I23" s="143">
        <f t="shared" si="0"/>
        <v>25666.6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17500</v>
      </c>
      <c r="E24" s="189">
        <v>30000</v>
      </c>
      <c r="F24" s="189">
        <v>42500</v>
      </c>
      <c r="G24" s="202">
        <v>17500</v>
      </c>
      <c r="H24" s="202">
        <v>28333</v>
      </c>
      <c r="I24" s="143">
        <f t="shared" si="0"/>
        <v>27166.6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17500</v>
      </c>
      <c r="E25" s="189">
        <v>30000</v>
      </c>
      <c r="F25" s="189">
        <v>42500</v>
      </c>
      <c r="G25" s="202">
        <v>17500</v>
      </c>
      <c r="H25" s="202">
        <v>20000</v>
      </c>
      <c r="I25" s="143">
        <f t="shared" si="0"/>
        <v>25500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20000</v>
      </c>
      <c r="E26" s="189">
        <v>45000</v>
      </c>
      <c r="F26" s="189">
        <v>40000</v>
      </c>
      <c r="G26" s="202">
        <v>17500</v>
      </c>
      <c r="H26" s="202">
        <v>28333</v>
      </c>
      <c r="I26" s="143">
        <f t="shared" si="0"/>
        <v>30166.6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40000</v>
      </c>
      <c r="E27" s="189">
        <v>50000</v>
      </c>
      <c r="F27" s="189">
        <v>75000</v>
      </c>
      <c r="G27" s="202">
        <v>50000</v>
      </c>
      <c r="H27" s="202">
        <v>53333</v>
      </c>
      <c r="I27" s="143">
        <f t="shared" si="0"/>
        <v>53666.6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15000</v>
      </c>
      <c r="E28" s="189">
        <v>35000</v>
      </c>
      <c r="F28" s="189">
        <v>42500</v>
      </c>
      <c r="G28" s="202">
        <v>22500</v>
      </c>
      <c r="H28" s="202">
        <v>23333</v>
      </c>
      <c r="I28" s="143">
        <f t="shared" si="0"/>
        <v>27666.6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55000</v>
      </c>
      <c r="E29" s="189">
        <v>70000</v>
      </c>
      <c r="F29" s="189">
        <v>62500</v>
      </c>
      <c r="G29" s="202">
        <v>67500</v>
      </c>
      <c r="H29" s="202">
        <v>73333</v>
      </c>
      <c r="I29" s="143">
        <f t="shared" si="0"/>
        <v>65666.600000000006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80000</v>
      </c>
      <c r="E30" s="189">
        <v>100000</v>
      </c>
      <c r="F30" s="189">
        <v>200000</v>
      </c>
      <c r="G30" s="202">
        <v>47500</v>
      </c>
      <c r="H30" s="202">
        <v>50000</v>
      </c>
      <c r="I30" s="143">
        <f t="shared" si="0"/>
        <v>95500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45000</v>
      </c>
      <c r="E31" s="190">
        <v>65000</v>
      </c>
      <c r="F31" s="190">
        <v>52500</v>
      </c>
      <c r="G31" s="145">
        <v>45000</v>
      </c>
      <c r="H31" s="145">
        <v>50000</v>
      </c>
      <c r="I31" s="143">
        <f t="shared" si="0"/>
        <v>51500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80000</v>
      </c>
      <c r="E33" s="200">
        <v>120000</v>
      </c>
      <c r="F33" s="200">
        <v>125000</v>
      </c>
      <c r="G33" s="143">
        <v>125000</v>
      </c>
      <c r="H33" s="143">
        <v>100000</v>
      </c>
      <c r="I33" s="143">
        <f t="shared" si="0"/>
        <v>110000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80000</v>
      </c>
      <c r="E34" s="189">
        <v>120000</v>
      </c>
      <c r="F34" s="189">
        <v>125000</v>
      </c>
      <c r="G34" s="202">
        <v>125000</v>
      </c>
      <c r="H34" s="202">
        <v>100000</v>
      </c>
      <c r="I34" s="143">
        <f t="shared" si="0"/>
        <v>110000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45000</v>
      </c>
      <c r="E35" s="189">
        <v>50000</v>
      </c>
      <c r="F35" s="189">
        <v>47500</v>
      </c>
      <c r="G35" s="202">
        <v>42500</v>
      </c>
      <c r="H35" s="202">
        <v>41666</v>
      </c>
      <c r="I35" s="143">
        <f t="shared" si="0"/>
        <v>45333.2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45000</v>
      </c>
      <c r="E36" s="189">
        <v>45000</v>
      </c>
      <c r="F36" s="189">
        <v>55000</v>
      </c>
      <c r="G36" s="202">
        <v>50000</v>
      </c>
      <c r="H36" s="202">
        <v>45000</v>
      </c>
      <c r="I36" s="143">
        <f t="shared" si="0"/>
        <v>48000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35000</v>
      </c>
      <c r="E37" s="189">
        <v>30000</v>
      </c>
      <c r="F37" s="189">
        <v>52500</v>
      </c>
      <c r="G37" s="202">
        <v>37500</v>
      </c>
      <c r="H37" s="202">
        <v>30000</v>
      </c>
      <c r="I37" s="143">
        <f t="shared" si="0"/>
        <v>37000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229</v>
      </c>
      <c r="D39" s="206">
        <v>1435200</v>
      </c>
      <c r="E39" s="168">
        <v>1500000</v>
      </c>
      <c r="F39" s="168">
        <v>1614600</v>
      </c>
      <c r="G39" s="207">
        <v>1255800</v>
      </c>
      <c r="H39" s="208">
        <v>1345500</v>
      </c>
      <c r="I39" s="143">
        <f t="shared" si="0"/>
        <v>1430220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1076400</v>
      </c>
      <c r="E40" s="174">
        <v>1000000</v>
      </c>
      <c r="F40" s="174">
        <v>1076400</v>
      </c>
      <c r="G40" s="207">
        <v>986700</v>
      </c>
      <c r="H40" s="207">
        <v>1031550</v>
      </c>
      <c r="I40" s="143">
        <f t="shared" si="0"/>
        <v>1034210</v>
      </c>
      <c r="K40" s="205"/>
      <c r="L40" s="201"/>
    </row>
    <row r="41" spans="1:12">
      <c r="D41" s="90">
        <f>SUM(D16:D40)</f>
        <v>3669100</v>
      </c>
      <c r="E41" s="90">
        <f t="shared" ref="E41:H41" si="1">SUM(E16:E40)</f>
        <v>4055000</v>
      </c>
      <c r="F41" s="90">
        <f t="shared" si="1"/>
        <v>4481000</v>
      </c>
      <c r="G41" s="90">
        <f t="shared" si="1"/>
        <v>3557500</v>
      </c>
      <c r="H41" s="90">
        <f t="shared" si="1"/>
        <v>3647045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22-01-2024</vt:lpstr>
      <vt:lpstr>By Order</vt:lpstr>
      <vt:lpstr>All Stores</vt:lpstr>
      <vt:lpstr>'22-01-2024'!Print_Titles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2024-01-25T10:37:27Z</cp:lastPrinted>
  <dcterms:created xsi:type="dcterms:W3CDTF">2010-10-20T06:23:14Z</dcterms:created>
  <dcterms:modified xsi:type="dcterms:W3CDTF">2024-01-25T10:43:23Z</dcterms:modified>
</cp:coreProperties>
</file>