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8-01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'08-01-2024'!$12:$14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3" i="11"/>
  <c r="G83" i="11"/>
  <c r="I84" i="11"/>
  <c r="G84" i="11"/>
  <c r="I85" i="11"/>
  <c r="G85" i="11"/>
  <c r="I89" i="11"/>
  <c r="G89" i="11"/>
  <c r="I88" i="11"/>
  <c r="G88" i="11"/>
  <c r="I86" i="11"/>
  <c r="G86" i="11"/>
  <c r="I79" i="11"/>
  <c r="G79" i="11"/>
  <c r="I76" i="11"/>
  <c r="G76" i="11"/>
  <c r="I78" i="11"/>
  <c r="G78" i="11"/>
  <c r="I77" i="11"/>
  <c r="G77" i="11"/>
  <c r="I80" i="11"/>
  <c r="G80" i="11"/>
  <c r="I72" i="11"/>
  <c r="G72" i="11"/>
  <c r="I70" i="11"/>
  <c r="G70" i="11"/>
  <c r="I68" i="11"/>
  <c r="G68" i="11"/>
  <c r="I69" i="11"/>
  <c r="G69" i="11"/>
  <c r="I71" i="11"/>
  <c r="G71" i="11"/>
  <c r="I73" i="11"/>
  <c r="G73" i="11"/>
  <c r="I59" i="11"/>
  <c r="G59" i="11"/>
  <c r="I64" i="11"/>
  <c r="G64" i="11"/>
  <c r="I65" i="11"/>
  <c r="G65" i="11"/>
  <c r="I57" i="11"/>
  <c r="G57" i="11"/>
  <c r="I60" i="11"/>
  <c r="G60" i="11"/>
  <c r="I61" i="11"/>
  <c r="G61" i="11"/>
  <c r="I62" i="11"/>
  <c r="G62" i="11"/>
  <c r="I63" i="11"/>
  <c r="G63" i="11"/>
  <c r="I58" i="11"/>
  <c r="G58" i="11"/>
  <c r="I50" i="11"/>
  <c r="G50" i="11"/>
  <c r="I49" i="11"/>
  <c r="G49" i="11"/>
  <c r="I53" i="11"/>
  <c r="G53" i="11"/>
  <c r="I52" i="11"/>
  <c r="G52" i="11"/>
  <c r="I51" i="11"/>
  <c r="G51" i="11"/>
  <c r="I54" i="11"/>
  <c r="G54" i="11"/>
  <c r="I45" i="11"/>
  <c r="G45" i="11"/>
  <c r="I41" i="11"/>
  <c r="G41" i="11"/>
  <c r="I42" i="11"/>
  <c r="G42" i="11"/>
  <c r="I44" i="11"/>
  <c r="G44" i="11"/>
  <c r="I43" i="11"/>
  <c r="G43" i="11"/>
  <c r="I46" i="11"/>
  <c r="G46" i="11"/>
  <c r="I35" i="11"/>
  <c r="G35" i="11"/>
  <c r="I36" i="11"/>
  <c r="G36" i="11"/>
  <c r="I34" i="11"/>
  <c r="G34" i="11"/>
  <c r="I37" i="11"/>
  <c r="G37" i="11"/>
  <c r="I38" i="11"/>
  <c r="G38" i="11"/>
  <c r="I24" i="11"/>
  <c r="G24" i="11"/>
  <c r="I23" i="11"/>
  <c r="G23" i="11"/>
  <c r="I30" i="11"/>
  <c r="G30" i="11"/>
  <c r="I19" i="11"/>
  <c r="G19" i="11"/>
  <c r="I21" i="11"/>
  <c r="G21" i="11"/>
  <c r="I27" i="11"/>
  <c r="G27" i="11"/>
  <c r="I26" i="11"/>
  <c r="G26" i="11"/>
  <c r="I28" i="11"/>
  <c r="G28" i="11"/>
  <c r="I29" i="11"/>
  <c r="G29" i="11"/>
  <c r="I17" i="11"/>
  <c r="G17" i="11"/>
  <c r="I18" i="11"/>
  <c r="G18" i="11"/>
  <c r="I31" i="11"/>
  <c r="G31" i="11"/>
  <c r="I20" i="11"/>
  <c r="G20" i="11"/>
  <c r="I25" i="11"/>
  <c r="G25" i="11"/>
  <c r="I22" i="11"/>
  <c r="G22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<sst xmlns="http://schemas.openxmlformats.org/spreadsheetml/2006/main" count="851" uniqueCount="230">
  <si>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</si>
  <si>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</si>
  <si>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</si>
  <si>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</si>
  <si>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</si>
  <si>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</si>
  <si>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</si>
  <si>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</si>
  <si>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</si>
  <si>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</si>
  <si>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</si>
  <si>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</si>
  <si>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</si>
  <si>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</si>
  <si>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</si>
  <si>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</si>
  <si>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</si>
  <si>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</si>
  <si>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</si>
  <si>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</si>
  <si>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</si>
  <si>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</si>
  <si>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</si>
  <si>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</si>
  <si>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</si>
  <si>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</si>
  <si>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</si>
  <si>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</si>
  <si>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</si>
  <si>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</si>
  <si>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</si>
  <si>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</si>
  <si>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</si>
  <si>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</si>
  <si>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</si>
  <si>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</si>
  <si>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</si>
  <si>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</si>
  <si>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</si>
  <si>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</si>
  <si>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</si>
  <si>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</si>
  <si>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</si>
  <si>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</si>
  <si>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</si>
  <si>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</si>
  <si>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</si>
  <si>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</si>
  <si>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</si>
  <si>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</si>
  <si>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</si>
  <si>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</si>
  <si>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</si>
  <si>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</si>
  <si>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</si>
  <si>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</si>
  <si>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</si>
  <si>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</si>
  <si>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</si>
  <si>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</si>
  <si>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</si>
  <si>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</si>
  <si>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</si>
  <si>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</si>
  <si>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</si>
  <si>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</si>
  <si>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</si>
  <si>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</si>
  <si>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</si>
  <si>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</si>
  <si>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</si>
  <si>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</si>
  <si>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</si>
  <si>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</si>
  <si>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</si>
  <si>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</si>
  <si>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</si>
  <si>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</si>
  <si>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</si>
  <si>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</si>
  <si>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</si>
  <si>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</si>
  <si>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</si>
  <si>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</si>
  <si>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</si>
  <si>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</si>
  <si>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</si>
  <si>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</si>
  <si>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</si>
  <si>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</si>
  <si>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</si>
  <si>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</si>
  <si>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</si>
  <si>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</si>
  <si>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</si>
  <si>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</si>
  <si>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</si>
  <si>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</si>
  <si>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</si>
  <si>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</si>
  <si>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</si>
  <si>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</si>
  <si>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</si>
  <si>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</si>
  <si>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</si>
  <si>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</si>
  <si>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</si>
  <si>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</si>
  <si>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</si>
  <si>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</si>
  <si>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</si>
  <si>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</si>
  <si>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</si>
  <si>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</si>
  <si>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</si>
  <si>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</si>
  <si>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</si>
  <si>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</si>
  <si>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</si>
  <si>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</si>
  <si>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</si>
  <si>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</si>
  <si>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</si>
  <si>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</si>
  <si>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</si>
  <si>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</si>
  <si>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</si>
  <si>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</si>
  <si>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</si>
  <si>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</si>
  <si>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</si>
  <si>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</si>
  <si>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</si>
  <si>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</si>
  <si>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</si>
  <si>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</si>
  <si>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</si>
  <si>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</si>
  <si>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</si>
  <si>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</si>
  <si>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</si>
  <si>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</si>
  <si>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</si>
  <si>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</si>
  <si>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</si>
  <si>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</si>
  <si>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</si>
  <si>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</si>
  <si>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</si>
  <si>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</si>
  <si>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</si>
  <si>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</si>
  <si>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</si>
  <si>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</si>
  <si>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</si>
  <si>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</si>
  <si>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</si>
  <si>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</si>
  <si>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</si>
  <si>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</si>
  <si>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</si>
  <si>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</si>
  <si>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</si>
  <si>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</si>
  <si>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</si>
  <si>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</si>
  <si>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</si>
  <si>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</si>
  <si>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</si>
  <si>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</si>
  <si>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</si>
  <si>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</si>
  <si>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</si>
  <si>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</si>
  <si>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</si>
  <si>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</si>
  <si>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</si>
  <si>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</si>
  <si>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</si>
  <si>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</si>
  <si>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</si>
  <si>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</si>
  <si>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</si>
  <si>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</si>
  <si>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</si>
  <si>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</si>
  <si>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</si>
  <si>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</si>
  <si>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</si>
  <si>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</si>
  <si>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</si>
  <si>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</si>
  <si>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</si>
  <si>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</si>
  <si>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</si>
  <si>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</si>
  <si>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</si>
  <si>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</si>
  <si>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</si>
  <si>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</si>
  <si>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</si>
  <si>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</si>
  <si>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</si>
  <si>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</si>
  <si>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</si>
  <si>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</si>
  <si>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</si>
  <si>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</si>
  <si>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</si>
  <si>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أسعار المحلات والملاحم في 02-01-2024 (ل.ل.)</t>
  </si>
  <si>
    <t>معدل أسعار  السوبرماركات في 02-01-2024(ل.ل.)</t>
  </si>
  <si>
    <t>معدل الأسعار في كانون الثاني 2023 (ل.ل.)</t>
  </si>
  <si>
    <t>المعدل العام للأسعار في 02-01-2024  (ل.ل.)</t>
  </si>
  <si>
    <t xml:space="preserve"> التاريخ 8 كانون الثاني 2024</t>
  </si>
  <si>
    <t>معدل أسعار  السوبرماركات في 08-01-2024(ل.ل.)</t>
  </si>
  <si>
    <t>معدل أسعار المحلات والملاحم في 08-01-2024 (ل.ل.)</t>
  </si>
  <si>
    <t xml:space="preserve"> التاريخ 8كانون الثاني 2024</t>
  </si>
  <si>
    <t>المعدل العام للأسعار في 08-01-2024 (ل.ل.)</t>
  </si>
  <si>
    <t>المعدل العام للأسعار في 08-01-2024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</si>
  <si>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</si>
  <si>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</si>
  <si>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التاريخ08كانون الثاني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</si>
  <si>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</si>
  <si>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</si>
  <si>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</si>
  <si>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</si>
  <si>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</si>
  <si>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</si>
  <si>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</si>
  <si>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1$=89650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</si>
</sst>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211</v>
      </c>
      <c r="F12" s="215" t="s">
        <v>214</v>
      </c>
      <c r="G12" s="215" t="s">
        <v>197</v>
      </c>
      <c r="H12" s="215" t="s">
        <v>210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28869.855</v>
      </c>
      <c r="F15" s="177">
        <v>79548.800000000003</v>
      </c>
      <c r="G15" s="45">
        <f t="shared" ref="G15:G30" si="0">(F15-E15)/E15</f>
        <v>1.7554277636655955</v>
      </c>
      <c r="H15" s="177">
        <v>88348.800000000003</v>
      </c>
      <c r="I15" s="45">
        <f t="shared" ref="I15:I30" si="1">(F15-H15)/H15</f>
        <v>-9.9605201202506433E-2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38156.695</v>
      </c>
      <c r="F16" s="171">
        <v>151055.33333333334</v>
      </c>
      <c r="G16" s="48">
        <f>(F16-E16)/E16</f>
        <v>2.9588159648872456</v>
      </c>
      <c r="H16" s="171">
        <v>152166.44444444444</v>
      </c>
      <c r="I16" s="44">
        <f t="shared" si="1"/>
        <v>-7.3019456764448392E-3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33108.215555555551</v>
      </c>
      <c r="F17" s="171">
        <v>90848.8</v>
      </c>
      <c r="G17" s="48">
        <f t="shared" si="0"/>
        <v>1.7439956661981921</v>
      </c>
      <c r="H17" s="171">
        <v>87348.800000000003</v>
      </c>
      <c r="I17" s="44">
        <f t="shared" si="1"/>
        <v>4.0069239646108472E-2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10691.548888888889</v>
      </c>
      <c r="F18" s="171">
        <v>54348.800000000003</v>
      </c>
      <c r="G18" s="48">
        <f t="shared" si="0"/>
        <v>4.0833420456489318</v>
      </c>
      <c r="H18" s="171">
        <v>53248.800000000003</v>
      </c>
      <c r="I18" s="44">
        <f t="shared" si="1"/>
        <v>2.0657742521897206E-2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70233.833333333328</v>
      </c>
      <c r="F19" s="171">
        <v>275561</v>
      </c>
      <c r="G19" s="48">
        <f t="shared" si="0"/>
        <v>2.9234794246837357</v>
      </c>
      <c r="H19" s="171">
        <v>197784</v>
      </c>
      <c r="I19" s="44">
        <f t="shared" si="1"/>
        <v>0.39324212271973463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34615.440000000002</v>
      </c>
      <c r="F20" s="171">
        <v>114148.8</v>
      </c>
      <c r="G20" s="48">
        <f t="shared" si="0"/>
        <v>2.2976267237972419</v>
      </c>
      <c r="H20" s="171">
        <v>121148.8</v>
      </c>
      <c r="I20" s="44">
        <f t="shared" si="1"/>
        <v>-5.7780184368314003E-2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22857.966666666667</v>
      </c>
      <c r="F21" s="171">
        <v>72049.8</v>
      </c>
      <c r="G21" s="48">
        <f t="shared" si="0"/>
        <v>2.1520651443187568</v>
      </c>
      <c r="H21" s="171">
        <v>69049.8</v>
      </c>
      <c r="I21" s="44">
        <f t="shared" si="1"/>
        <v>4.3446903539184761E-2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6254.8255555555552</v>
      </c>
      <c r="F22" s="171">
        <v>27944.222222222223</v>
      </c>
      <c r="G22" s="48">
        <f t="shared" si="0"/>
        <v>3.4676261510446249</v>
      </c>
      <c r="H22" s="171">
        <v>27499.777777777777</v>
      </c>
      <c r="I22" s="44">
        <f t="shared" si="1"/>
        <v>1.6161746761590021E-2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8427.3349999999991</v>
      </c>
      <c r="F23" s="171">
        <v>42388.666666666664</v>
      </c>
      <c r="G23" s="48">
        <f t="shared" si="0"/>
        <v>4.0299017028119408</v>
      </c>
      <c r="H23" s="171">
        <v>42944.222222222219</v>
      </c>
      <c r="I23" s="44">
        <f t="shared" si="1"/>
        <v>-1.2936677550724696E-2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8001.75</v>
      </c>
      <c r="F24" s="171">
        <v>42944.222222222219</v>
      </c>
      <c r="G24" s="48">
        <f t="shared" si="0"/>
        <v>4.3668537785137271</v>
      </c>
      <c r="H24" s="171">
        <v>42388.666666666664</v>
      </c>
      <c r="I24" s="44">
        <f t="shared" si="1"/>
        <v>1.3106228604081786E-2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7442.8166666666666</v>
      </c>
      <c r="F25" s="171">
        <v>39349.800000000003</v>
      </c>
      <c r="G25" s="48">
        <f>(F25-E25)/E25</f>
        <v>4.286950056990074</v>
      </c>
      <c r="H25" s="171">
        <v>39349.800000000003</v>
      </c>
      <c r="I25" s="44">
        <f t="shared" si="1"/>
        <v>0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18262.91611111111</v>
      </c>
      <c r="F26" s="171">
        <v>98722</v>
      </c>
      <c r="G26" s="48">
        <f>(F26-E26)/E26</f>
        <v>4.4055989415588339</v>
      </c>
      <c r="H26" s="171">
        <v>97937.25</v>
      </c>
      <c r="I26" s="44">
        <f t="shared" si="1"/>
        <v>8.0127836956826945E-3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7588.07</v>
      </c>
      <c r="F27" s="171">
        <v>42105.333333333336</v>
      </c>
      <c r="G27" s="48">
        <f t="shared" si="0"/>
        <v>4.5488857289578695</v>
      </c>
      <c r="H27" s="171">
        <v>42944.222222222219</v>
      </c>
      <c r="I27" s="44">
        <f t="shared" si="1"/>
        <v>-1.9534383101594187E-2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23628.633333333331</v>
      </c>
      <c r="F28" s="171">
        <v>80149.8</v>
      </c>
      <c r="G28" s="48">
        <f t="shared" si="0"/>
        <v>2.3920624552978804</v>
      </c>
      <c r="H28" s="171">
        <v>75649.8</v>
      </c>
      <c r="I28" s="44">
        <f t="shared" si="1"/>
        <v>5.9484625207204773E-2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28658.22714285714</v>
      </c>
      <c r="F29" s="171">
        <v>120692.85714285714</v>
      </c>
      <c r="G29" s="48">
        <f t="shared" si="0"/>
        <v>3.2114558078286075</v>
      </c>
      <c r="H29" s="171">
        <v>117121.42857142857</v>
      </c>
      <c r="I29" s="44">
        <f t="shared" si="1"/>
        <v>3.0493382935902983E-2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19799.875555555554</v>
      </c>
      <c r="F30" s="174">
        <v>61648.800000000003</v>
      </c>
      <c r="G30" s="51">
        <f t="shared" si="0"/>
        <v>2.1135953267495289</v>
      </c>
      <c r="H30" s="174">
        <v>58848.800000000003</v>
      </c>
      <c r="I30" s="56">
        <f t="shared" si="1"/>
        <v>4.7579559821100854E-2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30625.32</v>
      </c>
      <c r="F32" s="177">
        <v>167449.79999999999</v>
      </c>
      <c r="G32" s="45">
        <f>(F32-E32)/E32</f>
        <v>4.4676914396323033</v>
      </c>
      <c r="H32" s="177">
        <v>153449.79999999999</v>
      </c>
      <c r="I32" s="44">
        <f>(F32-H32)/H32</f>
        <v>9.123504885636867E-2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71">
        <v>165949.79999999999</v>
      </c>
      <c r="G33" s="48">
        <f>(F33-E33)/E33</f>
        <v>4.5667873560143422</v>
      </c>
      <c r="H33" s="171">
        <v>153449.79999999999</v>
      </c>
      <c r="I33" s="44">
        <f>(F33-H33)/H33</f>
        <v>8.1459865050329164E-2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26820.157142857141</v>
      </c>
      <c r="F34" s="171">
        <v>47911.25</v>
      </c>
      <c r="G34" s="48">
        <f>(F34-E34)/E34</f>
        <v>0.78638960781629608</v>
      </c>
      <c r="H34" s="171">
        <v>50061.25</v>
      </c>
      <c r="I34" s="44">
        <f>(F34-H34)/H34</f>
        <v>-4.2947389447926289E-2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71">
        <v>84186.25</v>
      </c>
      <c r="G35" s="48">
        <f>(F35-E35)/E35</f>
        <v>2.9918509091671051</v>
      </c>
      <c r="H35" s="171">
        <v>85070</v>
      </c>
      <c r="I35" s="44">
        <f>(F35-H35)/H35</f>
        <v>-1.0388503585282708E-2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71">
        <v>54498.5</v>
      </c>
      <c r="G36" s="51">
        <f>(F36-E36)/E36</f>
        <v>1.9453893569614711</v>
      </c>
      <c r="H36" s="171">
        <v>55498.5</v>
      </c>
      <c r="I36" s="56">
        <f>(F36-H36)/H36</f>
        <v>-1.8018505004639765E-2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639833.58000000007</v>
      </c>
      <c r="F38" s="171">
        <v>1556731.1666666667</v>
      </c>
      <c r="G38" s="45">
        <f t="shared" ref="G38:G43" si="2">(F38-E38)/E38</f>
        <v>1.4330251104774254</v>
      </c>
      <c r="H38" s="171">
        <v>1447629.857142857</v>
      </c>
      <c r="I38" s="44">
        <f t="shared" ref="I38:I43" si="3">(F38-H38)/H38</f>
        <v>7.5365473422287402E-2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442126.89238095237</v>
      </c>
      <c r="F39" s="171">
        <v>951186.5</v>
      </c>
      <c r="G39" s="48">
        <f t="shared" si="2"/>
        <v>1.1513880209313838</v>
      </c>
      <c r="H39" s="171">
        <v>983411</v>
      </c>
      <c r="I39" s="44">
        <f t="shared" si="3"/>
        <v>-3.2768089842395501E-2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292323.62666666665</v>
      </c>
      <c r="F40" s="171">
        <v>663305.69999999995</v>
      </c>
      <c r="G40" s="48">
        <f t="shared" si="2"/>
        <v>1.2690800177994508</v>
      </c>
      <c r="H40" s="171">
        <v>674364.6</v>
      </c>
      <c r="I40" s="44">
        <f t="shared" si="3"/>
        <v>-1.6398992473804264E-2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130960.02142857143</v>
      </c>
      <c r="F41" s="171">
        <v>295101.21428571426</v>
      </c>
      <c r="G41" s="48">
        <f t="shared" si="2"/>
        <v>1.2533687079966549</v>
      </c>
      <c r="H41" s="171">
        <v>321574.5</v>
      </c>
      <c r="I41" s="44">
        <f t="shared" si="3"/>
        <v>-8.2323958256285051E-2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124532.66666666666</v>
      </c>
      <c r="F42" s="171">
        <v>198724.16666666666</v>
      </c>
      <c r="G42" s="48">
        <f t="shared" si="2"/>
        <v>0.59575934560677524</v>
      </c>
      <c r="H42" s="171">
        <v>224250</v>
      </c>
      <c r="I42" s="44">
        <f t="shared" si="3"/>
        <v>-0.11382757339279083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294339.1021428571</v>
      </c>
      <c r="F43" s="171">
        <v>797045.58333333337</v>
      </c>
      <c r="G43" s="51">
        <f t="shared" si="2"/>
        <v>1.7079160652820378</v>
      </c>
      <c r="H43" s="171">
        <v>809094</v>
      </c>
      <c r="I43" s="59">
        <f t="shared" si="3"/>
        <v>-1.4891244610226534E-2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189124.88888888891</v>
      </c>
      <c r="F45" s="171">
        <v>442797.77777777775</v>
      </c>
      <c r="G45" s="45">
        <f t="shared" ref="G45:G50" si="4">(F45-E45)/E45</f>
        <v>1.3412982837913099</v>
      </c>
      <c r="H45" s="171">
        <v>434484.375</v>
      </c>
      <c r="I45" s="44">
        <f t="shared" ref="I45:I50" si="5">(F45-H45)/H45</f>
        <v>1.9133951083460141E-2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163532.91333333333</v>
      </c>
      <c r="F46" s="171">
        <v>321144.45</v>
      </c>
      <c r="G46" s="48">
        <f t="shared" si="4"/>
        <v>0.96379091801173411</v>
      </c>
      <c r="H46" s="171">
        <v>321305.40000000002</v>
      </c>
      <c r="I46" s="84">
        <f t="shared" si="5"/>
        <v>-5.009252879036942E-4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478975.47857142857</v>
      </c>
      <c r="F47" s="171">
        <v>980079.92857142852</v>
      </c>
      <c r="G47" s="48">
        <f t="shared" si="4"/>
        <v>1.0462006353531339</v>
      </c>
      <c r="H47" s="171">
        <v>980549.14285714284</v>
      </c>
      <c r="I47" s="84">
        <f t="shared" si="5"/>
        <v>-4.7852194775991892E-4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607482.61857142858</v>
      </c>
      <c r="F48" s="171">
        <v>1323981.0825</v>
      </c>
      <c r="G48" s="48">
        <f t="shared" si="4"/>
        <v>1.1794550856673187</v>
      </c>
      <c r="H48" s="171">
        <v>1300826.19625</v>
      </c>
      <c r="I48" s="84">
        <f t="shared" si="5"/>
        <v>1.7800138340349003E-2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65148.6</v>
      </c>
      <c r="F49" s="171">
        <v>140750.5</v>
      </c>
      <c r="G49" s="48">
        <f t="shared" si="4"/>
        <v>1.1604531793469084</v>
      </c>
      <c r="H49" s="171">
        <v>140829</v>
      </c>
      <c r="I49" s="44">
        <f t="shared" si="5"/>
        <v>-5.5741360089186175E-4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871550</v>
      </c>
      <c r="F50" s="171">
        <v>1788069.25</v>
      </c>
      <c r="G50" s="56">
        <f t="shared" si="4"/>
        <v>1.0515968676495897</v>
      </c>
      <c r="H50" s="171">
        <v>1789066.5</v>
      </c>
      <c r="I50" s="59">
        <f t="shared" si="5"/>
        <v>-5.5741360089186175E-4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82182</v>
      </c>
      <c r="F52" s="168">
        <v>143440</v>
      </c>
      <c r="G52" s="170">
        <f t="shared" ref="G52:G60" si="6">(F52-E52)/E52</f>
        <v>0.74539436859652963</v>
      </c>
      <c r="H52" s="168">
        <v>143520</v>
      </c>
      <c r="I52" s="116">
        <f t="shared" ref="I52:I60" si="7">(F52-H52)/H52</f>
        <v>-5.5741360089186175E-4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84006.333333333328</v>
      </c>
      <c r="F53" s="171">
        <v>192776</v>
      </c>
      <c r="G53" s="173">
        <f t="shared" si="6"/>
        <v>1.2947793618735097</v>
      </c>
      <c r="H53" s="171">
        <v>190612.5</v>
      </c>
      <c r="I53" s="84">
        <f t="shared" si="7"/>
        <v>1.1350252475572168E-2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72930.189999999988</v>
      </c>
      <c r="F54" s="171">
        <v>138971.70000000001</v>
      </c>
      <c r="G54" s="173">
        <f t="shared" si="6"/>
        <v>0.90554419232967909</v>
      </c>
      <c r="H54" s="171">
        <v>139035</v>
      </c>
      <c r="I54" s="84">
        <f t="shared" si="7"/>
        <v>-4.5528104434126919E-4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102971.5</v>
      </c>
      <c r="F55" s="171">
        <v>188821.3</v>
      </c>
      <c r="G55" s="173">
        <f t="shared" si="6"/>
        <v>0.83372389447565576</v>
      </c>
      <c r="H55" s="171">
        <v>188908.2</v>
      </c>
      <c r="I55" s="84">
        <f t="shared" si="7"/>
        <v>-4.6001179408846878E-4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53597</v>
      </c>
      <c r="F56" s="171">
        <v>98623.1875</v>
      </c>
      <c r="G56" s="178">
        <f t="shared" si="6"/>
        <v>0.84008783140847432</v>
      </c>
      <c r="H56" s="171">
        <v>98670</v>
      </c>
      <c r="I56" s="85">
        <f t="shared" si="7"/>
        <v>-4.7443498530455055E-4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38779.666666666664</v>
      </c>
      <c r="F57" s="174">
        <v>100279.92857142857</v>
      </c>
      <c r="G57" s="176">
        <f t="shared" si="6"/>
        <v>1.5858893897513793</v>
      </c>
      <c r="H57" s="174">
        <v>100335.85714285714</v>
      </c>
      <c r="I57" s="117">
        <f t="shared" si="7"/>
        <v>-5.5741360089194458E-4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114759.8</v>
      </c>
      <c r="F58" s="177">
        <v>206643.25</v>
      </c>
      <c r="G58" s="44">
        <f t="shared" si="6"/>
        <v>0.8006588544072053</v>
      </c>
      <c r="H58" s="177">
        <v>169757.25</v>
      </c>
      <c r="I58" s="44">
        <f t="shared" si="7"/>
        <v>0.21728674327606037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108530.57142857143</v>
      </c>
      <c r="F59" s="171">
        <v>191465.27777777778</v>
      </c>
      <c r="G59" s="48">
        <f t="shared" si="6"/>
        <v>0.76415986074291697</v>
      </c>
      <c r="H59" s="171">
        <v>160662.66666666666</v>
      </c>
      <c r="I59" s="44">
        <f t="shared" si="7"/>
        <v>0.19172226971072595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746800</v>
      </c>
      <c r="F60" s="171">
        <v>1029182</v>
      </c>
      <c r="G60" s="51">
        <f t="shared" si="6"/>
        <v>0.37812265666845207</v>
      </c>
      <c r="H60" s="171">
        <v>1029756</v>
      </c>
      <c r="I60" s="51">
        <f t="shared" si="7"/>
        <v>-5.5741360089186175E-4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229527.5</v>
      </c>
      <c r="F62" s="171">
        <v>393190.88888888888</v>
      </c>
      <c r="G62" s="45">
        <f t="shared" ref="G62:G67" si="8">(F62-E62)/E62</f>
        <v>0.71304479371268747</v>
      </c>
      <c r="H62" s="171">
        <v>388999</v>
      </c>
      <c r="I62" s="44">
        <f t="shared" ref="I62:I67" si="9">(F62-H62)/H62</f>
        <v>1.0776091683754652E-2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1148455</v>
      </c>
      <c r="F63" s="171">
        <v>2829283.6666666665</v>
      </c>
      <c r="G63" s="48">
        <f t="shared" si="8"/>
        <v>1.4635564011360189</v>
      </c>
      <c r="H63" s="171">
        <v>2830633</v>
      </c>
      <c r="I63" s="44">
        <f t="shared" si="9"/>
        <v>-4.7668960735407543E-4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497506.85714285716</v>
      </c>
      <c r="F64" s="171">
        <v>955623.5</v>
      </c>
      <c r="G64" s="48">
        <f t="shared" si="8"/>
        <v>0.92082478116597377</v>
      </c>
      <c r="H64" s="171">
        <v>956089.875</v>
      </c>
      <c r="I64" s="84">
        <f t="shared" si="9"/>
        <v>-4.8779409990091149E-4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271366</v>
      </c>
      <c r="F65" s="171">
        <v>601700.91666666663</v>
      </c>
      <c r="G65" s="48">
        <f t="shared" si="8"/>
        <v>1.2173039977987907</v>
      </c>
      <c r="H65" s="171">
        <v>602036.5</v>
      </c>
      <c r="I65" s="84">
        <f t="shared" si="9"/>
        <v>-5.5741360089192626E-4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115631.60515873015</v>
      </c>
      <c r="F66" s="171">
        <v>300461.25</v>
      </c>
      <c r="G66" s="48">
        <f t="shared" si="8"/>
        <v>1.5984353463531875</v>
      </c>
      <c r="H66" s="171">
        <v>300607.125</v>
      </c>
      <c r="I66" s="84">
        <f t="shared" si="9"/>
        <v>-4.8526793900843167E-4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116240.40666666666</v>
      </c>
      <c r="F67" s="171">
        <v>224912.42857142858</v>
      </c>
      <c r="G67" s="51">
        <f t="shared" si="8"/>
        <v>0.93489024187941805</v>
      </c>
      <c r="H67" s="171">
        <v>225018.85714285713</v>
      </c>
      <c r="I67" s="85">
        <f t="shared" si="9"/>
        <v>-4.7297623310291106E-4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124609.01428571429</v>
      </c>
      <c r="F69" s="177">
        <v>301805.1875</v>
      </c>
      <c r="G69" s="45">
        <f>(F69-E69)/E69</f>
        <v>1.422017293291439</v>
      </c>
      <c r="H69" s="177">
        <v>297206</v>
      </c>
      <c r="I69" s="44">
        <f>(F69-H69)/H69</f>
        <v>1.54747464721439E-2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90363.66</v>
      </c>
      <c r="F70" s="171">
        <v>197243.25</v>
      </c>
      <c r="G70" s="48">
        <f>(F70-E70)/E70</f>
        <v>1.1827718133594853</v>
      </c>
      <c r="H70" s="171">
        <v>197340</v>
      </c>
      <c r="I70" s="44">
        <f>(F70-H70)/H70</f>
        <v>-4.9027059896625117E-4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40235.090476190482</v>
      </c>
      <c r="F71" s="171">
        <v>80130.25</v>
      </c>
      <c r="G71" s="48">
        <f>(F71-E71)/E71</f>
        <v>0.99155138093744011</v>
      </c>
      <c r="H71" s="171">
        <v>80169.375</v>
      </c>
      <c r="I71" s="44">
        <f>(F71-H71)/H71</f>
        <v>-4.8802925057105659E-4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54557.5</v>
      </c>
      <c r="F72" s="171">
        <v>133040.6</v>
      </c>
      <c r="G72" s="48">
        <f>(F72-E72)/E72</f>
        <v>1.4385391559363976</v>
      </c>
      <c r="H72" s="171">
        <v>133114.79999999999</v>
      </c>
      <c r="I72" s="44">
        <f>(F72-H72)/H72</f>
        <v>-5.5741360089173067E-4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56965.653571428571</v>
      </c>
      <c r="F73" s="180">
        <v>120139.375</v>
      </c>
      <c r="G73" s="48">
        <f>(F73-E73)/E73</f>
        <v>1.1089791386200569</v>
      </c>
      <c r="H73" s="180">
        <v>120198</v>
      </c>
      <c r="I73" s="59">
        <f>(F73-H73)/H73</f>
        <v>-4.8773690078037906E-4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35787</v>
      </c>
      <c r="F75" s="168">
        <v>71597.78571428571</v>
      </c>
      <c r="G75" s="44">
        <f t="shared" ref="G75:G81" si="10">(F75-E75)/E75</f>
        <v>1.0006646467791576</v>
      </c>
      <c r="H75" s="168">
        <v>71631.857142857145</v>
      </c>
      <c r="I75" s="45">
        <f t="shared" ref="I75:I81" si="11">(F75-H75)/H75</f>
        <v>-4.7564631060011933E-4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47390.114285714284</v>
      </c>
      <c r="F76" s="171">
        <v>114825.03571428571</v>
      </c>
      <c r="G76" s="48">
        <f t="shared" si="10"/>
        <v>1.4229744419270083</v>
      </c>
      <c r="H76" s="171">
        <v>113150.14285714286</v>
      </c>
      <c r="I76" s="44">
        <f t="shared" si="11"/>
        <v>1.4802392775212688E-2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22348.233333333334</v>
      </c>
      <c r="F77" s="171">
        <v>48863.5</v>
      </c>
      <c r="G77" s="48">
        <f t="shared" si="10"/>
        <v>1.1864591832016549</v>
      </c>
      <c r="H77" s="171">
        <v>47840</v>
      </c>
      <c r="I77" s="44">
        <f t="shared" si="11"/>
        <v>2.139423076923077E-2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39373.528174603169</v>
      </c>
      <c r="F78" s="171">
        <v>96329.777777777781</v>
      </c>
      <c r="G78" s="48">
        <f t="shared" si="10"/>
        <v>1.4465619984726872</v>
      </c>
      <c r="H78" s="171">
        <v>96377.666666666672</v>
      </c>
      <c r="I78" s="44">
        <f t="shared" si="11"/>
        <v>-4.9688782209803624E-4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56164</v>
      </c>
      <c r="F79" s="171">
        <v>132889.16666666666</v>
      </c>
      <c r="G79" s="48">
        <f t="shared" si="10"/>
        <v>1.3660915651781684</v>
      </c>
      <c r="H79" s="171">
        <v>132955.33333333334</v>
      </c>
      <c r="I79" s="44">
        <f t="shared" si="11"/>
        <v>-4.9766086856252022E-4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182466</v>
      </c>
      <c r="F80" s="171">
        <v>578242.5</v>
      </c>
      <c r="G80" s="48">
        <f t="shared" si="10"/>
        <v>2.1690424517444344</v>
      </c>
      <c r="H80" s="171">
        <v>578565</v>
      </c>
      <c r="I80" s="44">
        <f t="shared" si="11"/>
        <v>-5.5741360089186175E-4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80085.666666666657</v>
      </c>
      <c r="F81" s="174">
        <v>172854.7</v>
      </c>
      <c r="G81" s="51">
        <f t="shared" si="10"/>
        <v>1.1583724927889723</v>
      </c>
      <c r="H81" s="174">
        <v>171954.9</v>
      </c>
      <c r="I81" s="56">
        <f t="shared" si="11"/>
        <v>5.2327674291341364E-3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211</v>
      </c>
      <c r="F12" s="223" t="s">
        <v>215</v>
      </c>
      <c r="G12" s="215" t="s">
        <v>197</v>
      </c>
      <c r="H12" s="223" t="s">
        <v>209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28869.855</v>
      </c>
      <c r="F15" s="143">
        <v>66100</v>
      </c>
      <c r="G15" s="44">
        <f>(F15-E15)/E15</f>
        <v>1.2895854516761516</v>
      </c>
      <c r="H15" s="143">
        <v>67700</v>
      </c>
      <c r="I15" s="118">
        <f>(F15-H15)/H15</f>
        <v>-2.3633677991137372E-2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38156.695</v>
      </c>
      <c r="F16" s="143">
        <v>109700</v>
      </c>
      <c r="G16" s="48">
        <f t="shared" ref="G16:G39" si="0">(F16-E16)/E16</f>
        <v>1.8749869452791965</v>
      </c>
      <c r="H16" s="143">
        <v>109500</v>
      </c>
      <c r="I16" s="48">
        <f>(F16-H16)/H16</f>
        <v>1.8264840182648401E-3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33108.215555555551</v>
      </c>
      <c r="F17" s="143">
        <v>78300</v>
      </c>
      <c r="G17" s="48">
        <f t="shared" si="0"/>
        <v>1.3649719166716394</v>
      </c>
      <c r="H17" s="143">
        <v>80700</v>
      </c>
      <c r="I17" s="48">
        <f t="shared" ref="I17:I29" si="1">(F17-H17)/H17</f>
        <v>-2.9739776951672861E-2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10691.548888888889</v>
      </c>
      <c r="F18" s="143">
        <v>37400</v>
      </c>
      <c r="G18" s="48">
        <f t="shared" si="0"/>
        <v>2.4980899763613924</v>
      </c>
      <c r="H18" s="143">
        <v>40200</v>
      </c>
      <c r="I18" s="48">
        <f t="shared" si="1"/>
        <v>-6.965174129353234E-2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70233.833333333328</v>
      </c>
      <c r="F19" s="143">
        <v>192500</v>
      </c>
      <c r="G19" s="48">
        <f t="shared" si="0"/>
        <v>1.7408442749577011</v>
      </c>
      <c r="H19" s="143">
        <v>153000</v>
      </c>
      <c r="I19" s="48">
        <f t="shared" si="1"/>
        <v>0.2581699346405229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34615.440000000002</v>
      </c>
      <c r="F20" s="143">
        <v>86100</v>
      </c>
      <c r="G20" s="48">
        <f t="shared" si="0"/>
        <v>1.4873293536063674</v>
      </c>
      <c r="H20" s="143">
        <v>83700</v>
      </c>
      <c r="I20" s="48">
        <f t="shared" si="1"/>
        <v>2.8673835125448029E-2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22857.966666666667</v>
      </c>
      <c r="F21" s="143">
        <v>58500</v>
      </c>
      <c r="G21" s="48">
        <f t="shared" si="0"/>
        <v>1.5592827591838876</v>
      </c>
      <c r="H21" s="143">
        <v>65000</v>
      </c>
      <c r="I21" s="48">
        <f t="shared" si="1"/>
        <v>-0.1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6254.8255555555552</v>
      </c>
      <c r="F22" s="143">
        <v>20500</v>
      </c>
      <c r="G22" s="48">
        <f t="shared" si="0"/>
        <v>2.2774695022136688</v>
      </c>
      <c r="H22" s="143">
        <v>18500</v>
      </c>
      <c r="I22" s="48">
        <f t="shared" si="1"/>
        <v>0.10810810810810811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8427.3349999999991</v>
      </c>
      <c r="F23" s="143">
        <v>25700</v>
      </c>
      <c r="G23" s="48">
        <f t="shared" si="0"/>
        <v>2.0495999031722367</v>
      </c>
      <c r="H23" s="143">
        <v>22700</v>
      </c>
      <c r="I23" s="48">
        <f t="shared" si="1"/>
        <v>0.13215859030837004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8001.75</v>
      </c>
      <c r="F24" s="143">
        <v>22000</v>
      </c>
      <c r="G24" s="48">
        <f t="shared" si="0"/>
        <v>1.7493985690630174</v>
      </c>
      <c r="H24" s="143">
        <v>22000</v>
      </c>
      <c r="I24" s="48">
        <f t="shared" si="1"/>
        <v>0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7442.8166666666666</v>
      </c>
      <c r="F25" s="143">
        <v>22700</v>
      </c>
      <c r="G25" s="48">
        <f t="shared" si="0"/>
        <v>2.0499206169707258</v>
      </c>
      <c r="H25" s="143">
        <v>21500</v>
      </c>
      <c r="I25" s="48">
        <f t="shared" si="1"/>
        <v>5.5813953488372092E-2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18262.91611111111</v>
      </c>
      <c r="F26" s="143">
        <v>58500</v>
      </c>
      <c r="G26" s="48">
        <f t="shared" si="0"/>
        <v>2.2032124357406841</v>
      </c>
      <c r="H26" s="143">
        <v>61000</v>
      </c>
      <c r="I26" s="48">
        <f t="shared" si="1"/>
        <v>-4.0983606557377046E-2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7588.07</v>
      </c>
      <c r="F27" s="143">
        <v>27000</v>
      </c>
      <c r="G27" s="48">
        <f t="shared" si="0"/>
        <v>2.5582170433324944</v>
      </c>
      <c r="H27" s="143">
        <v>27500</v>
      </c>
      <c r="I27" s="48">
        <f t="shared" si="1"/>
        <v>-1.8181818181818181E-2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23628.633333333331</v>
      </c>
      <c r="F28" s="143">
        <v>65500</v>
      </c>
      <c r="G28" s="48">
        <f t="shared" si="0"/>
        <v>1.7720604520786223</v>
      </c>
      <c r="H28" s="143">
        <v>61000</v>
      </c>
      <c r="I28" s="48">
        <f t="shared" si="1"/>
        <v>7.3770491803278687E-2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28658.22714285714</v>
      </c>
      <c r="F29" s="143">
        <v>95500</v>
      </c>
      <c r="G29" s="48">
        <f t="shared" si="0"/>
        <v>2.3323764070940687</v>
      </c>
      <c r="H29" s="143">
        <v>99500</v>
      </c>
      <c r="I29" s="48">
        <f t="shared" si="1"/>
        <v>-4.0201005025125629E-2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19799.875555555554</v>
      </c>
      <c r="F30" s="145">
        <v>48300</v>
      </c>
      <c r="G30" s="51">
        <f t="shared" si="0"/>
        <v>1.4394092712591686</v>
      </c>
      <c r="H30" s="145">
        <v>51100</v>
      </c>
      <c r="I30" s="51">
        <f>(F30-H30)/H30</f>
        <v>-5.4794520547945202E-2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30625.32</v>
      </c>
      <c r="F32" s="143">
        <v>102800</v>
      </c>
      <c r="G32" s="44">
        <f t="shared" si="0"/>
        <v>2.3566996197917276</v>
      </c>
      <c r="H32" s="143">
        <v>103600</v>
      </c>
      <c r="I32" s="45">
        <f>(F32-H32)/H32</f>
        <v>-7.7220077220077222E-3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43">
        <v>102800</v>
      </c>
      <c r="G33" s="48">
        <f t="shared" si="0"/>
        <v>2.4484268146046242</v>
      </c>
      <c r="H33" s="143">
        <v>105000</v>
      </c>
      <c r="I33" s="48">
        <f>(F33-H33)/H33</f>
        <v>-2.0952380952380951E-2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26820.157142857141</v>
      </c>
      <c r="F34" s="143">
        <v>46300</v>
      </c>
      <c r="G34" s="48">
        <f>(F34-E34)/E34</f>
        <v>0.72631352431619944</v>
      </c>
      <c r="H34" s="143">
        <v>45600</v>
      </c>
      <c r="I34" s="48">
        <f>(F34-H34)/H34</f>
        <v>1.5350877192982455E-2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43">
        <v>48500</v>
      </c>
      <c r="G35" s="48">
        <f t="shared" si="0"/>
        <v>1.29971959903909</v>
      </c>
      <c r="H35" s="143">
        <v>45500</v>
      </c>
      <c r="I35" s="48">
        <f>(F35-H35)/H35</f>
        <v>6.5934065934065936E-2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43">
        <v>43000</v>
      </c>
      <c r="G36" s="55">
        <f t="shared" si="0"/>
        <v>1.3239491426249026</v>
      </c>
      <c r="H36" s="143">
        <v>41700</v>
      </c>
      <c r="I36" s="48">
        <f>(F36-H36)/H36</f>
        <v>3.117505995203837E-2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639833.58000000007</v>
      </c>
      <c r="F38" s="198">
        <v>1378020</v>
      </c>
      <c r="G38" s="170">
        <f t="shared" si="0"/>
        <v>1.1537162835373533</v>
      </c>
      <c r="H38" s="198">
        <v>1396400</v>
      </c>
      <c r="I38" s="170">
        <f>(F38-H38)/H38</f>
        <v>-1.3162417645373818E-2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442126.89238095237</v>
      </c>
      <c r="F39" s="144">
        <v>1026850</v>
      </c>
      <c r="G39" s="176">
        <f t="shared" si="0"/>
        <v>1.3225232793919923</v>
      </c>
      <c r="H39" s="144">
        <v>1027900</v>
      </c>
      <c r="I39" s="176">
        <f>(F39-H39)/H39</f>
        <v>-1.0215001459285922E-3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3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214</v>
      </c>
      <c r="E12" s="223" t="s">
        <v>215</v>
      </c>
      <c r="F12" s="230" t="s">
        <v>186</v>
      </c>
      <c r="G12" s="215" t="s">
        <v>211</v>
      </c>
      <c r="H12" s="232" t="s">
        <v>217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79548.800000000003</v>
      </c>
      <c r="E15" s="133">
        <v>66100</v>
      </c>
      <c r="F15" s="67">
        <f t="shared" ref="F15:F30" si="0">D15-E15</f>
        <v>13448.800000000003</v>
      </c>
      <c r="G15" s="168">
        <v>28869.855</v>
      </c>
      <c r="H15" s="66">
        <f>AVERAGE(D15:E15)</f>
        <v>72824.399999999994</v>
      </c>
      <c r="I15" s="69">
        <f>(H15-G15)/G15</f>
        <v>1.5225066076708733</v>
      </c>
    </row>
    <row r="16" spans="1:9" ht="16.5" customHeight="1">
      <c r="A16" s="37"/>
      <c r="B16" s="34" t="s">
        <v>5</v>
      </c>
      <c r="C16" s="15" t="s">
        <v>164</v>
      </c>
      <c r="D16" s="133">
        <v>151055.33333333334</v>
      </c>
      <c r="E16" s="133">
        <v>109700</v>
      </c>
      <c r="F16" s="71">
        <f t="shared" si="0"/>
        <v>41355.333333333343</v>
      </c>
      <c r="G16" s="171">
        <v>38156.695</v>
      </c>
      <c r="H16" s="68">
        <f t="shared" ref="H16:H30" si="1">AVERAGE(D16:E16)</f>
        <v>130377.66666666667</v>
      </c>
      <c r="I16" s="72">
        <f t="shared" ref="I16:I39" si="2">(H16-G16)/G16</f>
        <v>2.4169014550832215</v>
      </c>
    </row>
    <row r="17" spans="1:9" ht="16.5">
      <c r="A17" s="37"/>
      <c r="B17" s="34" t="s">
        <v>6</v>
      </c>
      <c r="C17" s="15" t="s">
        <v>165</v>
      </c>
      <c r="D17" s="133">
        <v>90848.8</v>
      </c>
      <c r="E17" s="133">
        <v>78300</v>
      </c>
      <c r="F17" s="71">
        <f t="shared" si="0"/>
        <v>12548.800000000003</v>
      </c>
      <c r="G17" s="171">
        <v>33108.215555555551</v>
      </c>
      <c r="H17" s="68">
        <f t="shared" si="1"/>
        <v>84574.399999999994</v>
      </c>
      <c r="I17" s="72">
        <f t="shared" si="2"/>
        <v>1.5544837914349157</v>
      </c>
    </row>
    <row r="18" spans="1:9" ht="16.5">
      <c r="A18" s="37"/>
      <c r="B18" s="34" t="s">
        <v>7</v>
      </c>
      <c r="C18" s="151" t="s">
        <v>166</v>
      </c>
      <c r="D18" s="133">
        <v>54348.800000000003</v>
      </c>
      <c r="E18" s="133">
        <v>37400</v>
      </c>
      <c r="F18" s="71">
        <f t="shared" si="0"/>
        <v>16948.800000000003</v>
      </c>
      <c r="G18" s="171">
        <v>10691.548888888889</v>
      </c>
      <c r="H18" s="68">
        <f t="shared" si="1"/>
        <v>45874.400000000001</v>
      </c>
      <c r="I18" s="72">
        <f t="shared" si="2"/>
        <v>3.2907160110051619</v>
      </c>
    </row>
    <row r="19" spans="1:9" ht="16.5">
      <c r="A19" s="37"/>
      <c r="B19" s="34" t="s">
        <v>8</v>
      </c>
      <c r="C19" s="15" t="s">
        <v>167</v>
      </c>
      <c r="D19" s="133">
        <v>275561</v>
      </c>
      <c r="E19" s="133">
        <v>192500</v>
      </c>
      <c r="F19" s="71">
        <f>D19-E19</f>
        <v>83061</v>
      </c>
      <c r="G19" s="171">
        <v>70233.833333333328</v>
      </c>
      <c r="H19" s="68">
        <f t="shared" si="1"/>
        <v>234030.5</v>
      </c>
      <c r="I19" s="72">
        <f t="shared" si="2"/>
        <v>2.3321618498207184</v>
      </c>
    </row>
    <row r="20" spans="1:9" ht="16.5">
      <c r="A20" s="37"/>
      <c r="B20" s="34" t="s">
        <v>9</v>
      </c>
      <c r="C20" s="151" t="s">
        <v>168</v>
      </c>
      <c r="D20" s="133">
        <v>114148.8</v>
      </c>
      <c r="E20" s="133">
        <v>86100</v>
      </c>
      <c r="F20" s="71">
        <f t="shared" si="0"/>
        <v>28048.800000000003</v>
      </c>
      <c r="G20" s="171">
        <v>34615.440000000002</v>
      </c>
      <c r="H20" s="68">
        <f t="shared" si="1"/>
        <v>100124.4</v>
      </c>
      <c r="I20" s="72">
        <f t="shared" si="2"/>
        <v>1.8924780387018043</v>
      </c>
    </row>
    <row r="21" spans="1:9" ht="16.5">
      <c r="A21" s="37"/>
      <c r="B21" s="34" t="s">
        <v>10</v>
      </c>
      <c r="C21" s="15" t="s">
        <v>169</v>
      </c>
      <c r="D21" s="133">
        <v>72049.8</v>
      </c>
      <c r="E21" s="133">
        <v>58500</v>
      </c>
      <c r="F21" s="71">
        <f t="shared" si="0"/>
        <v>13549.800000000003</v>
      </c>
      <c r="G21" s="171">
        <v>22857.966666666667</v>
      </c>
      <c r="H21" s="68">
        <f t="shared" si="1"/>
        <v>65274.9</v>
      </c>
      <c r="I21" s="72">
        <f t="shared" si="2"/>
        <v>1.8556739517513223</v>
      </c>
    </row>
    <row r="22" spans="1:9" ht="16.5">
      <c r="A22" s="37"/>
      <c r="B22" s="34" t="s">
        <v>11</v>
      </c>
      <c r="C22" s="15" t="s">
        <v>170</v>
      </c>
      <c r="D22" s="133">
        <v>27944.222222222223</v>
      </c>
      <c r="E22" s="133">
        <v>20500</v>
      </c>
      <c r="F22" s="71">
        <f t="shared" si="0"/>
        <v>7444.2222222222226</v>
      </c>
      <c r="G22" s="171">
        <v>6254.8255555555552</v>
      </c>
      <c r="H22" s="68">
        <f t="shared" si="1"/>
        <v>24222.111111111109</v>
      </c>
      <c r="I22" s="72">
        <f t="shared" si="2"/>
        <v>2.8725478266291464</v>
      </c>
    </row>
    <row r="23" spans="1:9" ht="16.5">
      <c r="A23" s="37"/>
      <c r="B23" s="34" t="s">
        <v>12</v>
      </c>
      <c r="C23" s="15" t="s">
        <v>171</v>
      </c>
      <c r="D23" s="133">
        <v>42388.666666666664</v>
      </c>
      <c r="E23" s="133">
        <v>25700</v>
      </c>
      <c r="F23" s="71">
        <f t="shared" si="0"/>
        <v>16688.666666666664</v>
      </c>
      <c r="G23" s="171">
        <v>8427.3349999999991</v>
      </c>
      <c r="H23" s="68">
        <f t="shared" si="1"/>
        <v>34044.333333333328</v>
      </c>
      <c r="I23" s="72">
        <f t="shared" si="2"/>
        <v>3.0397508029920886</v>
      </c>
    </row>
    <row r="24" spans="1:9" ht="16.5">
      <c r="A24" s="37"/>
      <c r="B24" s="34" t="s">
        <v>13</v>
      </c>
      <c r="C24" s="15" t="s">
        <v>172</v>
      </c>
      <c r="D24" s="133">
        <v>42944.222222222219</v>
      </c>
      <c r="E24" s="133">
        <v>22000</v>
      </c>
      <c r="F24" s="71">
        <f t="shared" si="0"/>
        <v>20944.222222222219</v>
      </c>
      <c r="G24" s="171">
        <v>8001.75</v>
      </c>
      <c r="H24" s="68">
        <f t="shared" si="1"/>
        <v>32472.111111111109</v>
      </c>
      <c r="I24" s="72">
        <f t="shared" si="2"/>
        <v>3.0581261737883723</v>
      </c>
    </row>
    <row r="25" spans="1:9" ht="16.5">
      <c r="A25" s="37"/>
      <c r="B25" s="34" t="s">
        <v>14</v>
      </c>
      <c r="C25" s="151" t="s">
        <v>173</v>
      </c>
      <c r="D25" s="133">
        <v>39349.800000000003</v>
      </c>
      <c r="E25" s="133">
        <v>22700</v>
      </c>
      <c r="F25" s="71">
        <f t="shared" si="0"/>
        <v>16649.800000000003</v>
      </c>
      <c r="G25" s="171">
        <v>7442.8166666666666</v>
      </c>
      <c r="H25" s="68">
        <f t="shared" si="1"/>
        <v>31024.9</v>
      </c>
      <c r="I25" s="72">
        <f t="shared" si="2"/>
        <v>3.1684353369803997</v>
      </c>
    </row>
    <row r="26" spans="1:9" ht="16.5">
      <c r="A26" s="37"/>
      <c r="B26" s="34" t="s">
        <v>15</v>
      </c>
      <c r="C26" s="15" t="s">
        <v>174</v>
      </c>
      <c r="D26" s="133">
        <v>98722</v>
      </c>
      <c r="E26" s="133">
        <v>58500</v>
      </c>
      <c r="F26" s="71">
        <f t="shared" si="0"/>
        <v>40222</v>
      </c>
      <c r="G26" s="171">
        <v>18262.91611111111</v>
      </c>
      <c r="H26" s="68">
        <f t="shared" si="1"/>
        <v>78611</v>
      </c>
      <c r="I26" s="72">
        <f t="shared" si="2"/>
        <v>3.3044056886497595</v>
      </c>
    </row>
    <row r="27" spans="1:9" ht="16.5">
      <c r="A27" s="37"/>
      <c r="B27" s="34" t="s">
        <v>16</v>
      </c>
      <c r="C27" s="15" t="s">
        <v>175</v>
      </c>
      <c r="D27" s="133">
        <v>42105.333333333336</v>
      </c>
      <c r="E27" s="133">
        <v>27000</v>
      </c>
      <c r="F27" s="71">
        <f t="shared" si="0"/>
        <v>15105.333333333336</v>
      </c>
      <c r="G27" s="171">
        <v>7588.07</v>
      </c>
      <c r="H27" s="68">
        <f t="shared" si="1"/>
        <v>34552.666666666672</v>
      </c>
      <c r="I27" s="72">
        <f t="shared" si="2"/>
        <v>3.5535513861451822</v>
      </c>
    </row>
    <row r="28" spans="1:9" ht="16.5">
      <c r="A28" s="37"/>
      <c r="B28" s="34" t="s">
        <v>17</v>
      </c>
      <c r="C28" s="15" t="s">
        <v>176</v>
      </c>
      <c r="D28" s="133">
        <v>80149.8</v>
      </c>
      <c r="E28" s="133">
        <v>65500</v>
      </c>
      <c r="F28" s="71">
        <f t="shared" si="0"/>
        <v>14649.800000000003</v>
      </c>
      <c r="G28" s="171">
        <v>23628.633333333331</v>
      </c>
      <c r="H28" s="68">
        <f t="shared" si="1"/>
        <v>72824.899999999994</v>
      </c>
      <c r="I28" s="72">
        <f t="shared" si="2"/>
        <v>2.0820614536882509</v>
      </c>
    </row>
    <row r="29" spans="1:9" ht="16.5">
      <c r="A29" s="37"/>
      <c r="B29" s="34" t="s">
        <v>18</v>
      </c>
      <c r="C29" s="15" t="s">
        <v>177</v>
      </c>
      <c r="D29" s="133">
        <v>120692.85714285714</v>
      </c>
      <c r="E29" s="133">
        <v>95500</v>
      </c>
      <c r="F29" s="71">
        <f t="shared" si="0"/>
        <v>25192.857142857145</v>
      </c>
      <c r="G29" s="171">
        <v>28658.22714285714</v>
      </c>
      <c r="H29" s="68">
        <f t="shared" si="1"/>
        <v>108096.42857142858</v>
      </c>
      <c r="I29" s="72">
        <f t="shared" si="2"/>
        <v>2.7719161074613385</v>
      </c>
    </row>
    <row r="30" spans="1:9" ht="17.25" thickBot="1">
      <c r="A30" s="38"/>
      <c r="B30" s="36" t="s">
        <v>19</v>
      </c>
      <c r="C30" s="16" t="s">
        <v>178</v>
      </c>
      <c r="D30" s="143">
        <v>61648.800000000003</v>
      </c>
      <c r="E30" s="136">
        <v>48300</v>
      </c>
      <c r="F30" s="74">
        <f t="shared" si="0"/>
        <v>13348.800000000003</v>
      </c>
      <c r="G30" s="174">
        <v>19799.875555555554</v>
      </c>
      <c r="H30" s="100">
        <f t="shared" si="1"/>
        <v>54974.400000000001</v>
      </c>
      <c r="I30" s="75">
        <f t="shared" si="2"/>
        <v>1.7765022990043486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167449.79999999999</v>
      </c>
      <c r="E32" s="133">
        <v>102800</v>
      </c>
      <c r="F32" s="67">
        <f>D32-E32</f>
        <v>64649.799999999988</v>
      </c>
      <c r="G32" s="177">
        <v>30625.32</v>
      </c>
      <c r="H32" s="68">
        <f>AVERAGE(D32:E32)</f>
        <v>135124.9</v>
      </c>
      <c r="I32" s="78">
        <f t="shared" si="2"/>
        <v>3.4121955297120157</v>
      </c>
    </row>
    <row r="33" spans="1:9" ht="16.5">
      <c r="A33" s="37"/>
      <c r="B33" s="34" t="s">
        <v>27</v>
      </c>
      <c r="C33" s="15" t="s">
        <v>180</v>
      </c>
      <c r="D33" s="47">
        <v>165949.79999999999</v>
      </c>
      <c r="E33" s="133">
        <v>102800</v>
      </c>
      <c r="F33" s="79">
        <f>D33-E33</f>
        <v>63149.799999999988</v>
      </c>
      <c r="G33" s="171">
        <v>29810.695</v>
      </c>
      <c r="H33" s="68">
        <f>AVERAGE(D33:E33)</f>
        <v>134374.9</v>
      </c>
      <c r="I33" s="72">
        <f t="shared" si="2"/>
        <v>3.5076070853094832</v>
      </c>
    </row>
    <row r="34" spans="1:9" ht="16.5">
      <c r="A34" s="37"/>
      <c r="B34" s="39" t="s">
        <v>28</v>
      </c>
      <c r="C34" s="15" t="s">
        <v>181</v>
      </c>
      <c r="D34" s="47">
        <v>47911.25</v>
      </c>
      <c r="E34" s="133">
        <v>46300</v>
      </c>
      <c r="F34" s="71">
        <f>D34-E34</f>
        <v>1611.25</v>
      </c>
      <c r="G34" s="171">
        <v>26820.157142857141</v>
      </c>
      <c r="H34" s="68">
        <f>AVERAGE(D34:E34)</f>
        <v>47105.625</v>
      </c>
      <c r="I34" s="72">
        <f t="shared" si="2"/>
        <v>0.75635156606624776</v>
      </c>
    </row>
    <row r="35" spans="1:9" ht="16.5">
      <c r="A35" s="37"/>
      <c r="B35" s="34" t="s">
        <v>29</v>
      </c>
      <c r="C35" s="15" t="s">
        <v>182</v>
      </c>
      <c r="D35" s="47">
        <v>84186.25</v>
      </c>
      <c r="E35" s="133">
        <v>48500</v>
      </c>
      <c r="F35" s="79">
        <f>D35-E35</f>
        <v>35686.25</v>
      </c>
      <c r="G35" s="171">
        <v>21089.527619047618</v>
      </c>
      <c r="H35" s="68">
        <f>AVERAGE(D35:E35)</f>
        <v>66343.125</v>
      </c>
      <c r="I35" s="72">
        <f t="shared" si="2"/>
        <v>2.1457852541030973</v>
      </c>
    </row>
    <row r="36" spans="1:9" ht="17.25" thickBot="1">
      <c r="A36" s="38"/>
      <c r="B36" s="39" t="s">
        <v>30</v>
      </c>
      <c r="C36" s="15" t="s">
        <v>183</v>
      </c>
      <c r="D36" s="50">
        <v>54498.5</v>
      </c>
      <c r="E36" s="133">
        <v>43000</v>
      </c>
      <c r="F36" s="71">
        <f>D36-E36</f>
        <v>11498.5</v>
      </c>
      <c r="G36" s="174">
        <v>18502.986666666664</v>
      </c>
      <c r="H36" s="68">
        <f>AVERAGE(D36:E36)</f>
        <v>48749.25</v>
      </c>
      <c r="I36" s="80">
        <f t="shared" si="2"/>
        <v>1.634669249793187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1556731.1666666667</v>
      </c>
      <c r="E38" s="134">
        <v>1378020</v>
      </c>
      <c r="F38" s="67">
        <f>D38-E38</f>
        <v>178711.16666666674</v>
      </c>
      <c r="G38" s="171">
        <v>639833.58000000007</v>
      </c>
      <c r="H38" s="67">
        <f>AVERAGE(D38:E38)</f>
        <v>1467375.5833333335</v>
      </c>
      <c r="I38" s="78">
        <f t="shared" si="2"/>
        <v>1.2933706970073895</v>
      </c>
    </row>
    <row r="39" spans="1:9" ht="17.25" thickBot="1">
      <c r="A39" s="38"/>
      <c r="B39" s="36" t="s">
        <v>32</v>
      </c>
      <c r="C39" s="16" t="s">
        <v>185</v>
      </c>
      <c r="D39" s="57">
        <v>951186.5</v>
      </c>
      <c r="E39" s="135">
        <v>1026850</v>
      </c>
      <c r="F39" s="74">
        <f>D39-E39</f>
        <v>-75663.5</v>
      </c>
      <c r="G39" s="171">
        <v>442126.89238095237</v>
      </c>
      <c r="H39" s="81">
        <f>AVERAGE(D39:E39)</f>
        <v>989018.25</v>
      </c>
      <c r="I39" s="75">
        <f t="shared" si="2"/>
        <v>1.2369556501616881</v>
      </c>
    </row>
    <row r="40" spans="1:9" ht="15.75" customHeight="1" thickBot="1">
      <c r="A40" s="225"/>
      <c r="B40" s="226"/>
      <c r="C40" s="227"/>
      <c r="D40" s="83">
        <f>SUM(D15:D39)</f>
        <v>4421420.3015873022</v>
      </c>
      <c r="E40" s="83">
        <f>SUM(E15:E39)</f>
        <v>3762570</v>
      </c>
      <c r="F40" s="83">
        <f>SUM(F15:F39)</f>
        <v>658850.30158730154</v>
      </c>
      <c r="G40" s="83">
        <f>SUM(G15:G39)</f>
        <v>1575407.1626190478</v>
      </c>
      <c r="H40" s="83">
        <f>AVERAGE(D40:E40)</f>
        <v>4091995.1507936511</v>
      </c>
      <c r="I40" s="75">
        <f>(H40-G40)/G40</f>
        <v>1.5974206845618768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211</v>
      </c>
      <c r="F13" s="232" t="s">
        <v>218</v>
      </c>
      <c r="G13" s="215" t="s">
        <v>197</v>
      </c>
      <c r="H13" s="232" t="s">
        <v>212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28869.855</v>
      </c>
      <c r="F16" s="42">
        <v>72824.399999999994</v>
      </c>
      <c r="G16" s="21">
        <f t="shared" ref="G16:G31" si="0">(F16-E16)/E16</f>
        <v>1.5225066076708733</v>
      </c>
      <c r="H16" s="168">
        <v>78024.399999999994</v>
      </c>
      <c r="I16" s="21">
        <f t="shared" ref="I16:I31" si="1">(F16-H16)/H16</f>
        <v>-6.6645818487550051E-2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38156.695</v>
      </c>
      <c r="F17" s="46">
        <v>130377.66666666667</v>
      </c>
      <c r="G17" s="21">
        <f t="shared" si="0"/>
        <v>2.4169014550832215</v>
      </c>
      <c r="H17" s="171">
        <v>130833.22222222222</v>
      </c>
      <c r="I17" s="21">
        <f t="shared" si="1"/>
        <v>-3.4819562479457963E-3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33108.215555555551</v>
      </c>
      <c r="F18" s="46">
        <v>84574.399999999994</v>
      </c>
      <c r="G18" s="21">
        <f t="shared" si="0"/>
        <v>1.5544837914349157</v>
      </c>
      <c r="H18" s="171">
        <v>84024.4</v>
      </c>
      <c r="I18" s="21">
        <f t="shared" si="1"/>
        <v>6.5457176724856118E-3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10691.548888888889</v>
      </c>
      <c r="F19" s="46">
        <v>45874.400000000001</v>
      </c>
      <c r="G19" s="21">
        <f t="shared" si="0"/>
        <v>3.2907160110051619</v>
      </c>
      <c r="H19" s="171">
        <v>46724.4</v>
      </c>
      <c r="I19" s="21">
        <f t="shared" si="1"/>
        <v>-1.8191779883743826E-2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70233.833333333328</v>
      </c>
      <c r="F20" s="46">
        <v>234030.5</v>
      </c>
      <c r="G20" s="21">
        <f t="shared" si="0"/>
        <v>2.3321618498207184</v>
      </c>
      <c r="H20" s="171">
        <v>175392</v>
      </c>
      <c r="I20" s="21">
        <f t="shared" si="1"/>
        <v>0.33432824758255791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34615.440000000002</v>
      </c>
      <c r="F21" s="46">
        <v>100124.4</v>
      </c>
      <c r="G21" s="21">
        <f t="shared" si="0"/>
        <v>1.8924780387018043</v>
      </c>
      <c r="H21" s="171">
        <v>102424.4</v>
      </c>
      <c r="I21" s="21">
        <f t="shared" si="1"/>
        <v>-2.2455586754718603E-2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22857.966666666667</v>
      </c>
      <c r="F22" s="46">
        <v>65274.9</v>
      </c>
      <c r="G22" s="21">
        <f t="shared" si="0"/>
        <v>1.8556739517513223</v>
      </c>
      <c r="H22" s="171">
        <v>67024.899999999994</v>
      </c>
      <c r="I22" s="21">
        <f t="shared" si="1"/>
        <v>-2.6109699529577708E-2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6254.8255555555552</v>
      </c>
      <c r="F23" s="46">
        <v>24222.111111111109</v>
      </c>
      <c r="G23" s="21">
        <f t="shared" si="0"/>
        <v>2.8725478266291464</v>
      </c>
      <c r="H23" s="171">
        <v>22999.888888888891</v>
      </c>
      <c r="I23" s="21">
        <f t="shared" si="1"/>
        <v>5.3140353335040122E-2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8427.3349999999991</v>
      </c>
      <c r="F24" s="46">
        <v>34044.333333333328</v>
      </c>
      <c r="G24" s="21">
        <f t="shared" si="0"/>
        <v>3.0397508029920886</v>
      </c>
      <c r="H24" s="171">
        <v>32822.111111111109</v>
      </c>
      <c r="I24" s="21">
        <f t="shared" si="1"/>
        <v>3.7237769931516257E-2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8001.75</v>
      </c>
      <c r="F25" s="46">
        <v>32472.111111111109</v>
      </c>
      <c r="G25" s="21">
        <f t="shared" si="0"/>
        <v>3.0581261737883723</v>
      </c>
      <c r="H25" s="171">
        <v>32194.333333333332</v>
      </c>
      <c r="I25" s="21">
        <f t="shared" si="1"/>
        <v>8.6281574742276806E-3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7442.8166666666666</v>
      </c>
      <c r="F26" s="46">
        <v>31024.9</v>
      </c>
      <c r="G26" s="21">
        <f t="shared" si="0"/>
        <v>3.1684353369803997</v>
      </c>
      <c r="H26" s="171">
        <v>30424.9</v>
      </c>
      <c r="I26" s="21">
        <f t="shared" si="1"/>
        <v>1.97206893038268E-2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18262.91611111111</v>
      </c>
      <c r="F27" s="46">
        <v>78611</v>
      </c>
      <c r="G27" s="21">
        <f t="shared" si="0"/>
        <v>3.3044056886497595</v>
      </c>
      <c r="H27" s="171">
        <v>79468.625</v>
      </c>
      <c r="I27" s="21">
        <f t="shared" si="1"/>
        <v>-1.0791994953983412E-2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7588.07</v>
      </c>
      <c r="F28" s="46">
        <v>34552.666666666672</v>
      </c>
      <c r="G28" s="21">
        <f t="shared" si="0"/>
        <v>3.5535513861451822</v>
      </c>
      <c r="H28" s="171">
        <v>35222.111111111109</v>
      </c>
      <c r="I28" s="21">
        <f t="shared" si="1"/>
        <v>-1.9006369105265132E-2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23628.633333333331</v>
      </c>
      <c r="F29" s="46">
        <v>72824.899999999994</v>
      </c>
      <c r="G29" s="21">
        <f t="shared" si="0"/>
        <v>2.0820614536882509</v>
      </c>
      <c r="H29" s="171">
        <v>68324.899999999994</v>
      </c>
      <c r="I29" s="21">
        <f t="shared" si="1"/>
        <v>6.5861786844913062E-2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28658.22714285714</v>
      </c>
      <c r="F30" s="46">
        <v>108096.42857142858</v>
      </c>
      <c r="G30" s="21">
        <f t="shared" si="0"/>
        <v>2.7719161074613385</v>
      </c>
      <c r="H30" s="171">
        <v>108310.71428571429</v>
      </c>
      <c r="I30" s="21">
        <f t="shared" si="1"/>
        <v>-1.978435057869187E-3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19799.875555555554</v>
      </c>
      <c r="F31" s="49">
        <v>54974.400000000001</v>
      </c>
      <c r="G31" s="23">
        <f t="shared" si="0"/>
        <v>1.7765022990043486</v>
      </c>
      <c r="H31" s="174">
        <v>54974.400000000001</v>
      </c>
      <c r="I31" s="23">
        <f t="shared" si="1"/>
        <v>0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30625.32</v>
      </c>
      <c r="F33" s="54">
        <v>135124.9</v>
      </c>
      <c r="G33" s="21">
        <f>(F33-E33)/E33</f>
        <v>3.4121955297120157</v>
      </c>
      <c r="H33" s="177">
        <v>128524.9</v>
      </c>
      <c r="I33" s="21">
        <f>(F33-H33)/H33</f>
        <v>5.1351917021526569E-2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29810.695</v>
      </c>
      <c r="F34" s="46">
        <v>134374.9</v>
      </c>
      <c r="G34" s="21">
        <f>(F34-E34)/E34</f>
        <v>3.5076070853094832</v>
      </c>
      <c r="H34" s="171">
        <v>129224.9</v>
      </c>
      <c r="I34" s="21">
        <f>(F34-H34)/H34</f>
        <v>3.985300046662834E-2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26820.157142857141</v>
      </c>
      <c r="F35" s="46">
        <v>47105.625</v>
      </c>
      <c r="G35" s="21">
        <f>(F35-E35)/E35</f>
        <v>0.75635156606624776</v>
      </c>
      <c r="H35" s="171">
        <v>47830.625</v>
      </c>
      <c r="I35" s="21">
        <f>(F35-H35)/H35</f>
        <v>-1.5157652654549256E-2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21089.527619047618</v>
      </c>
      <c r="F36" s="46">
        <v>66343.125</v>
      </c>
      <c r="G36" s="21">
        <f>(F36-E36)/E36</f>
        <v>2.1457852541030973</v>
      </c>
      <c r="H36" s="171">
        <v>65285</v>
      </c>
      <c r="I36" s="21">
        <f>(F36-H36)/H36</f>
        <v>1.6207781266753464E-2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18502.986666666664</v>
      </c>
      <c r="F37" s="49">
        <v>48749.25</v>
      </c>
      <c r="G37" s="23">
        <f>(F37-E37)/E37</f>
        <v>1.634669249793187</v>
      </c>
      <c r="H37" s="174">
        <v>48599.25</v>
      </c>
      <c r="I37" s="23">
        <f>(F37-H37)/H37</f>
        <v>3.0864673837559223E-3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639833.58000000007</v>
      </c>
      <c r="F39" s="46">
        <v>1467375.5833333335</v>
      </c>
      <c r="G39" s="21">
        <f t="shared" ref="G39:G44" si="2">(F39-E39)/E39</f>
        <v>1.2933706970073895</v>
      </c>
      <c r="H39" s="171">
        <v>1422014.9285714286</v>
      </c>
      <c r="I39" s="21">
        <f t="shared" ref="I39:I44" si="3">(F39-H39)/H39</f>
        <v>3.1898859745076412E-2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442126.89238095237</v>
      </c>
      <c r="F40" s="46">
        <v>989018.25</v>
      </c>
      <c r="G40" s="21">
        <f t="shared" si="2"/>
        <v>1.2369556501616881</v>
      </c>
      <c r="H40" s="171">
        <v>1005655.5</v>
      </c>
      <c r="I40" s="21">
        <f t="shared" si="3"/>
        <v>-1.6543687177169517E-2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292323.62666666665</v>
      </c>
      <c r="F41" s="57">
        <v>663305.69999999995</v>
      </c>
      <c r="G41" s="21">
        <f t="shared" si="2"/>
        <v>1.2690800177994508</v>
      </c>
      <c r="H41" s="179">
        <v>674364.6</v>
      </c>
      <c r="I41" s="21">
        <f t="shared" si="3"/>
        <v>-1.6398992473804264E-2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130960.02142857143</v>
      </c>
      <c r="F42" s="47">
        <v>295101.21428571426</v>
      </c>
      <c r="G42" s="21">
        <f t="shared" si="2"/>
        <v>1.2533687079966549</v>
      </c>
      <c r="H42" s="172">
        <v>321574.5</v>
      </c>
      <c r="I42" s="21">
        <f t="shared" si="3"/>
        <v>-8.2323958256285051E-2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124532.66666666666</v>
      </c>
      <c r="F43" s="47">
        <v>198724.16666666666</v>
      </c>
      <c r="G43" s="21">
        <f t="shared" si="2"/>
        <v>0.59575934560677524</v>
      </c>
      <c r="H43" s="172">
        <v>224250</v>
      </c>
      <c r="I43" s="21">
        <f t="shared" si="3"/>
        <v>-0.11382757339279083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294339.1021428571</v>
      </c>
      <c r="F44" s="50">
        <v>797045.58333333337</v>
      </c>
      <c r="G44" s="31">
        <f t="shared" si="2"/>
        <v>1.7079160652820378</v>
      </c>
      <c r="H44" s="175">
        <v>809094</v>
      </c>
      <c r="I44" s="31">
        <f t="shared" si="3"/>
        <v>-1.4891244610226534E-2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189124.88888888891</v>
      </c>
      <c r="F46" s="43">
        <v>442797.77777777775</v>
      </c>
      <c r="G46" s="21">
        <f t="shared" ref="G46:G51" si="4">(F46-E46)/E46</f>
        <v>1.3412982837913099</v>
      </c>
      <c r="H46" s="169">
        <v>434484.375</v>
      </c>
      <c r="I46" s="21">
        <f t="shared" ref="I46:I51" si="5">(F46-H46)/H46</f>
        <v>1.9133951083460141E-2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163532.91333333333</v>
      </c>
      <c r="F47" s="47">
        <v>321144.45</v>
      </c>
      <c r="G47" s="21">
        <f t="shared" si="4"/>
        <v>0.96379091801173411</v>
      </c>
      <c r="H47" s="172">
        <v>321305.40000000002</v>
      </c>
      <c r="I47" s="21">
        <f t="shared" si="5"/>
        <v>-5.009252879036942E-4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478975.47857142857</v>
      </c>
      <c r="F48" s="47">
        <v>980079.92857142852</v>
      </c>
      <c r="G48" s="21">
        <f t="shared" si="4"/>
        <v>1.0462006353531339</v>
      </c>
      <c r="H48" s="172">
        <v>980549.14285714284</v>
      </c>
      <c r="I48" s="21">
        <f t="shared" si="5"/>
        <v>-4.7852194775991892E-4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607482.61857142858</v>
      </c>
      <c r="F49" s="47">
        <v>1323981.0825</v>
      </c>
      <c r="G49" s="21">
        <f t="shared" si="4"/>
        <v>1.1794550856673187</v>
      </c>
      <c r="H49" s="172">
        <v>1300826.19625</v>
      </c>
      <c r="I49" s="21">
        <f t="shared" si="5"/>
        <v>1.7800138340349003E-2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65148.6</v>
      </c>
      <c r="F50" s="47">
        <v>140750.5</v>
      </c>
      <c r="G50" s="21">
        <f t="shared" si="4"/>
        <v>1.1604531793469084</v>
      </c>
      <c r="H50" s="172">
        <v>140829</v>
      </c>
      <c r="I50" s="21">
        <f t="shared" si="5"/>
        <v>-5.5741360089186175E-4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871550</v>
      </c>
      <c r="F51" s="50">
        <v>1788069.25</v>
      </c>
      <c r="G51" s="31">
        <f t="shared" si="4"/>
        <v>1.0515968676495897</v>
      </c>
      <c r="H51" s="175">
        <v>1789066.5</v>
      </c>
      <c r="I51" s="31">
        <f t="shared" si="5"/>
        <v>-5.5741360089186175E-4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82182</v>
      </c>
      <c r="F53" s="66">
        <v>143440</v>
      </c>
      <c r="G53" s="22">
        <f t="shared" ref="G53:G61" si="6">(F53-E53)/E53</f>
        <v>0.74539436859652963</v>
      </c>
      <c r="H53" s="132">
        <v>143520</v>
      </c>
      <c r="I53" s="22">
        <f t="shared" ref="I53:I61" si="7">(F53-H53)/H53</f>
        <v>-5.5741360089186175E-4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84006.333333333328</v>
      </c>
      <c r="F54" s="70">
        <v>192776</v>
      </c>
      <c r="G54" s="21">
        <f t="shared" si="6"/>
        <v>1.2947793618735097</v>
      </c>
      <c r="H54" s="183">
        <v>190612.5</v>
      </c>
      <c r="I54" s="21">
        <f t="shared" si="7"/>
        <v>1.1350252475572168E-2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72930.189999999988</v>
      </c>
      <c r="F55" s="70">
        <v>138971.70000000001</v>
      </c>
      <c r="G55" s="21">
        <f t="shared" si="6"/>
        <v>0.90554419232967909</v>
      </c>
      <c r="H55" s="183">
        <v>139035</v>
      </c>
      <c r="I55" s="21">
        <f t="shared" si="7"/>
        <v>-4.5528104434126919E-4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102971.5</v>
      </c>
      <c r="F56" s="70">
        <v>188821.3</v>
      </c>
      <c r="G56" s="21">
        <f t="shared" si="6"/>
        <v>0.83372389447565576</v>
      </c>
      <c r="H56" s="183">
        <v>188908.2</v>
      </c>
      <c r="I56" s="21">
        <f t="shared" si="7"/>
        <v>-4.6001179408846878E-4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53597</v>
      </c>
      <c r="F57" s="98">
        <v>98623.1875</v>
      </c>
      <c r="G57" s="21">
        <f t="shared" si="6"/>
        <v>0.84008783140847432</v>
      </c>
      <c r="H57" s="188">
        <v>98670</v>
      </c>
      <c r="I57" s="21">
        <f t="shared" si="7"/>
        <v>-4.7443498530455055E-4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38779.666666666664</v>
      </c>
      <c r="F58" s="50">
        <v>100279.92857142857</v>
      </c>
      <c r="G58" s="29">
        <f t="shared" si="6"/>
        <v>1.5858893897513793</v>
      </c>
      <c r="H58" s="175">
        <v>100335.85714285714</v>
      </c>
      <c r="I58" s="29">
        <f t="shared" si="7"/>
        <v>-5.5741360089194458E-4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114759.8</v>
      </c>
      <c r="F59" s="68">
        <v>206643.25</v>
      </c>
      <c r="G59" s="21">
        <f t="shared" si="6"/>
        <v>0.8006588544072053</v>
      </c>
      <c r="H59" s="182">
        <v>169757.25</v>
      </c>
      <c r="I59" s="21">
        <f t="shared" si="7"/>
        <v>0.21728674327606037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108530.57142857143</v>
      </c>
      <c r="F60" s="70">
        <v>191465.27777777778</v>
      </c>
      <c r="G60" s="21">
        <f t="shared" si="6"/>
        <v>0.76415986074291697</v>
      </c>
      <c r="H60" s="183">
        <v>160662.66666666666</v>
      </c>
      <c r="I60" s="21">
        <f t="shared" si="7"/>
        <v>0.19172226971072595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746800</v>
      </c>
      <c r="F61" s="73">
        <v>1029182</v>
      </c>
      <c r="G61" s="29">
        <f t="shared" si="6"/>
        <v>0.37812265666845207</v>
      </c>
      <c r="H61" s="184">
        <v>1029756</v>
      </c>
      <c r="I61" s="29">
        <f t="shared" si="7"/>
        <v>-5.5741360089186175E-4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229527.5</v>
      </c>
      <c r="F63" s="54">
        <v>393190.88888888888</v>
      </c>
      <c r="G63" s="21">
        <f t="shared" ref="G63:G68" si="8">(F63-E63)/E63</f>
        <v>0.71304479371268747</v>
      </c>
      <c r="H63" s="177">
        <v>388999</v>
      </c>
      <c r="I63" s="21">
        <f t="shared" ref="I63:I74" si="9">(F63-H63)/H63</f>
        <v>1.0776091683754652E-2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1148455</v>
      </c>
      <c r="F64" s="46">
        <v>2829283.6666666665</v>
      </c>
      <c r="G64" s="21">
        <f t="shared" si="8"/>
        <v>1.4635564011360189</v>
      </c>
      <c r="H64" s="171">
        <v>2830633</v>
      </c>
      <c r="I64" s="21">
        <f t="shared" si="9"/>
        <v>-4.7668960735407543E-4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497506.85714285716</v>
      </c>
      <c r="F65" s="46">
        <v>955623.5</v>
      </c>
      <c r="G65" s="21">
        <f t="shared" si="8"/>
        <v>0.92082478116597377</v>
      </c>
      <c r="H65" s="171">
        <v>956089.875</v>
      </c>
      <c r="I65" s="21">
        <f t="shared" si="9"/>
        <v>-4.8779409990091149E-4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271366</v>
      </c>
      <c r="F66" s="46">
        <v>601700.91666666663</v>
      </c>
      <c r="G66" s="21">
        <f t="shared" si="8"/>
        <v>1.2173039977987907</v>
      </c>
      <c r="H66" s="171">
        <v>602036.5</v>
      </c>
      <c r="I66" s="21">
        <f t="shared" si="9"/>
        <v>-5.5741360089192626E-4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115631.60515873015</v>
      </c>
      <c r="F67" s="46">
        <v>300461.25</v>
      </c>
      <c r="G67" s="21">
        <f t="shared" si="8"/>
        <v>1.5984353463531875</v>
      </c>
      <c r="H67" s="171">
        <v>300607.125</v>
      </c>
      <c r="I67" s="21">
        <f t="shared" si="9"/>
        <v>-4.8526793900843167E-4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116240.40666666666</v>
      </c>
      <c r="F68" s="58">
        <v>224912.42857142858</v>
      </c>
      <c r="G68" s="31">
        <f t="shared" si="8"/>
        <v>0.93489024187941805</v>
      </c>
      <c r="H68" s="180">
        <v>225018.85714285713</v>
      </c>
      <c r="I68" s="31">
        <f t="shared" si="9"/>
        <v>-4.7297623310291106E-4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124609.01428571429</v>
      </c>
      <c r="F70" s="43">
        <v>301805.1875</v>
      </c>
      <c r="G70" s="21">
        <f>(F70-E70)/E70</f>
        <v>1.422017293291439</v>
      </c>
      <c r="H70" s="169">
        <v>297206</v>
      </c>
      <c r="I70" s="21">
        <f t="shared" si="9"/>
        <v>1.54747464721439E-2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90363.66</v>
      </c>
      <c r="F71" s="47">
        <v>197243.25</v>
      </c>
      <c r="G71" s="21">
        <f>(F71-E71)/E71</f>
        <v>1.1827718133594853</v>
      </c>
      <c r="H71" s="172">
        <v>197340</v>
      </c>
      <c r="I71" s="21">
        <f t="shared" si="9"/>
        <v>-4.9027059896625117E-4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40235.090476190482</v>
      </c>
      <c r="F72" s="47">
        <v>80130.25</v>
      </c>
      <c r="G72" s="21">
        <f>(F72-E72)/E72</f>
        <v>0.99155138093744011</v>
      </c>
      <c r="H72" s="172">
        <v>80169.375</v>
      </c>
      <c r="I72" s="21">
        <f t="shared" si="9"/>
        <v>-4.8802925057105659E-4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54557.5</v>
      </c>
      <c r="F73" s="47">
        <v>133040.6</v>
      </c>
      <c r="G73" s="21">
        <f>(F73-E73)/E73</f>
        <v>1.4385391559363976</v>
      </c>
      <c r="H73" s="172">
        <v>133114.79999999999</v>
      </c>
      <c r="I73" s="21">
        <f t="shared" si="9"/>
        <v>-5.5741360089173067E-4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56965.653571428571</v>
      </c>
      <c r="F74" s="50">
        <v>120139.375</v>
      </c>
      <c r="G74" s="21">
        <f>(F74-E74)/E74</f>
        <v>1.1089791386200569</v>
      </c>
      <c r="H74" s="175">
        <v>120198</v>
      </c>
      <c r="I74" s="21">
        <f t="shared" si="9"/>
        <v>-4.8773690078037906E-4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35787</v>
      </c>
      <c r="F76" s="43">
        <v>71597.78571428571</v>
      </c>
      <c r="G76" s="22">
        <f t="shared" ref="G76:G82" si="10">(F76-E76)/E76</f>
        <v>1.0006646467791576</v>
      </c>
      <c r="H76" s="169">
        <v>71631.857142857145</v>
      </c>
      <c r="I76" s="22">
        <f t="shared" ref="I76:I82" si="11">(F76-H76)/H76</f>
        <v>-4.7564631060011933E-4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47390.114285714284</v>
      </c>
      <c r="F77" s="32">
        <v>114825.03571428571</v>
      </c>
      <c r="G77" s="21">
        <f t="shared" si="10"/>
        <v>1.4229744419270083</v>
      </c>
      <c r="H77" s="163">
        <v>113150.14285714286</v>
      </c>
      <c r="I77" s="21">
        <f t="shared" si="11"/>
        <v>1.4802392775212688E-2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22348.233333333334</v>
      </c>
      <c r="F78" s="47">
        <v>48863.5</v>
      </c>
      <c r="G78" s="21">
        <f t="shared" si="10"/>
        <v>1.1864591832016549</v>
      </c>
      <c r="H78" s="172">
        <v>47840</v>
      </c>
      <c r="I78" s="21">
        <f t="shared" si="11"/>
        <v>2.139423076923077E-2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39373.528174603169</v>
      </c>
      <c r="F79" s="47">
        <v>96329.777777777781</v>
      </c>
      <c r="G79" s="21">
        <f t="shared" si="10"/>
        <v>1.4465619984726872</v>
      </c>
      <c r="H79" s="172">
        <v>96377.666666666672</v>
      </c>
      <c r="I79" s="21">
        <f t="shared" si="11"/>
        <v>-4.9688782209803624E-4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56164</v>
      </c>
      <c r="F80" s="61">
        <v>132889.16666666666</v>
      </c>
      <c r="G80" s="21">
        <f t="shared" si="10"/>
        <v>1.3660915651781684</v>
      </c>
      <c r="H80" s="181">
        <v>132955.33333333334</v>
      </c>
      <c r="I80" s="21">
        <f t="shared" si="11"/>
        <v>-4.9766086856252022E-4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182466</v>
      </c>
      <c r="F81" s="61">
        <v>578242.5</v>
      </c>
      <c r="G81" s="21">
        <f t="shared" si="10"/>
        <v>2.1690424517444344</v>
      </c>
      <c r="H81" s="181">
        <v>578565</v>
      </c>
      <c r="I81" s="21">
        <f t="shared" si="11"/>
        <v>-5.5741360089186175E-4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80085.666666666657</v>
      </c>
      <c r="F82" s="50">
        <v>172854.7</v>
      </c>
      <c r="G82" s="23">
        <f t="shared" si="10"/>
        <v>1.1583724927889723</v>
      </c>
      <c r="H82" s="175">
        <v>171954.9</v>
      </c>
      <c r="I82" s="23">
        <f t="shared" si="11"/>
        <v>5.2327674291341364E-3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I87" sqref="I87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6" t="s">
        <v>208</v>
      </c>
      <c r="E11" s="236"/>
      <c r="F11" s="197" t="s">
        <v>229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211</v>
      </c>
      <c r="F13" s="232" t="s">
        <v>218</v>
      </c>
      <c r="G13" s="215" t="s">
        <v>197</v>
      </c>
      <c r="H13" s="232" t="s">
        <v>212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4</v>
      </c>
      <c r="C16" s="150" t="s">
        <v>84</v>
      </c>
      <c r="D16" s="147" t="s">
        <v>161</v>
      </c>
      <c r="E16" s="168">
        <v>28869.855</v>
      </c>
      <c r="F16" s="168">
        <v>72824.399999999994</v>
      </c>
      <c r="G16" s="156">
        <f>(F16-E16)/E16</f>
        <v>1.5225066076708733</v>
      </c>
      <c r="H16" s="168">
        <v>78024.399999999994</v>
      </c>
      <c r="I16" s="156">
        <f>(F16-H16)/H16</f>
        <v>-6.6645818487550051E-2</v>
      </c>
    </row>
    <row r="17" spans="1:9" ht="16.5">
      <c r="A17" s="129"/>
      <c r="B17" s="164" t="s">
        <v>10</v>
      </c>
      <c r="C17" s="151" t="s">
        <v>90</v>
      </c>
      <c r="D17" s="147" t="s">
        <v>161</v>
      </c>
      <c r="E17" s="171">
        <v>22857.966666666667</v>
      </c>
      <c r="F17" s="171">
        <v>65274.9</v>
      </c>
      <c r="G17" s="156">
        <f>(F17-E17)/E17</f>
        <v>1.8556739517513223</v>
      </c>
      <c r="H17" s="171">
        <v>67024.899999999994</v>
      </c>
      <c r="I17" s="156">
        <f>(F17-H17)/H17</f>
        <v>-2.6109699529577708E-2</v>
      </c>
    </row>
    <row r="18" spans="1:9" ht="16.5">
      <c r="A18" s="129"/>
      <c r="B18" s="164" t="s">
        <v>9</v>
      </c>
      <c r="C18" s="151" t="s">
        <v>88</v>
      </c>
      <c r="D18" s="147" t="s">
        <v>161</v>
      </c>
      <c r="E18" s="171">
        <v>34615.440000000002</v>
      </c>
      <c r="F18" s="171">
        <v>100124.4</v>
      </c>
      <c r="G18" s="156">
        <f>(F18-E18)/E18</f>
        <v>1.8924780387018043</v>
      </c>
      <c r="H18" s="171">
        <v>102424.4</v>
      </c>
      <c r="I18" s="156">
        <f>(F18-H18)/H18</f>
        <v>-2.2455586754718603E-2</v>
      </c>
    </row>
    <row r="19" spans="1:9" ht="16.5">
      <c r="A19" s="129"/>
      <c r="B19" s="164" t="s">
        <v>16</v>
      </c>
      <c r="C19" s="151" t="s">
        <v>96</v>
      </c>
      <c r="D19" s="147" t="s">
        <v>81</v>
      </c>
      <c r="E19" s="171">
        <v>7588.07</v>
      </c>
      <c r="F19" s="171">
        <v>34552.666666666672</v>
      </c>
      <c r="G19" s="156">
        <f>(F19-E19)/E19</f>
        <v>3.5535513861451822</v>
      </c>
      <c r="H19" s="171">
        <v>35222.111111111109</v>
      </c>
      <c r="I19" s="156">
        <f>(F19-H19)/H19</f>
        <v>-1.9006369105265132E-2</v>
      </c>
    </row>
    <row r="20" spans="1:9" ht="16.5">
      <c r="A20" s="129"/>
      <c r="B20" s="164" t="s">
        <v>7</v>
      </c>
      <c r="C20" s="151" t="s">
        <v>87</v>
      </c>
      <c r="D20" s="147" t="s">
        <v>161</v>
      </c>
      <c r="E20" s="171">
        <v>10691.548888888889</v>
      </c>
      <c r="F20" s="171">
        <v>45874.400000000001</v>
      </c>
      <c r="G20" s="156">
        <f>(F20-E20)/E20</f>
        <v>3.2907160110051619</v>
      </c>
      <c r="H20" s="171">
        <v>46724.4</v>
      </c>
      <c r="I20" s="156">
        <f>(F20-H20)/H20</f>
        <v>-1.8191779883743826E-2</v>
      </c>
    </row>
    <row r="21" spans="1:9" ht="16.5">
      <c r="A21" s="129"/>
      <c r="B21" s="164" t="s">
        <v>15</v>
      </c>
      <c r="C21" s="151" t="s">
        <v>95</v>
      </c>
      <c r="D21" s="147" t="s">
        <v>82</v>
      </c>
      <c r="E21" s="171">
        <v>18262.91611111111</v>
      </c>
      <c r="F21" s="171">
        <v>78611</v>
      </c>
      <c r="G21" s="156">
        <f>(F21-E21)/E21</f>
        <v>3.3044056886497595</v>
      </c>
      <c r="H21" s="171">
        <v>79468.625</v>
      </c>
      <c r="I21" s="156">
        <f>(F21-H21)/H21</f>
        <v>-1.0791994953983412E-2</v>
      </c>
    </row>
    <row r="22" spans="1:9" ht="16.5">
      <c r="A22" s="129"/>
      <c r="B22" s="164" t="s">
        <v>5</v>
      </c>
      <c r="C22" s="151" t="s">
        <v>85</v>
      </c>
      <c r="D22" s="147" t="s">
        <v>161</v>
      </c>
      <c r="E22" s="171">
        <v>38156.695</v>
      </c>
      <c r="F22" s="171">
        <v>130377.66666666667</v>
      </c>
      <c r="G22" s="156">
        <f>(F22-E22)/E22</f>
        <v>2.4169014550832215</v>
      </c>
      <c r="H22" s="171">
        <v>130833.22222222222</v>
      </c>
      <c r="I22" s="156">
        <f>(F22-H22)/H22</f>
        <v>-3.4819562479457963E-3</v>
      </c>
    </row>
    <row r="23" spans="1:9" ht="16.5">
      <c r="A23" s="129"/>
      <c r="B23" s="164" t="s">
        <v>18</v>
      </c>
      <c r="C23" s="151" t="s">
        <v>98</v>
      </c>
      <c r="D23" s="149" t="s">
        <v>83</v>
      </c>
      <c r="E23" s="171">
        <v>28658.22714285714</v>
      </c>
      <c r="F23" s="171">
        <v>108096.42857142858</v>
      </c>
      <c r="G23" s="156">
        <f>(F23-E23)/E23</f>
        <v>2.7719161074613385</v>
      </c>
      <c r="H23" s="171">
        <v>108310.71428571429</v>
      </c>
      <c r="I23" s="156">
        <f>(F23-H23)/H23</f>
        <v>-1.978435057869187E-3</v>
      </c>
    </row>
    <row r="24" spans="1:9" ht="16.5">
      <c r="A24" s="129"/>
      <c r="B24" s="164" t="s">
        <v>19</v>
      </c>
      <c r="C24" s="151" t="s">
        <v>99</v>
      </c>
      <c r="D24" s="149" t="s">
        <v>161</v>
      </c>
      <c r="E24" s="171">
        <v>19799.875555555554</v>
      </c>
      <c r="F24" s="171">
        <v>54974.400000000001</v>
      </c>
      <c r="G24" s="156">
        <f>(F24-E24)/E24</f>
        <v>1.7765022990043486</v>
      </c>
      <c r="H24" s="171">
        <v>54974.400000000001</v>
      </c>
      <c r="I24" s="156">
        <f>(F24-H24)/H24</f>
        <v>0</v>
      </c>
    </row>
    <row r="25" spans="1:9" ht="16.5">
      <c r="A25" s="129"/>
      <c r="B25" s="164" t="s">
        <v>6</v>
      </c>
      <c r="C25" s="151" t="s">
        <v>86</v>
      </c>
      <c r="D25" s="149" t="s">
        <v>161</v>
      </c>
      <c r="E25" s="171">
        <v>33108.215555555551</v>
      </c>
      <c r="F25" s="171">
        <v>84574.399999999994</v>
      </c>
      <c r="G25" s="156">
        <f>(F25-E25)/E25</f>
        <v>1.5544837914349157</v>
      </c>
      <c r="H25" s="171">
        <v>84024.4</v>
      </c>
      <c r="I25" s="156">
        <f>(F25-H25)/H25</f>
        <v>6.5457176724856118E-3</v>
      </c>
    </row>
    <row r="26" spans="1:9" ht="16.5">
      <c r="A26" s="129"/>
      <c r="B26" s="164" t="s">
        <v>13</v>
      </c>
      <c r="C26" s="151" t="s">
        <v>93</v>
      </c>
      <c r="D26" s="149" t="s">
        <v>81</v>
      </c>
      <c r="E26" s="171">
        <v>8001.75</v>
      </c>
      <c r="F26" s="171">
        <v>32472.111111111109</v>
      </c>
      <c r="G26" s="156">
        <f>(F26-E26)/E26</f>
        <v>3.0581261737883723</v>
      </c>
      <c r="H26" s="171">
        <v>32194.333333333332</v>
      </c>
      <c r="I26" s="156">
        <f>(F26-H26)/H26</f>
        <v>8.6281574742276806E-3</v>
      </c>
    </row>
    <row r="27" spans="1:9" ht="16.5">
      <c r="A27" s="129"/>
      <c r="B27" s="164" t="s">
        <v>14</v>
      </c>
      <c r="C27" s="151" t="s">
        <v>94</v>
      </c>
      <c r="D27" s="149" t="s">
        <v>81</v>
      </c>
      <c r="E27" s="171">
        <v>7442.8166666666666</v>
      </c>
      <c r="F27" s="171">
        <v>31024.9</v>
      </c>
      <c r="G27" s="156">
        <f>(F27-E27)/E27</f>
        <v>3.1684353369803997</v>
      </c>
      <c r="H27" s="171">
        <v>30424.9</v>
      </c>
      <c r="I27" s="156">
        <f>(F27-H27)/H27</f>
        <v>1.97206893038268E-2</v>
      </c>
    </row>
    <row r="28" spans="1:9" ht="16.5">
      <c r="A28" s="129"/>
      <c r="B28" s="164" t="s">
        <v>12</v>
      </c>
      <c r="C28" s="151" t="s">
        <v>92</v>
      </c>
      <c r="D28" s="149" t="s">
        <v>81</v>
      </c>
      <c r="E28" s="171">
        <v>8427.3349999999991</v>
      </c>
      <c r="F28" s="171">
        <v>34044.333333333328</v>
      </c>
      <c r="G28" s="156">
        <f>(F28-E28)/E28</f>
        <v>3.0397508029920886</v>
      </c>
      <c r="H28" s="171">
        <v>32822.111111111109</v>
      </c>
      <c r="I28" s="156">
        <f>(F28-H28)/H28</f>
        <v>3.7237769931516257E-2</v>
      </c>
    </row>
    <row r="29" spans="1:9" ht="17.25" thickBot="1">
      <c r="A29" s="38"/>
      <c r="B29" s="164" t="s">
        <v>11</v>
      </c>
      <c r="C29" s="151" t="s">
        <v>91</v>
      </c>
      <c r="D29" s="149" t="s">
        <v>81</v>
      </c>
      <c r="E29" s="171">
        <v>6254.8255555555552</v>
      </c>
      <c r="F29" s="171">
        <v>24222.111111111109</v>
      </c>
      <c r="G29" s="156">
        <f>(F29-E29)/E29</f>
        <v>2.8725478266291464</v>
      </c>
      <c r="H29" s="171">
        <v>22999.888888888891</v>
      </c>
      <c r="I29" s="156">
        <f>(F29-H29)/H29</f>
        <v>5.3140353335040122E-2</v>
      </c>
    </row>
    <row r="30" spans="1:9" ht="16.5">
      <c r="A30" s="129"/>
      <c r="B30" s="164" t="s">
        <v>17</v>
      </c>
      <c r="C30" s="151" t="s">
        <v>97</v>
      </c>
      <c r="D30" s="149" t="s">
        <v>161</v>
      </c>
      <c r="E30" s="171">
        <v>23628.633333333331</v>
      </c>
      <c r="F30" s="171">
        <v>72824.899999999994</v>
      </c>
      <c r="G30" s="156">
        <f>(F30-E30)/E30</f>
        <v>2.0820614536882509</v>
      </c>
      <c r="H30" s="171">
        <v>68324.899999999994</v>
      </c>
      <c r="I30" s="156">
        <f>(F30-H30)/H30</f>
        <v>6.5861786844913062E-2</v>
      </c>
    </row>
    <row r="31" spans="1:9" ht="17.25" thickBot="1">
      <c r="A31" s="38"/>
      <c r="B31" s="165" t="s">
        <v>8</v>
      </c>
      <c r="C31" s="152" t="s">
        <v>89</v>
      </c>
      <c r="D31" s="148" t="s">
        <v>161</v>
      </c>
      <c r="E31" s="174">
        <v>70233.833333333328</v>
      </c>
      <c r="F31" s="174">
        <v>234030.5</v>
      </c>
      <c r="G31" s="158">
        <f>(F31-E31)/E31</f>
        <v>2.3321618498207184</v>
      </c>
      <c r="H31" s="174">
        <v>175392</v>
      </c>
      <c r="I31" s="158">
        <f>(F31-H31)/H31</f>
        <v>0.33432824758255791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366598.00380952383</v>
      </c>
      <c r="F32" s="100">
        <f>SUM(F16:F31)</f>
        <v>1203903.5174603178</v>
      </c>
      <c r="G32" s="101">
        <f t="shared" ref="G32" si="0">(F32-E32)/E32</f>
        <v>2.2839881967438083</v>
      </c>
      <c r="H32" s="100">
        <f>SUM(H16:H31)</f>
        <v>1149189.7059523812</v>
      </c>
      <c r="I32" s="104">
        <f t="shared" ref="I32" si="1">(F32-H32)/H32</f>
        <v>4.7610774117222844E-2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26820.157142857141</v>
      </c>
      <c r="F34" s="177">
        <v>47105.625</v>
      </c>
      <c r="G34" s="156">
        <f>(F34-E34)/E34</f>
        <v>0.75635156606624776</v>
      </c>
      <c r="H34" s="177">
        <v>47830.625</v>
      </c>
      <c r="I34" s="156">
        <f>(F34-H34)/H34</f>
        <v>-1.5157652654549256E-2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18502.986666666664</v>
      </c>
      <c r="F35" s="171">
        <v>48749.25</v>
      </c>
      <c r="G35" s="156">
        <f>(F35-E35)/E35</f>
        <v>1.634669249793187</v>
      </c>
      <c r="H35" s="171">
        <v>48599.25</v>
      </c>
      <c r="I35" s="156">
        <f>(F35-H35)/H35</f>
        <v>3.0864673837559223E-3</v>
      </c>
    </row>
    <row r="36" spans="1:9" ht="16.5">
      <c r="A36" s="37"/>
      <c r="B36" s="166" t="s">
        <v>29</v>
      </c>
      <c r="C36" s="151" t="s">
        <v>103</v>
      </c>
      <c r="D36" s="147" t="s">
        <v>161</v>
      </c>
      <c r="E36" s="171">
        <v>21089.527619047618</v>
      </c>
      <c r="F36" s="171">
        <v>66343.125</v>
      </c>
      <c r="G36" s="156">
        <f>(F36-E36)/E36</f>
        <v>2.1457852541030973</v>
      </c>
      <c r="H36" s="171">
        <v>65285</v>
      </c>
      <c r="I36" s="156">
        <f>(F36-H36)/H36</f>
        <v>1.6207781266753464E-2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29810.695</v>
      </c>
      <c r="F37" s="171">
        <v>134374.9</v>
      </c>
      <c r="G37" s="156">
        <f>(F37-E37)/E37</f>
        <v>3.5076070853094832</v>
      </c>
      <c r="H37" s="171">
        <v>129224.9</v>
      </c>
      <c r="I37" s="156">
        <f>(F37-H37)/H37</f>
        <v>3.985300046662834E-2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30625.32</v>
      </c>
      <c r="F38" s="174">
        <v>135124.9</v>
      </c>
      <c r="G38" s="158">
        <f>(F38-E38)/E38</f>
        <v>3.4121955297120157</v>
      </c>
      <c r="H38" s="174">
        <v>128524.9</v>
      </c>
      <c r="I38" s="158">
        <f>(F38-H38)/H38</f>
        <v>5.1351917021526569E-2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126848.68642857144</v>
      </c>
      <c r="F39" s="102">
        <f>SUM(F34:F38)</f>
        <v>431697.80000000005</v>
      </c>
      <c r="G39" s="103">
        <f t="shared" ref="G39" si="2">(F39-E39)/E39</f>
        <v>2.4032500623732456</v>
      </c>
      <c r="H39" s="102">
        <f>SUM(H34:H38)</f>
        <v>419464.67500000005</v>
      </c>
      <c r="I39" s="104">
        <f t="shared" ref="I39" si="3">(F39-H39)/H39</f>
        <v>2.9163659609715641E-2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124532.66666666666</v>
      </c>
      <c r="F41" s="171">
        <v>198724.16666666666</v>
      </c>
      <c r="G41" s="156">
        <f>(F41-E41)/E41</f>
        <v>0.59575934560677524</v>
      </c>
      <c r="H41" s="171">
        <v>224250</v>
      </c>
      <c r="I41" s="156">
        <f>(F41-H41)/H41</f>
        <v>-0.11382757339279083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130960.02142857143</v>
      </c>
      <c r="F42" s="171">
        <v>295101.21428571426</v>
      </c>
      <c r="G42" s="156">
        <f>(F42-E42)/E42</f>
        <v>1.2533687079966549</v>
      </c>
      <c r="H42" s="171">
        <v>321574.5</v>
      </c>
      <c r="I42" s="156">
        <f>(F42-H42)/H42</f>
        <v>-8.2323958256285051E-2</v>
      </c>
    </row>
    <row r="43" spans="1:9" ht="16.5">
      <c r="A43" s="37"/>
      <c r="B43" s="166" t="s">
        <v>32</v>
      </c>
      <c r="C43" s="151" t="s">
        <v>106</v>
      </c>
      <c r="D43" s="147" t="s">
        <v>161</v>
      </c>
      <c r="E43" s="179">
        <v>442126.89238095237</v>
      </c>
      <c r="F43" s="179">
        <v>989018.25</v>
      </c>
      <c r="G43" s="156">
        <f>(F43-E43)/E43</f>
        <v>1.2369556501616881</v>
      </c>
      <c r="H43" s="179">
        <v>1005655.5</v>
      </c>
      <c r="I43" s="156">
        <f>(F43-H43)/H43</f>
        <v>-1.6543687177169517E-2</v>
      </c>
    </row>
    <row r="44" spans="1:9" ht="16.5">
      <c r="A44" s="37"/>
      <c r="B44" s="164" t="s">
        <v>33</v>
      </c>
      <c r="C44" s="151" t="s">
        <v>107</v>
      </c>
      <c r="D44" s="147" t="s">
        <v>161</v>
      </c>
      <c r="E44" s="172">
        <v>292323.62666666665</v>
      </c>
      <c r="F44" s="172">
        <v>663305.69999999995</v>
      </c>
      <c r="G44" s="156">
        <f>(F44-E44)/E44</f>
        <v>1.2690800177994508</v>
      </c>
      <c r="H44" s="172">
        <v>674364.6</v>
      </c>
      <c r="I44" s="156">
        <f>(F44-H44)/H44</f>
        <v>-1.6398992473804264E-2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294339.1021428571</v>
      </c>
      <c r="F45" s="172">
        <v>797045.58333333337</v>
      </c>
      <c r="G45" s="156">
        <f>(F45-E45)/E45</f>
        <v>1.7079160652820378</v>
      </c>
      <c r="H45" s="172">
        <v>809094</v>
      </c>
      <c r="I45" s="156">
        <f>(F45-H45)/H45</f>
        <v>-1.4891244610226534E-2</v>
      </c>
    </row>
    <row r="46" spans="1:9" ht="16.5" customHeight="1" thickBot="1">
      <c r="A46" s="38"/>
      <c r="B46" s="164" t="s">
        <v>31</v>
      </c>
      <c r="C46" s="151" t="s">
        <v>105</v>
      </c>
      <c r="D46" s="147" t="s">
        <v>161</v>
      </c>
      <c r="E46" s="175">
        <v>639833.58000000007</v>
      </c>
      <c r="F46" s="175">
        <v>1467375.5833333335</v>
      </c>
      <c r="G46" s="162">
        <f>(F46-E46)/E46</f>
        <v>1.2933706970073895</v>
      </c>
      <c r="H46" s="175">
        <v>1422014.9285714286</v>
      </c>
      <c r="I46" s="162">
        <f>(F46-H46)/H46</f>
        <v>3.1898859745076412E-2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1924115.8892857144</v>
      </c>
      <c r="F47" s="83">
        <f>SUM(F41:F46)</f>
        <v>4410570.4976190478</v>
      </c>
      <c r="G47" s="103">
        <f t="shared" ref="G47" si="4">(F47-E47)/E47</f>
        <v>1.29225823775946</v>
      </c>
      <c r="H47" s="102">
        <f>SUM(H41:H46)</f>
        <v>4456953.5285714287</v>
      </c>
      <c r="I47" s="104">
        <f t="shared" ref="I47" si="5">(F47-H47)/H47</f>
        <v>-1.040689131152955E-2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49</v>
      </c>
      <c r="C49" s="151" t="s">
        <v>158</v>
      </c>
      <c r="D49" s="155" t="s">
        <v>199</v>
      </c>
      <c r="E49" s="169">
        <v>65148.6</v>
      </c>
      <c r="F49" s="169">
        <v>140750.5</v>
      </c>
      <c r="G49" s="156">
        <f>(F49-E49)/E49</f>
        <v>1.1604531793469084</v>
      </c>
      <c r="H49" s="169">
        <v>140829</v>
      </c>
      <c r="I49" s="156">
        <f>(F49-H49)/H49</f>
        <v>-5.5741360089186175E-4</v>
      </c>
    </row>
    <row r="50" spans="1:9" ht="16.5">
      <c r="A50" s="37"/>
      <c r="B50" s="164" t="s">
        <v>50</v>
      </c>
      <c r="C50" s="151" t="s">
        <v>159</v>
      </c>
      <c r="D50" s="149" t="s">
        <v>112</v>
      </c>
      <c r="E50" s="172">
        <v>871550</v>
      </c>
      <c r="F50" s="172">
        <v>1788069.25</v>
      </c>
      <c r="G50" s="156">
        <f>(F50-E50)/E50</f>
        <v>1.0515968676495897</v>
      </c>
      <c r="H50" s="172">
        <v>1789066.5</v>
      </c>
      <c r="I50" s="156">
        <f>(F50-H50)/H50</f>
        <v>-5.5741360089186175E-4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163532.91333333333</v>
      </c>
      <c r="F51" s="172">
        <v>321144.45</v>
      </c>
      <c r="G51" s="156">
        <f>(F51-E51)/E51</f>
        <v>0.96379091801173411</v>
      </c>
      <c r="H51" s="172">
        <v>321305.40000000002</v>
      </c>
      <c r="I51" s="156">
        <f>(F51-H51)/H51</f>
        <v>-5.009252879036942E-4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478975.47857142857</v>
      </c>
      <c r="F52" s="172">
        <v>980079.92857142852</v>
      </c>
      <c r="G52" s="156">
        <f>(F52-E52)/E52</f>
        <v>1.0462006353531339</v>
      </c>
      <c r="H52" s="172">
        <v>980549.14285714284</v>
      </c>
      <c r="I52" s="156">
        <f>(F52-H52)/H52</f>
        <v>-4.7852194775991892E-4</v>
      </c>
    </row>
    <row r="53" spans="1:9" ht="16.5">
      <c r="A53" s="37"/>
      <c r="B53" s="164" t="s">
        <v>48</v>
      </c>
      <c r="C53" s="151" t="s">
        <v>157</v>
      </c>
      <c r="D53" s="149" t="s">
        <v>114</v>
      </c>
      <c r="E53" s="172">
        <v>607482.61857142858</v>
      </c>
      <c r="F53" s="172">
        <v>1323981.0825</v>
      </c>
      <c r="G53" s="156">
        <f>(F53-E53)/E53</f>
        <v>1.1794550856673187</v>
      </c>
      <c r="H53" s="172">
        <v>1300826.19625</v>
      </c>
      <c r="I53" s="156">
        <f>(F53-H53)/H53</f>
        <v>1.7800138340349003E-2</v>
      </c>
    </row>
    <row r="54" spans="1:9" ht="16.5" customHeight="1" thickBot="1">
      <c r="A54" s="38"/>
      <c r="B54" s="164" t="s">
        <v>45</v>
      </c>
      <c r="C54" s="151" t="s">
        <v>109</v>
      </c>
      <c r="D54" s="148" t="s">
        <v>108</v>
      </c>
      <c r="E54" s="175">
        <v>189124.88888888891</v>
      </c>
      <c r="F54" s="175">
        <v>442797.77777777775</v>
      </c>
      <c r="G54" s="162">
        <f>(F54-E54)/E54</f>
        <v>1.3412982837913099</v>
      </c>
      <c r="H54" s="175">
        <v>434484.375</v>
      </c>
      <c r="I54" s="162">
        <f>(F54-H54)/H54</f>
        <v>1.9133951083460141E-2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2375814.4993650792</v>
      </c>
      <c r="F55" s="83">
        <f>SUM(F49:F54)</f>
        <v>4996822.9888492068</v>
      </c>
      <c r="G55" s="103">
        <f t="shared" ref="G55" si="6">(F55-E55)/E55</f>
        <v>1.1032041812122011</v>
      </c>
      <c r="H55" s="83">
        <f>SUM(H49:H54)</f>
        <v>4967060.6141071431</v>
      </c>
      <c r="I55" s="104">
        <f t="shared" ref="I55" si="7">(F55-H55)/H55</f>
        <v>5.9919491736288482E-3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43</v>
      </c>
      <c r="C57" s="154" t="s">
        <v>119</v>
      </c>
      <c r="D57" s="155" t="s">
        <v>114</v>
      </c>
      <c r="E57" s="169">
        <v>38779.666666666664</v>
      </c>
      <c r="F57" s="169">
        <v>100279.92857142857</v>
      </c>
      <c r="G57" s="157">
        <f>(F57-E57)/E57</f>
        <v>1.5858893897513793</v>
      </c>
      <c r="H57" s="169">
        <v>100335.85714285714</v>
      </c>
      <c r="I57" s="157">
        <f>(F57-H57)/H57</f>
        <v>-5.5741360089194458E-4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82182</v>
      </c>
      <c r="F58" s="183">
        <v>143440</v>
      </c>
      <c r="G58" s="156">
        <f>(F58-E58)/E58</f>
        <v>0.74539436859652963</v>
      </c>
      <c r="H58" s="183">
        <v>143520</v>
      </c>
      <c r="I58" s="156">
        <f>(F58-H58)/H58</f>
        <v>-5.5741360089186175E-4</v>
      </c>
    </row>
    <row r="59" spans="1:9" ht="16.5">
      <c r="A59" s="109"/>
      <c r="B59" s="186" t="s">
        <v>56</v>
      </c>
      <c r="C59" s="151" t="s">
        <v>123</v>
      </c>
      <c r="D59" s="147" t="s">
        <v>120</v>
      </c>
      <c r="E59" s="172">
        <v>746800</v>
      </c>
      <c r="F59" s="183">
        <v>1029182</v>
      </c>
      <c r="G59" s="156">
        <f>(F59-E59)/E59</f>
        <v>0.37812265666845207</v>
      </c>
      <c r="H59" s="183">
        <v>1029756</v>
      </c>
      <c r="I59" s="156">
        <f>(F59-H59)/H59</f>
        <v>-5.5741360089186175E-4</v>
      </c>
    </row>
    <row r="60" spans="1:9" ht="16.5">
      <c r="A60" s="109"/>
      <c r="B60" s="186" t="s">
        <v>42</v>
      </c>
      <c r="C60" s="151" t="s">
        <v>198</v>
      </c>
      <c r="D60" s="147" t="s">
        <v>114</v>
      </c>
      <c r="E60" s="172">
        <v>53597</v>
      </c>
      <c r="F60" s="183">
        <v>98623.1875</v>
      </c>
      <c r="G60" s="156">
        <f>(F60-E60)/E60</f>
        <v>0.84008783140847432</v>
      </c>
      <c r="H60" s="183">
        <v>98670</v>
      </c>
      <c r="I60" s="156">
        <f>(F60-H60)/H60</f>
        <v>-4.7443498530455055E-4</v>
      </c>
    </row>
    <row r="61" spans="1:9" s="125" customFormat="1" ht="16.5">
      <c r="A61" s="137"/>
      <c r="B61" s="186" t="s">
        <v>41</v>
      </c>
      <c r="C61" s="151" t="s">
        <v>118</v>
      </c>
      <c r="D61" s="147" t="s">
        <v>114</v>
      </c>
      <c r="E61" s="172">
        <v>102971.5</v>
      </c>
      <c r="F61" s="188">
        <v>188821.3</v>
      </c>
      <c r="G61" s="156">
        <f>(F61-E61)/E61</f>
        <v>0.83372389447565576</v>
      </c>
      <c r="H61" s="188">
        <v>188908.2</v>
      </c>
      <c r="I61" s="156">
        <f>(F61-H61)/H61</f>
        <v>-4.6001179408846878E-4</v>
      </c>
    </row>
    <row r="62" spans="1:9" s="125" customFormat="1" ht="17.25" thickBot="1">
      <c r="A62" s="137"/>
      <c r="B62" s="187" t="s">
        <v>40</v>
      </c>
      <c r="C62" s="152" t="s">
        <v>117</v>
      </c>
      <c r="D62" s="148" t="s">
        <v>114</v>
      </c>
      <c r="E62" s="175">
        <v>72930.189999999988</v>
      </c>
      <c r="F62" s="184">
        <v>138971.70000000001</v>
      </c>
      <c r="G62" s="161">
        <f>(F62-E62)/E62</f>
        <v>0.90554419232967909</v>
      </c>
      <c r="H62" s="184">
        <v>139035</v>
      </c>
      <c r="I62" s="161">
        <f>(F62-H62)/H62</f>
        <v>-4.5528104434126919E-4</v>
      </c>
    </row>
    <row r="63" spans="1:9" s="125" customFormat="1" ht="16.5">
      <c r="A63" s="137"/>
      <c r="B63" s="94" t="s">
        <v>39</v>
      </c>
      <c r="C63" s="150" t="s">
        <v>116</v>
      </c>
      <c r="D63" s="147" t="s">
        <v>114</v>
      </c>
      <c r="E63" s="169">
        <v>84006.333333333328</v>
      </c>
      <c r="F63" s="182">
        <v>192776</v>
      </c>
      <c r="G63" s="156">
        <f>(F63-E63)/E63</f>
        <v>1.2947793618735097</v>
      </c>
      <c r="H63" s="182">
        <v>190612.5</v>
      </c>
      <c r="I63" s="156">
        <f>(F63-H63)/H63</f>
        <v>1.1350252475572168E-2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108530.57142857143</v>
      </c>
      <c r="F64" s="183">
        <v>191465.27777777778</v>
      </c>
      <c r="G64" s="156">
        <f>(F64-E64)/E64</f>
        <v>0.76415986074291697</v>
      </c>
      <c r="H64" s="183">
        <v>160662.66666666666</v>
      </c>
      <c r="I64" s="156">
        <f>(F64-H64)/H64</f>
        <v>0.19172226971072595</v>
      </c>
    </row>
    <row r="65" spans="1:9" ht="16.5" customHeight="1" thickBot="1">
      <c r="A65" s="110"/>
      <c r="B65" s="187" t="s">
        <v>54</v>
      </c>
      <c r="C65" s="152" t="s">
        <v>121</v>
      </c>
      <c r="D65" s="148" t="s">
        <v>120</v>
      </c>
      <c r="E65" s="175">
        <v>114759.8</v>
      </c>
      <c r="F65" s="184">
        <v>206643.25</v>
      </c>
      <c r="G65" s="161">
        <f>(F65-E65)/E65</f>
        <v>0.8006588544072053</v>
      </c>
      <c r="H65" s="184">
        <v>169757.25</v>
      </c>
      <c r="I65" s="161">
        <f>(F65-H65)/H65</f>
        <v>0.21728674327606037</v>
      </c>
    </row>
    <row r="66" spans="1:9" ht="15.75" customHeight="1" thickBot="1">
      <c r="A66" s="225" t="s">
        <v>192</v>
      </c>
      <c r="B66" s="237"/>
      <c r="C66" s="237"/>
      <c r="D66" s="238"/>
      <c r="E66" s="99">
        <f>SUM(E57:E65)</f>
        <v>1404557.0614285714</v>
      </c>
      <c r="F66" s="99">
        <f>SUM(F57:F65)</f>
        <v>2290202.6438492062</v>
      </c>
      <c r="G66" s="101">
        <f t="shared" ref="G66" si="8">(F66-E66)/E66</f>
        <v>0.63055151459624359</v>
      </c>
      <c r="H66" s="99">
        <f>SUM(H57:H65)</f>
        <v>2221257.473809524</v>
      </c>
      <c r="I66" s="140">
        <f t="shared" ref="I66" si="9">(F66-H66)/H66</f>
        <v>3.1038801603417512E-2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62</v>
      </c>
      <c r="C68" s="151" t="s">
        <v>131</v>
      </c>
      <c r="D68" s="155" t="s">
        <v>125</v>
      </c>
      <c r="E68" s="169">
        <v>271366</v>
      </c>
      <c r="F68" s="177">
        <v>601700.91666666663</v>
      </c>
      <c r="G68" s="156">
        <f>(F68-E68)/E68</f>
        <v>1.2173039977987907</v>
      </c>
      <c r="H68" s="177">
        <v>602036.5</v>
      </c>
      <c r="I68" s="156">
        <f>(F68-H68)/H68</f>
        <v>-5.5741360089192626E-4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497506.85714285716</v>
      </c>
      <c r="F69" s="171">
        <v>955623.5</v>
      </c>
      <c r="G69" s="156">
        <f>(F69-E69)/E69</f>
        <v>0.92082478116597377</v>
      </c>
      <c r="H69" s="171">
        <v>956089.875</v>
      </c>
      <c r="I69" s="156">
        <f>(F69-H69)/H69</f>
        <v>-4.8779409990091149E-4</v>
      </c>
    </row>
    <row r="70" spans="1:9" ht="16.5">
      <c r="A70" s="37"/>
      <c r="B70" s="164" t="s">
        <v>63</v>
      </c>
      <c r="C70" s="151" t="s">
        <v>132</v>
      </c>
      <c r="D70" s="149" t="s">
        <v>126</v>
      </c>
      <c r="E70" s="172">
        <v>115631.60515873015</v>
      </c>
      <c r="F70" s="171">
        <v>300461.25</v>
      </c>
      <c r="G70" s="156">
        <f>(F70-E70)/E70</f>
        <v>1.5984353463531875</v>
      </c>
      <c r="H70" s="171">
        <v>300607.125</v>
      </c>
      <c r="I70" s="156">
        <f>(F70-H70)/H70</f>
        <v>-4.8526793900843167E-4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1148455</v>
      </c>
      <c r="F71" s="171">
        <v>2829283.6666666665</v>
      </c>
      <c r="G71" s="156">
        <f>(F71-E71)/E71</f>
        <v>1.4635564011360189</v>
      </c>
      <c r="H71" s="171">
        <v>2830633</v>
      </c>
      <c r="I71" s="156">
        <f>(F71-H71)/H71</f>
        <v>-4.7668960735407543E-4</v>
      </c>
    </row>
    <row r="72" spans="1:9" ht="16.5">
      <c r="A72" s="37"/>
      <c r="B72" s="164" t="s">
        <v>64</v>
      </c>
      <c r="C72" s="151" t="s">
        <v>133</v>
      </c>
      <c r="D72" s="149" t="s">
        <v>127</v>
      </c>
      <c r="E72" s="172">
        <v>116240.40666666666</v>
      </c>
      <c r="F72" s="171">
        <v>224912.42857142858</v>
      </c>
      <c r="G72" s="156">
        <f>(F72-E72)/E72</f>
        <v>0.93489024187941805</v>
      </c>
      <c r="H72" s="171">
        <v>225018.85714285713</v>
      </c>
      <c r="I72" s="156">
        <f>(F72-H72)/H72</f>
        <v>-4.7297623310291106E-4</v>
      </c>
    </row>
    <row r="73" spans="1:9" ht="16.5" customHeight="1" thickBot="1">
      <c r="A73" s="37"/>
      <c r="B73" s="164" t="s">
        <v>59</v>
      </c>
      <c r="C73" s="151" t="s">
        <v>128</v>
      </c>
      <c r="D73" s="148" t="s">
        <v>124</v>
      </c>
      <c r="E73" s="175">
        <v>229527.5</v>
      </c>
      <c r="F73" s="180">
        <v>393190.88888888888</v>
      </c>
      <c r="G73" s="162">
        <f>(F73-E73)/E73</f>
        <v>0.71304479371268747</v>
      </c>
      <c r="H73" s="180">
        <v>388999</v>
      </c>
      <c r="I73" s="162">
        <f>(F73-H73)/H73</f>
        <v>1.0776091683754652E-2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2378727.368968254</v>
      </c>
      <c r="F74" s="83">
        <f>SUM(F68:F73)</f>
        <v>5305172.6507936502</v>
      </c>
      <c r="G74" s="103">
        <f t="shared" ref="G74" si="10">(F74-E74)/E74</f>
        <v>1.2302566994445894</v>
      </c>
      <c r="H74" s="83">
        <f>SUM(H68:H73)</f>
        <v>5303384.3571428573</v>
      </c>
      <c r="I74" s="104">
        <f t="shared" ref="I74" si="11">(F74-H74)/H74</f>
        <v>3.3719857554437863E-4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54557.5</v>
      </c>
      <c r="F76" s="169">
        <v>133040.6</v>
      </c>
      <c r="G76" s="156">
        <f>(F76-E76)/E76</f>
        <v>1.4385391559363976</v>
      </c>
      <c r="H76" s="169">
        <v>133114.79999999999</v>
      </c>
      <c r="I76" s="156">
        <f>(F76-H76)/H76</f>
        <v>-5.5741360089173067E-4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90363.66</v>
      </c>
      <c r="F77" s="172">
        <v>197243.25</v>
      </c>
      <c r="G77" s="156">
        <f>(F77-E77)/E77</f>
        <v>1.1827718133594853</v>
      </c>
      <c r="H77" s="172">
        <v>197340</v>
      </c>
      <c r="I77" s="156">
        <f>(F77-H77)/H77</f>
        <v>-4.9027059896625117E-4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40235.090476190482</v>
      </c>
      <c r="F78" s="172">
        <v>80130.25</v>
      </c>
      <c r="G78" s="156">
        <f>(F78-E78)/E78</f>
        <v>0.99155138093744011</v>
      </c>
      <c r="H78" s="172">
        <v>80169.375</v>
      </c>
      <c r="I78" s="156">
        <f>(F78-H78)/H78</f>
        <v>-4.8802925057105659E-4</v>
      </c>
    </row>
    <row r="79" spans="1:9" ht="16.5">
      <c r="A79" s="37"/>
      <c r="B79" s="164" t="s">
        <v>71</v>
      </c>
      <c r="C79" s="151" t="s">
        <v>200</v>
      </c>
      <c r="D79" s="149" t="s">
        <v>134</v>
      </c>
      <c r="E79" s="172">
        <v>56965.653571428571</v>
      </c>
      <c r="F79" s="172">
        <v>120139.375</v>
      </c>
      <c r="G79" s="156">
        <f>(F79-E79)/E79</f>
        <v>1.1089791386200569</v>
      </c>
      <c r="H79" s="172">
        <v>120198</v>
      </c>
      <c r="I79" s="156">
        <f>(F79-H79)/H79</f>
        <v>-4.8773690078037906E-4</v>
      </c>
    </row>
    <row r="80" spans="1:9" ht="16.5" customHeight="1" thickBot="1">
      <c r="A80" s="38"/>
      <c r="B80" s="164" t="s">
        <v>68</v>
      </c>
      <c r="C80" s="151" t="s">
        <v>138</v>
      </c>
      <c r="D80" s="148" t="s">
        <v>134</v>
      </c>
      <c r="E80" s="175">
        <v>124609.01428571429</v>
      </c>
      <c r="F80" s="175">
        <v>301805.1875</v>
      </c>
      <c r="G80" s="156">
        <f>(F80-E80)/E80</f>
        <v>1.422017293291439</v>
      </c>
      <c r="H80" s="175">
        <v>297206</v>
      </c>
      <c r="I80" s="156">
        <f>(F80-H80)/H80</f>
        <v>1.54747464721439E-2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366730.91833333333</v>
      </c>
      <c r="F81" s="83">
        <f>SUM(F76:F80)</f>
        <v>832358.66249999998</v>
      </c>
      <c r="G81" s="103">
        <f t="shared" ref="G81" si="12">(F81-E81)/E81</f>
        <v>1.2696713609062076</v>
      </c>
      <c r="H81" s="83">
        <f>SUM(H76:H80)</f>
        <v>828028.17500000005</v>
      </c>
      <c r="I81" s="104">
        <f t="shared" ref="I81" si="13">(F81-H81)/H81</f>
        <v>5.2298794059754423E-3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79</v>
      </c>
      <c r="C83" s="151" t="s">
        <v>155</v>
      </c>
      <c r="D83" s="155" t="s">
        <v>156</v>
      </c>
      <c r="E83" s="169">
        <v>182466</v>
      </c>
      <c r="F83" s="169">
        <v>578242.5</v>
      </c>
      <c r="G83" s="157">
        <f>(F83-E83)/E83</f>
        <v>2.1690424517444344</v>
      </c>
      <c r="H83" s="169">
        <v>578565</v>
      </c>
      <c r="I83" s="157">
        <f>(F83-H83)/H83</f>
        <v>-5.5741360089186175E-4</v>
      </c>
    </row>
    <row r="84" spans="1:11" ht="16.5">
      <c r="A84" s="37"/>
      <c r="B84" s="164" t="s">
        <v>78</v>
      </c>
      <c r="C84" s="151" t="s">
        <v>149</v>
      </c>
      <c r="D84" s="147" t="s">
        <v>147</v>
      </c>
      <c r="E84" s="172">
        <v>56164</v>
      </c>
      <c r="F84" s="172">
        <v>132889.16666666666</v>
      </c>
      <c r="G84" s="156">
        <f>(F84-E84)/E84</f>
        <v>1.3660915651781684</v>
      </c>
      <c r="H84" s="172">
        <v>132955.33333333334</v>
      </c>
      <c r="I84" s="156">
        <f>(F84-H84)/H84</f>
        <v>-4.9766086856252022E-4</v>
      </c>
    </row>
    <row r="85" spans="1:11" ht="16.5">
      <c r="A85" s="37"/>
      <c r="B85" s="164" t="s">
        <v>77</v>
      </c>
      <c r="C85" s="151" t="s">
        <v>146</v>
      </c>
      <c r="D85" s="149" t="s">
        <v>162</v>
      </c>
      <c r="E85" s="172">
        <v>39373.528174603169</v>
      </c>
      <c r="F85" s="172">
        <v>96329.777777777781</v>
      </c>
      <c r="G85" s="156">
        <f>(F85-E85)/E85</f>
        <v>1.4465619984726872</v>
      </c>
      <c r="H85" s="172">
        <v>96377.666666666672</v>
      </c>
      <c r="I85" s="156">
        <f>(F85-H85)/H85</f>
        <v>-4.9688782209803624E-4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35787</v>
      </c>
      <c r="F86" s="172">
        <v>71597.78571428571</v>
      </c>
      <c r="G86" s="156">
        <f>(F86-E86)/E86</f>
        <v>1.0006646467791576</v>
      </c>
      <c r="H86" s="172">
        <v>71631.857142857145</v>
      </c>
      <c r="I86" s="156">
        <f>(F86-H86)/H86</f>
        <v>-4.7564631060011933E-4</v>
      </c>
    </row>
    <row r="87" spans="1:11" ht="16.5">
      <c r="A87" s="37"/>
      <c r="B87" s="164" t="s">
        <v>80</v>
      </c>
      <c r="C87" s="151" t="s">
        <v>151</v>
      </c>
      <c r="D87" s="160" t="s">
        <v>150</v>
      </c>
      <c r="E87" s="181">
        <v>80085.666666666657</v>
      </c>
      <c r="F87" s="181">
        <v>172854.7</v>
      </c>
      <c r="G87" s="156">
        <f>(F87-E87)/E87</f>
        <v>1.1583724927889723</v>
      </c>
      <c r="H87" s="181">
        <v>171954.9</v>
      </c>
      <c r="I87" s="156">
        <f>(F87-H87)/H87</f>
        <v>5.2327674291341364E-3</v>
      </c>
    </row>
    <row r="88" spans="1:11" ht="16.5">
      <c r="A88" s="37"/>
      <c r="B88" s="164" t="s">
        <v>76</v>
      </c>
      <c r="C88" s="151" t="s">
        <v>143</v>
      </c>
      <c r="D88" s="160" t="s">
        <v>161</v>
      </c>
      <c r="E88" s="181">
        <v>47390.114285714284</v>
      </c>
      <c r="F88" s="239">
        <v>114825.03571428571</v>
      </c>
      <c r="G88" s="156">
        <f>(F88-E88)/E88</f>
        <v>1.4229744419270083</v>
      </c>
      <c r="H88" s="239">
        <v>113150.14285714286</v>
      </c>
      <c r="I88" s="156">
        <f>(F88-H88)/H88</f>
        <v>1.4802392775212688E-2</v>
      </c>
    </row>
    <row r="89" spans="1:11" ht="16.5" customHeight="1" thickBot="1">
      <c r="A89" s="35"/>
      <c r="B89" s="165" t="s">
        <v>75</v>
      </c>
      <c r="C89" s="152" t="s">
        <v>148</v>
      </c>
      <c r="D89" s="148" t="s">
        <v>145</v>
      </c>
      <c r="E89" s="175">
        <v>22348.233333333334</v>
      </c>
      <c r="F89" s="175">
        <v>48863.5</v>
      </c>
      <c r="G89" s="158">
        <f>(F89-E89)/E89</f>
        <v>1.1864591832016549</v>
      </c>
      <c r="H89" s="175">
        <v>47840</v>
      </c>
      <c r="I89" s="158">
        <f>(F89-H89)/H89</f>
        <v>2.139423076923077E-2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463614.54246031749</v>
      </c>
      <c r="F90" s="83">
        <f>SUM(F83:F89)</f>
        <v>1215602.4658730158</v>
      </c>
      <c r="G90" s="111">
        <f t="shared" ref="G90:G91" si="14">(F90-E90)/E90</f>
        <v>1.622011077180703</v>
      </c>
      <c r="H90" s="83">
        <f>SUM(H83:H89)</f>
        <v>1212474.9000000001</v>
      </c>
      <c r="I90" s="104">
        <f t="shared" ref="I90:I91" si="15">(F90-H90)/H90</f>
        <v>2.5794891696443957E-3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9407006.9700793661</v>
      </c>
      <c r="F91" s="99">
        <f>SUM(F32,F39,F47,F55,F66,F74,F81,F90)</f>
        <v>20686331.226944443</v>
      </c>
      <c r="G91" s="101">
        <f t="shared" si="14"/>
        <v>1.1990343254492044</v>
      </c>
      <c r="H91" s="99">
        <f>SUM(H32,H39,H47,H55,H66,H74,H81,H90)</f>
        <v>20557813.429583333</v>
      </c>
      <c r="I91" s="112">
        <f t="shared" si="15"/>
        <v>6.2515304850548114E-3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25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219</v>
      </c>
      <c r="B9" s="26"/>
      <c r="C9" s="26"/>
      <c r="D9" s="26"/>
      <c r="E9" s="210"/>
      <c r="F9" s="210"/>
    </row>
    <row r="10" spans="1:12" ht="18">
      <c r="A10" s="2" t="s">
        <v>220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222</v>
      </c>
      <c r="E13" s="215" t="s">
        <v>223</v>
      </c>
      <c r="F13" s="215" t="s">
        <v>224</v>
      </c>
      <c r="G13" s="215" t="s">
        <v>225</v>
      </c>
      <c r="H13" s="215" t="s">
        <v>226</v>
      </c>
      <c r="I13" s="215" t="s">
        <v>227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65000</v>
      </c>
      <c r="E16" s="200">
        <v>70000</v>
      </c>
      <c r="F16" s="200">
        <v>70000</v>
      </c>
      <c r="G16" s="143">
        <v>62500</v>
      </c>
      <c r="H16" s="143">
        <v>63000</v>
      </c>
      <c r="I16" s="143">
        <f>AVERAGE(D16:H16)</f>
        <v>66100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126000</v>
      </c>
      <c r="E17" s="189">
        <v>110000</v>
      </c>
      <c r="F17" s="189">
        <v>120000</v>
      </c>
      <c r="G17" s="202">
        <v>92500</v>
      </c>
      <c r="H17" s="202">
        <v>100000</v>
      </c>
      <c r="I17" s="143">
        <f t="shared" ref="I17:I40" si="0">AVERAGE(D17:H17)</f>
        <v>109700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59000</v>
      </c>
      <c r="E18" s="189">
        <v>110000</v>
      </c>
      <c r="F18" s="189">
        <v>57500</v>
      </c>
      <c r="G18" s="202">
        <v>65000</v>
      </c>
      <c r="H18" s="202">
        <v>100000</v>
      </c>
      <c r="I18" s="143">
        <f t="shared" si="0"/>
        <v>78300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29000</v>
      </c>
      <c r="E19" s="189">
        <v>40000</v>
      </c>
      <c r="F19" s="189">
        <v>45000</v>
      </c>
      <c r="G19" s="202">
        <v>35000</v>
      </c>
      <c r="H19" s="202">
        <v>38000</v>
      </c>
      <c r="I19" s="143">
        <f t="shared" si="0"/>
        <v>37400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225000</v>
      </c>
      <c r="E20" s="189">
        <v>150000</v>
      </c>
      <c r="F20" s="189">
        <v>190000</v>
      </c>
      <c r="G20" s="202">
        <v>247500</v>
      </c>
      <c r="H20" s="202">
        <v>150000</v>
      </c>
      <c r="I20" s="143">
        <f t="shared" si="0"/>
        <v>192500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75000</v>
      </c>
      <c r="E21" s="189">
        <v>100000</v>
      </c>
      <c r="F21" s="189">
        <v>105000</v>
      </c>
      <c r="G21" s="202">
        <v>77500</v>
      </c>
      <c r="H21" s="202">
        <v>73000</v>
      </c>
      <c r="I21" s="143">
        <f t="shared" si="0"/>
        <v>86100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45000</v>
      </c>
      <c r="E22" s="189">
        <v>60000</v>
      </c>
      <c r="F22" s="189">
        <v>90000</v>
      </c>
      <c r="G22" s="202">
        <v>47500</v>
      </c>
      <c r="H22" s="202">
        <v>50000</v>
      </c>
      <c r="I22" s="143">
        <f t="shared" si="0"/>
        <v>58500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20000</v>
      </c>
      <c r="E23" s="189">
        <v>25000</v>
      </c>
      <c r="F23" s="189">
        <v>25000</v>
      </c>
      <c r="G23" s="202">
        <v>12500</v>
      </c>
      <c r="H23" s="202">
        <v>20000</v>
      </c>
      <c r="I23" s="143">
        <f t="shared" si="0"/>
        <v>20500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35000</v>
      </c>
      <c r="E24" s="189">
        <v>25000</v>
      </c>
      <c r="F24" s="189">
        <v>35000</v>
      </c>
      <c r="G24" s="202">
        <v>12500</v>
      </c>
      <c r="H24" s="202">
        <v>21000</v>
      </c>
      <c r="I24" s="143">
        <f t="shared" si="0"/>
        <v>25700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20000</v>
      </c>
      <c r="E25" s="189">
        <v>25000</v>
      </c>
      <c r="F25" s="189">
        <v>32500</v>
      </c>
      <c r="G25" s="202">
        <v>12500</v>
      </c>
      <c r="H25" s="202">
        <v>20000</v>
      </c>
      <c r="I25" s="143">
        <f t="shared" si="0"/>
        <v>22000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25000</v>
      </c>
      <c r="F26" s="189">
        <v>35000</v>
      </c>
      <c r="G26" s="202">
        <v>12500</v>
      </c>
      <c r="H26" s="202">
        <v>21000</v>
      </c>
      <c r="I26" s="143">
        <f t="shared" si="0"/>
        <v>22700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55000</v>
      </c>
      <c r="E27" s="189">
        <v>75000</v>
      </c>
      <c r="F27" s="189">
        <v>67500</v>
      </c>
      <c r="G27" s="202">
        <v>45000</v>
      </c>
      <c r="H27" s="202">
        <v>50000</v>
      </c>
      <c r="I27" s="143">
        <f t="shared" si="0"/>
        <v>58500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20000</v>
      </c>
      <c r="E28" s="189">
        <v>25000</v>
      </c>
      <c r="F28" s="189">
        <v>42500</v>
      </c>
      <c r="G28" s="202">
        <v>27500</v>
      </c>
      <c r="H28" s="202">
        <v>20000</v>
      </c>
      <c r="I28" s="143">
        <f t="shared" si="0"/>
        <v>27000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80000</v>
      </c>
      <c r="F29" s="189">
        <v>57500</v>
      </c>
      <c r="G29" s="202">
        <v>65000</v>
      </c>
      <c r="H29" s="202">
        <v>70000</v>
      </c>
      <c r="I29" s="143">
        <f t="shared" si="0"/>
        <v>65500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80000</v>
      </c>
      <c r="E30" s="189">
        <v>100000</v>
      </c>
      <c r="F30" s="189">
        <v>200000</v>
      </c>
      <c r="G30" s="202">
        <v>47500</v>
      </c>
      <c r="H30" s="202">
        <v>50000</v>
      </c>
      <c r="I30" s="143">
        <f t="shared" si="0"/>
        <v>95500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49000</v>
      </c>
      <c r="E31" s="190">
        <v>55000</v>
      </c>
      <c r="F31" s="190">
        <v>47500</v>
      </c>
      <c r="G31" s="145">
        <v>45000</v>
      </c>
      <c r="H31" s="145">
        <v>45000</v>
      </c>
      <c r="I31" s="143">
        <f t="shared" si="0"/>
        <v>48300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79000</v>
      </c>
      <c r="E33" s="200">
        <v>120000</v>
      </c>
      <c r="F33" s="200">
        <v>90000</v>
      </c>
      <c r="G33" s="143">
        <v>125000</v>
      </c>
      <c r="H33" s="143">
        <v>100000</v>
      </c>
      <c r="I33" s="143">
        <f t="shared" si="0"/>
        <v>102800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79000</v>
      </c>
      <c r="E34" s="189">
        <v>120000</v>
      </c>
      <c r="F34" s="189">
        <v>90000</v>
      </c>
      <c r="G34" s="202">
        <v>125000</v>
      </c>
      <c r="H34" s="202">
        <v>100000</v>
      </c>
      <c r="I34" s="143">
        <f t="shared" si="0"/>
        <v>102800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39000</v>
      </c>
      <c r="E35" s="189">
        <v>50000</v>
      </c>
      <c r="F35" s="189">
        <v>47500</v>
      </c>
      <c r="G35" s="202">
        <v>45000</v>
      </c>
      <c r="H35" s="202">
        <v>50000</v>
      </c>
      <c r="I35" s="143">
        <f t="shared" si="0"/>
        <v>46300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39000</v>
      </c>
      <c r="E36" s="189">
        <v>45000</v>
      </c>
      <c r="F36" s="189">
        <v>60000</v>
      </c>
      <c r="G36" s="202">
        <v>52500</v>
      </c>
      <c r="H36" s="202">
        <v>46000</v>
      </c>
      <c r="I36" s="143">
        <f t="shared" si="0"/>
        <v>48500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55000</v>
      </c>
      <c r="E37" s="189">
        <v>35000</v>
      </c>
      <c r="F37" s="189">
        <v>55000</v>
      </c>
      <c r="G37" s="202">
        <v>35000</v>
      </c>
      <c r="H37" s="202">
        <v>35000</v>
      </c>
      <c r="I37" s="143">
        <f t="shared" si="0"/>
        <v>43000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228</v>
      </c>
      <c r="D39" s="206">
        <v>1255100</v>
      </c>
      <c r="E39" s="168">
        <v>1600000</v>
      </c>
      <c r="F39" s="168">
        <v>1434400</v>
      </c>
      <c r="G39" s="207">
        <v>1255100</v>
      </c>
      <c r="H39" s="208">
        <v>1345500</v>
      </c>
      <c r="I39" s="143">
        <f t="shared" si="0"/>
        <v>1378020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1075800</v>
      </c>
      <c r="E40" s="174">
        <v>1100000</v>
      </c>
      <c r="F40" s="174">
        <v>986150</v>
      </c>
      <c r="G40" s="207">
        <v>986150</v>
      </c>
      <c r="H40" s="207">
        <v>986150</v>
      </c>
      <c r="I40" s="143">
        <f t="shared" si="0"/>
        <v>1026850</v>
      </c>
      <c r="K40" s="205"/>
      <c r="L40" s="201"/>
    </row>
    <row r="41" spans="1:12">
      <c r="D41" s="90">
        <f>SUM(D16:D40)</f>
        <v>3599900</v>
      </c>
      <c r="E41" s="90">
        <f t="shared" ref="E41:H41" si="1">SUM(E16:E40)</f>
        <v>4145000</v>
      </c>
      <c r="F41" s="90">
        <f t="shared" si="1"/>
        <v>3983050</v>
      </c>
      <c r="G41" s="90">
        <f t="shared" si="1"/>
        <v>3531250</v>
      </c>
      <c r="H41" s="90">
        <f t="shared" si="1"/>
        <v>3553650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08-01-2024</vt:lpstr>
      <vt:lpstr>By Order</vt:lpstr>
      <vt:lpstr>All Stores</vt:lpstr>
      <vt:lpstr>'08-01-2024'!Print_Titles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2024-01-11T09:47:08Z</cp:lastPrinted>
  <dcterms:created xsi:type="dcterms:W3CDTF">2010-10-20T06:23:14Z</dcterms:created>
  <dcterms:modified xsi:type="dcterms:W3CDTF">2024-01-11T10:01:50Z</dcterms:modified>
</cp:coreProperties>
</file>