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120" yWindow="-120" windowWidth="17400" windowHeight="11760" tabRatio="599" activeTab="4"/>
  </bookViews>
  <sheets>
    <sheet name="Supermarkets" sheetId="5" r:id="rId1"/>
    <sheet name="stores" sheetId="7" r:id="rId2"/>
    <sheet name="Comp" sheetId="8" r:id="rId3"/>
    <sheet name="18-12-2023" sheetId="9" r:id="rId4"/>
    <sheet name="By Order" sheetId="11" r:id="rId5"/>
    <sheet name="All Stores" sheetId="12" r:id="rId6"/>
  </sheets>
  <definedNames>
    <definedName name="_xlnm._FilterDatabase" localSheetId="4" hidden="1">'By Order'!$B$68:$I$73</definedName>
    <definedName name="_xlnm.Print_Titles" localSheetId="3">'18-12-2023'!$12:$14</definedName>
    <definedName name="_xlnm.Print_Titles" localSheetId="5">'All Stores'!$13:$14</definedName>
    <definedName name="_xlnm.Print_Titles" localSheetId="4">'By Order'!$13:$14</definedName>
    <definedName name="_xlnm.Print_Titles" localSheetId="2">Comp!$12:$13</definedName>
    <definedName name="_xlnm.Print_Titles" localSheetId="1">stores!$12:$13</definedName>
    <definedName name="_xlnm.Print_Titles" localSheetId="0">Supermarkets!$12:$13</definedName>
  </definedNames>
  <calcPr calcId="145621"/>
</workbook>
</file>

<file path=xl/calcChain.xml><?xml version="1.0" encoding="utf-8"?>
<calcChain xmlns="http://schemas.openxmlformats.org/spreadsheetml/2006/main">
  <c r="I85" i="11" l="1"/>
  <c r="G85" i="11"/>
  <c r="I84" i="11"/>
  <c r="G84" i="11"/>
  <c r="I87" i="11"/>
  <c r="G87" i="11"/>
  <c r="I89" i="11"/>
  <c r="G89" i="11"/>
  <c r="I88" i="11"/>
  <c r="G88" i="11"/>
  <c r="I86" i="11"/>
  <c r="G86" i="11"/>
  <c r="I83" i="11"/>
  <c r="G83" i="11"/>
  <c r="I80" i="11"/>
  <c r="G80" i="11"/>
  <c r="I76" i="11"/>
  <c r="G76" i="11"/>
  <c r="I77" i="11"/>
  <c r="G77" i="11"/>
  <c r="I79" i="11"/>
  <c r="G79" i="11"/>
  <c r="I78" i="11"/>
  <c r="G78" i="11"/>
  <c r="I70" i="11"/>
  <c r="G70" i="11"/>
  <c r="I73" i="11"/>
  <c r="G73" i="11"/>
  <c r="I68" i="11"/>
  <c r="G68" i="11"/>
  <c r="I71" i="11"/>
  <c r="G71" i="11"/>
  <c r="I72" i="11"/>
  <c r="G72" i="11"/>
  <c r="I69" i="11"/>
  <c r="G69" i="11"/>
  <c r="I57" i="11"/>
  <c r="G57" i="11"/>
  <c r="I59" i="11"/>
  <c r="G59" i="11"/>
  <c r="I60" i="11"/>
  <c r="G60" i="11"/>
  <c r="I58" i="11"/>
  <c r="G58" i="11"/>
  <c r="I64" i="11"/>
  <c r="G64" i="11"/>
  <c r="I62" i="11"/>
  <c r="G62" i="11"/>
  <c r="I65" i="11"/>
  <c r="G65" i="11"/>
  <c r="I61" i="11"/>
  <c r="G61" i="11"/>
  <c r="I63" i="11"/>
  <c r="G63" i="11"/>
  <c r="I54" i="11"/>
  <c r="G54" i="11"/>
  <c r="I50" i="11"/>
  <c r="G50" i="11"/>
  <c r="I52" i="11"/>
  <c r="G52" i="11"/>
  <c r="I49" i="11"/>
  <c r="G49" i="11"/>
  <c r="I51" i="11"/>
  <c r="G51" i="11"/>
  <c r="I53" i="11"/>
  <c r="G53" i="11"/>
  <c r="I43" i="11"/>
  <c r="G43" i="11"/>
  <c r="I46" i="11"/>
  <c r="G46" i="11"/>
  <c r="I45" i="11"/>
  <c r="G45" i="11"/>
  <c r="I41" i="11"/>
  <c r="G41" i="11"/>
  <c r="I44" i="11"/>
  <c r="G44" i="11"/>
  <c r="I42" i="11"/>
  <c r="G42" i="11"/>
  <c r="I34" i="11"/>
  <c r="G34" i="11"/>
  <c r="I36" i="11"/>
  <c r="G36" i="11"/>
  <c r="I35" i="11"/>
  <c r="G35" i="11"/>
  <c r="I37" i="11"/>
  <c r="G37" i="11"/>
  <c r="I38" i="11"/>
  <c r="G38" i="11"/>
  <c r="I27" i="11"/>
  <c r="G27" i="11"/>
  <c r="I31" i="11"/>
  <c r="G31" i="11"/>
  <c r="I28" i="11"/>
  <c r="G28" i="11"/>
  <c r="I29" i="11"/>
  <c r="G29" i="11"/>
  <c r="I24" i="11"/>
  <c r="G24" i="11"/>
  <c r="I18" i="11"/>
  <c r="G18" i="11"/>
  <c r="I17" i="11"/>
  <c r="G17" i="11"/>
  <c r="I25" i="11"/>
  <c r="G25" i="11"/>
  <c r="I30" i="11"/>
  <c r="G30" i="11"/>
  <c r="I20" i="11"/>
  <c r="G20" i="11"/>
  <c r="I16" i="11"/>
  <c r="G16" i="11"/>
  <c r="I22" i="11"/>
  <c r="G22" i="11"/>
  <c r="I21" i="11"/>
  <c r="G21" i="11"/>
  <c r="I26" i="11"/>
  <c r="G26" i="11"/>
  <c r="I23" i="11"/>
  <c r="G23" i="11"/>
  <c r="I19" i="11"/>
  <c r="G19" i="11"/>
  <c r="H41" i="12"/>
  <c r="G41" i="12"/>
  <c r="F41" i="12"/>
  <c r="E41" i="12"/>
  <c r="D41" i="12"/>
  <c r="I40" i="12"/>
  <c r="I39" i="12"/>
  <c r="I37" i="12"/>
  <c r="I36" i="12"/>
  <c r="I35" i="12"/>
  <c r="I34" i="12"/>
  <c r="I33" i="12"/>
  <c r="I31" i="12"/>
  <c r="I30" i="12"/>
  <c r="I29" i="12"/>
  <c r="I28" i="12"/>
  <c r="I27" i="12"/>
  <c r="I26" i="12"/>
  <c r="I25" i="12"/>
  <c r="I24" i="12"/>
  <c r="I23" i="12"/>
  <c r="I22" i="12"/>
  <c r="I21" i="12"/>
  <c r="I20" i="12"/>
  <c r="I19" i="12"/>
  <c r="I18" i="12"/>
  <c r="I17" i="12"/>
  <c r="I16" i="12"/>
  <c r="D40" i="8" l="1"/>
  <c r="F19" i="8"/>
  <c r="G16" i="5"/>
  <c r="I26" i="7"/>
  <c r="G26" i="5"/>
  <c r="G34" i="5"/>
  <c r="G25" i="5" l="1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3" i="9"/>
  <c r="G34" i="9"/>
  <c r="G35" i="9"/>
  <c r="G36" i="9"/>
  <c r="G37" i="9"/>
  <c r="G39" i="9"/>
  <c r="G40" i="9"/>
  <c r="G41" i="9"/>
  <c r="G42" i="9"/>
  <c r="G43" i="9"/>
  <c r="G44" i="9"/>
  <c r="G46" i="9"/>
  <c r="G47" i="9"/>
  <c r="G48" i="9"/>
  <c r="G49" i="9"/>
  <c r="G50" i="9"/>
  <c r="G51" i="9"/>
  <c r="G53" i="9"/>
  <c r="G54" i="9"/>
  <c r="G55" i="9"/>
  <c r="G56" i="9"/>
  <c r="G57" i="9"/>
  <c r="G58" i="9"/>
  <c r="G59" i="9"/>
  <c r="G60" i="9"/>
  <c r="G61" i="9"/>
  <c r="G63" i="9"/>
  <c r="G64" i="9"/>
  <c r="G65" i="9"/>
  <c r="G66" i="9"/>
  <c r="G67" i="9"/>
  <c r="G68" i="9"/>
  <c r="G70" i="9"/>
  <c r="G71" i="9"/>
  <c r="G72" i="9"/>
  <c r="G73" i="9"/>
  <c r="G74" i="9"/>
  <c r="G76" i="9"/>
  <c r="G77" i="9"/>
  <c r="G78" i="9"/>
  <c r="G79" i="9"/>
  <c r="G80" i="9"/>
  <c r="G81" i="9"/>
  <c r="G82" i="9"/>
  <c r="I31" i="9" l="1"/>
  <c r="I30" i="9"/>
  <c r="I29" i="9"/>
  <c r="I28" i="9"/>
  <c r="I27" i="9"/>
  <c r="I26" i="9"/>
  <c r="I25" i="9"/>
  <c r="I24" i="9"/>
  <c r="I23" i="9"/>
  <c r="I22" i="9"/>
  <c r="I21" i="9"/>
  <c r="I20" i="9"/>
  <c r="I19" i="9"/>
  <c r="I18" i="9"/>
  <c r="I17" i="9"/>
  <c r="H81" i="11" l="1"/>
  <c r="F81" i="11"/>
  <c r="H15" i="8" l="1"/>
  <c r="H16" i="8" l="1"/>
  <c r="H17" i="8"/>
  <c r="H18" i="8"/>
  <c r="H19" i="8"/>
  <c r="H20" i="8"/>
  <c r="H21" i="8"/>
  <c r="H22" i="8"/>
  <c r="H23" i="8"/>
  <c r="H24" i="8"/>
  <c r="I24" i="8" s="1"/>
  <c r="H25" i="8"/>
  <c r="H26" i="8"/>
  <c r="H27" i="8"/>
  <c r="H28" i="8"/>
  <c r="H29" i="8"/>
  <c r="H30" i="8"/>
  <c r="H32" i="8"/>
  <c r="H33" i="8"/>
  <c r="H34" i="8"/>
  <c r="H35" i="8"/>
  <c r="H36" i="8"/>
  <c r="H38" i="8"/>
  <c r="H39" i="8"/>
  <c r="H74" i="11" l="1"/>
  <c r="I15" i="5" l="1"/>
  <c r="E32" i="11" l="1"/>
  <c r="F32" i="11"/>
  <c r="H32" i="11"/>
  <c r="E39" i="11"/>
  <c r="F39" i="11"/>
  <c r="H39" i="11"/>
  <c r="G39" i="11" l="1"/>
  <c r="G32" i="11"/>
  <c r="E40" i="8"/>
  <c r="I70" i="9" l="1"/>
  <c r="I71" i="9"/>
  <c r="I72" i="9"/>
  <c r="I73" i="9"/>
  <c r="I74" i="9"/>
  <c r="G34" i="7" l="1"/>
  <c r="I19" i="5"/>
  <c r="I17" i="5" l="1"/>
  <c r="G19" i="5"/>
  <c r="I16" i="5"/>
  <c r="I18" i="5"/>
  <c r="I20" i="5"/>
  <c r="I21" i="5"/>
  <c r="I22" i="5"/>
  <c r="I23" i="5"/>
  <c r="I24" i="5"/>
  <c r="I25" i="5"/>
  <c r="I26" i="5"/>
  <c r="I27" i="5"/>
  <c r="I28" i="5"/>
  <c r="I29" i="5"/>
  <c r="I30" i="5"/>
  <c r="I32" i="5"/>
  <c r="I33" i="5"/>
  <c r="I34" i="5"/>
  <c r="I35" i="5"/>
  <c r="I36" i="5"/>
  <c r="I38" i="5"/>
  <c r="I39" i="5"/>
  <c r="I40" i="5"/>
  <c r="F74" i="11" l="1"/>
  <c r="I74" i="11" l="1"/>
  <c r="G18" i="5" l="1"/>
  <c r="G40" i="8" l="1"/>
  <c r="E47" i="11"/>
  <c r="E55" i="11"/>
  <c r="E66" i="11"/>
  <c r="E74" i="11"/>
  <c r="E81" i="11"/>
  <c r="E90" i="11" l="1"/>
  <c r="E91" i="11" l="1"/>
  <c r="G52" i="5" l="1"/>
  <c r="I50" i="5"/>
  <c r="I45" i="5" l="1"/>
  <c r="F66" i="11" l="1"/>
  <c r="H90" i="11" l="1"/>
  <c r="F90" i="11"/>
  <c r="H66" i="11"/>
  <c r="I66" i="11" s="1"/>
  <c r="H55" i="11"/>
  <c r="F55" i="11"/>
  <c r="H47" i="11"/>
  <c r="F47" i="11"/>
  <c r="H91" i="11" l="1"/>
  <c r="I47" i="11"/>
  <c r="I90" i="11"/>
  <c r="G74" i="11"/>
  <c r="I55" i="11"/>
  <c r="G47" i="11"/>
  <c r="G81" i="11"/>
  <c r="G55" i="11"/>
  <c r="I39" i="11"/>
  <c r="G90" i="11"/>
  <c r="G66" i="11"/>
  <c r="F91" i="11"/>
  <c r="I32" i="11"/>
  <c r="I81" i="11"/>
  <c r="I91" i="11" l="1"/>
  <c r="G91" i="11"/>
  <c r="F15" i="8" l="1"/>
  <c r="I15" i="8"/>
  <c r="F16" i="8"/>
  <c r="F17" i="8"/>
  <c r="F18" i="8"/>
  <c r="F20" i="8"/>
  <c r="F21" i="8"/>
  <c r="F22" i="8"/>
  <c r="F23" i="8"/>
  <c r="F24" i="8"/>
  <c r="F25" i="8"/>
  <c r="F26" i="8"/>
  <c r="F27" i="8"/>
  <c r="F28" i="8"/>
  <c r="F29" i="8"/>
  <c r="F30" i="8"/>
  <c r="F32" i="8"/>
  <c r="F33" i="8"/>
  <c r="F34" i="8"/>
  <c r="F35" i="8"/>
  <c r="F36" i="8"/>
  <c r="F38" i="8"/>
  <c r="F39" i="8"/>
  <c r="I46" i="9" l="1"/>
  <c r="I47" i="9"/>
  <c r="I48" i="9"/>
  <c r="I49" i="9"/>
  <c r="I50" i="9"/>
  <c r="I51" i="9"/>
  <c r="H40" i="8" l="1"/>
  <c r="G17" i="5" l="1"/>
  <c r="G20" i="5"/>
  <c r="G21" i="5"/>
  <c r="G22" i="5"/>
  <c r="G23" i="5"/>
  <c r="G24" i="5"/>
  <c r="G27" i="5"/>
  <c r="G28" i="5"/>
  <c r="G29" i="5"/>
  <c r="G30" i="5"/>
  <c r="G32" i="5"/>
  <c r="G33" i="5"/>
  <c r="G35" i="5"/>
  <c r="G36" i="5"/>
  <c r="G38" i="5"/>
  <c r="G39" i="5"/>
  <c r="G40" i="5"/>
  <c r="G41" i="5"/>
  <c r="G42" i="5"/>
  <c r="G43" i="5"/>
  <c r="G45" i="5"/>
  <c r="G46" i="5"/>
  <c r="G47" i="5"/>
  <c r="G48" i="5"/>
  <c r="G49" i="5"/>
  <c r="G50" i="5"/>
  <c r="G53" i="5"/>
  <c r="G54" i="5"/>
  <c r="G55" i="5"/>
  <c r="G56" i="5"/>
  <c r="G57" i="5"/>
  <c r="G58" i="5"/>
  <c r="G59" i="5"/>
  <c r="G60" i="5"/>
  <c r="G62" i="5"/>
  <c r="G63" i="5"/>
  <c r="G64" i="5"/>
  <c r="G65" i="5"/>
  <c r="G66" i="5"/>
  <c r="G67" i="5"/>
  <c r="G69" i="5"/>
  <c r="G70" i="5"/>
  <c r="G71" i="5"/>
  <c r="G72" i="5"/>
  <c r="G73" i="5"/>
  <c r="G75" i="5"/>
  <c r="G76" i="5"/>
  <c r="G77" i="5"/>
  <c r="G78" i="5"/>
  <c r="G79" i="5"/>
  <c r="G80" i="5"/>
  <c r="G81" i="5"/>
  <c r="I16" i="7" l="1"/>
  <c r="I66" i="9" l="1"/>
  <c r="I76" i="9" l="1"/>
  <c r="I77" i="9"/>
  <c r="I78" i="9"/>
  <c r="I79" i="9"/>
  <c r="I80" i="9"/>
  <c r="I65" i="5" l="1"/>
  <c r="I42" i="5"/>
  <c r="I43" i="5"/>
  <c r="I46" i="5"/>
  <c r="I47" i="5"/>
  <c r="I48" i="5"/>
  <c r="I49" i="5"/>
  <c r="I52" i="5"/>
  <c r="I53" i="5"/>
  <c r="I54" i="5"/>
  <c r="I55" i="5"/>
  <c r="I56" i="5"/>
  <c r="I57" i="5"/>
  <c r="I58" i="5"/>
  <c r="I59" i="5"/>
  <c r="I60" i="5"/>
  <c r="I62" i="5"/>
  <c r="I63" i="5"/>
  <c r="I64" i="5"/>
  <c r="I66" i="5"/>
  <c r="I67" i="5"/>
  <c r="I69" i="5"/>
  <c r="I70" i="5"/>
  <c r="I71" i="5"/>
  <c r="I72" i="5"/>
  <c r="I73" i="5"/>
  <c r="I75" i="5"/>
  <c r="I76" i="5"/>
  <c r="I77" i="5"/>
  <c r="I78" i="5"/>
  <c r="I79" i="5"/>
  <c r="I80" i="5"/>
  <c r="I81" i="5"/>
  <c r="I40" i="8" l="1"/>
  <c r="I39" i="7" l="1"/>
  <c r="I41" i="5"/>
  <c r="I30" i="7" l="1"/>
  <c r="I36" i="9" l="1"/>
  <c r="I38" i="7"/>
  <c r="I36" i="7"/>
  <c r="I35" i="7"/>
  <c r="I34" i="7"/>
  <c r="I33" i="7"/>
  <c r="I32" i="7"/>
  <c r="I29" i="7"/>
  <c r="I28" i="7"/>
  <c r="I27" i="7"/>
  <c r="I25" i="7"/>
  <c r="I24" i="7"/>
  <c r="I23" i="7"/>
  <c r="I22" i="7"/>
  <c r="I21" i="7"/>
  <c r="I20" i="7"/>
  <c r="I19" i="7"/>
  <c r="I18" i="7"/>
  <c r="I17" i="7"/>
  <c r="I15" i="7"/>
  <c r="I82" i="9" l="1"/>
  <c r="I81" i="9"/>
  <c r="I68" i="9"/>
  <c r="I67" i="9"/>
  <c r="I65" i="9"/>
  <c r="I64" i="9"/>
  <c r="I63" i="9"/>
  <c r="I61" i="9"/>
  <c r="I60" i="9"/>
  <c r="I59" i="9"/>
  <c r="I58" i="9"/>
  <c r="I57" i="9"/>
  <c r="I56" i="9"/>
  <c r="I55" i="9"/>
  <c r="I54" i="9"/>
  <c r="I53" i="9"/>
  <c r="I44" i="9"/>
  <c r="I43" i="9"/>
  <c r="I42" i="9"/>
  <c r="I41" i="9"/>
  <c r="I40" i="9"/>
  <c r="I39" i="9"/>
  <c r="I37" i="9"/>
  <c r="I35" i="9"/>
  <c r="I34" i="9"/>
  <c r="I33" i="9"/>
  <c r="G16" i="7" l="1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2" i="7"/>
  <c r="G33" i="7"/>
  <c r="G35" i="7"/>
  <c r="G36" i="7"/>
  <c r="G38" i="7"/>
  <c r="G39" i="7"/>
  <c r="G15" i="7"/>
  <c r="F40" i="8" l="1"/>
  <c r="I39" i="8"/>
  <c r="I38" i="8"/>
  <c r="I33" i="8"/>
  <c r="I34" i="8"/>
  <c r="I35" i="8"/>
  <c r="I36" i="8"/>
  <c r="I32" i="8"/>
  <c r="I16" i="8"/>
  <c r="I17" i="8"/>
  <c r="I18" i="8"/>
  <c r="I19" i="8"/>
  <c r="I20" i="8"/>
  <c r="I21" i="8"/>
  <c r="I22" i="8"/>
  <c r="I23" i="8"/>
  <c r="I25" i="8"/>
  <c r="I26" i="8"/>
  <c r="I27" i="8"/>
  <c r="I28" i="8"/>
  <c r="I29" i="8"/>
  <c r="I30" i="8"/>
  <c r="I16" i="9" l="1"/>
  <c r="G15" i="5"/>
</calcChain>
</file>

<file path=xl/sharedStrings.xml><?xml version="1.0" encoding="utf-8"?>
<sst xmlns="http://schemas.openxmlformats.org/spreadsheetml/2006/main" count="851" uniqueCount="231">
  <si>
    <t>السلعة</t>
  </si>
  <si>
    <t>المديرية العامة للاقتصاد والتجارة</t>
  </si>
  <si>
    <t xml:space="preserve">   المكتب الفني لسياسة الأسعار</t>
  </si>
  <si>
    <t>الفئة</t>
  </si>
  <si>
    <t>خ 1</t>
  </si>
  <si>
    <t>خ 2</t>
  </si>
  <si>
    <t>خ 3</t>
  </si>
  <si>
    <t>خ 4</t>
  </si>
  <si>
    <t>خ 5</t>
  </si>
  <si>
    <t>خ 6</t>
  </si>
  <si>
    <t>خ 7</t>
  </si>
  <si>
    <t>خ 8</t>
  </si>
  <si>
    <t>خ 9</t>
  </si>
  <si>
    <t>خ 10</t>
  </si>
  <si>
    <t>خ 11</t>
  </si>
  <si>
    <t>خ 12</t>
  </si>
  <si>
    <t>خ 13</t>
  </si>
  <si>
    <t>خ 14</t>
  </si>
  <si>
    <t>خ 15</t>
  </si>
  <si>
    <t>خ 16</t>
  </si>
  <si>
    <t>الفواكه</t>
  </si>
  <si>
    <t>ف</t>
  </si>
  <si>
    <t>خ</t>
  </si>
  <si>
    <t>الوزن</t>
  </si>
  <si>
    <t>الخضار الطازجة</t>
  </si>
  <si>
    <t>اللحوم ومشتقاتها</t>
  </si>
  <si>
    <t>ف 1</t>
  </si>
  <si>
    <t>ف 2</t>
  </si>
  <si>
    <t>ف 3</t>
  </si>
  <si>
    <t>ف 4</t>
  </si>
  <si>
    <t>ف 5</t>
  </si>
  <si>
    <t>ل 1</t>
  </si>
  <si>
    <t>ل 2</t>
  </si>
  <si>
    <t>ل 3</t>
  </si>
  <si>
    <t>ل 4</t>
  </si>
  <si>
    <t>ل 5</t>
  </si>
  <si>
    <t>ل 6</t>
  </si>
  <si>
    <t>البيض ومنتجات الحليب</t>
  </si>
  <si>
    <t>ح 1</t>
  </si>
  <si>
    <t>ح 2</t>
  </si>
  <si>
    <t>ح 3</t>
  </si>
  <si>
    <t>ح 4</t>
  </si>
  <si>
    <t>ح 5</t>
  </si>
  <si>
    <t>ح 6</t>
  </si>
  <si>
    <t>الحبوب والبذور والثمار الجوزية</t>
  </si>
  <si>
    <t>ب 1</t>
  </si>
  <si>
    <t>ب 2</t>
  </si>
  <si>
    <t>ب 3</t>
  </si>
  <si>
    <t>ب 4</t>
  </si>
  <si>
    <t>ب 5</t>
  </si>
  <si>
    <t>ب 6</t>
  </si>
  <si>
    <t>ل</t>
  </si>
  <si>
    <t>ب</t>
  </si>
  <si>
    <t>المنتجات الدهنية والزيتية</t>
  </si>
  <si>
    <t>ح 7</t>
  </si>
  <si>
    <t>ح 8</t>
  </si>
  <si>
    <t>ح 9</t>
  </si>
  <si>
    <t>ح</t>
  </si>
  <si>
    <t>ز</t>
  </si>
  <si>
    <t>ز 1</t>
  </si>
  <si>
    <t>ز 2</t>
  </si>
  <si>
    <t>ز 3</t>
  </si>
  <si>
    <t>ز 4</t>
  </si>
  <si>
    <t>ز 5</t>
  </si>
  <si>
    <t>ز 6</t>
  </si>
  <si>
    <t>المعلبات</t>
  </si>
  <si>
    <t>م</t>
  </si>
  <si>
    <t>م 2</t>
  </si>
  <si>
    <t>م 1</t>
  </si>
  <si>
    <t>م 3</t>
  </si>
  <si>
    <t>م 4</t>
  </si>
  <si>
    <t>م 5</t>
  </si>
  <si>
    <t>مواد غذائية متفرقة</t>
  </si>
  <si>
    <t>غ</t>
  </si>
  <si>
    <t>غ 1</t>
  </si>
  <si>
    <t>غ 3</t>
  </si>
  <si>
    <t>غ 2</t>
  </si>
  <si>
    <t>غ 4</t>
  </si>
  <si>
    <t>غ 5</t>
  </si>
  <si>
    <t>غ 6</t>
  </si>
  <si>
    <t>غ 7</t>
  </si>
  <si>
    <t>ربطة واحدة</t>
  </si>
  <si>
    <t>قطعة واحدة</t>
  </si>
  <si>
    <t>كيس 300 غرام</t>
  </si>
  <si>
    <t xml:space="preserve">بندورة </t>
  </si>
  <si>
    <t>كوسى</t>
  </si>
  <si>
    <t>باذنجان</t>
  </si>
  <si>
    <t xml:space="preserve">ملفوف </t>
  </si>
  <si>
    <t>خيار</t>
  </si>
  <si>
    <t xml:space="preserve">لوبيا بادرية </t>
  </si>
  <si>
    <t>جزر</t>
  </si>
  <si>
    <t>بقدونس</t>
  </si>
  <si>
    <t>نعنع</t>
  </si>
  <si>
    <t>بقلة</t>
  </si>
  <si>
    <t>كزبرة</t>
  </si>
  <si>
    <t>خس</t>
  </si>
  <si>
    <t>فجل</t>
  </si>
  <si>
    <t>بصل احمر</t>
  </si>
  <si>
    <t>ثوم يابس</t>
  </si>
  <si>
    <t>بطاطا</t>
  </si>
  <si>
    <t>تفاح بلدي أحمر</t>
  </si>
  <si>
    <t>تفاح بلدي أصفر</t>
  </si>
  <si>
    <t>موز بلدي</t>
  </si>
  <si>
    <t>برتقال أبو صرّة</t>
  </si>
  <si>
    <t xml:space="preserve">ليمون حامض </t>
  </si>
  <si>
    <t xml:space="preserve">لحم غنم  طازج (بلدي) </t>
  </si>
  <si>
    <t xml:space="preserve">لحم بقر طازج (بلدي) </t>
  </si>
  <si>
    <t>لحم بقر مستورد (مبرد)</t>
  </si>
  <si>
    <t>عدد 30</t>
  </si>
  <si>
    <t>البيض</t>
  </si>
  <si>
    <t xml:space="preserve">علبة 500 غرام </t>
  </si>
  <si>
    <t>اللبنة</t>
  </si>
  <si>
    <t>علبة 2,5 كيلوغرام</t>
  </si>
  <si>
    <t xml:space="preserve">جبن أبيض عكاوي </t>
  </si>
  <si>
    <t>موضب 1 كيلوغرام</t>
  </si>
  <si>
    <t>عدس أحمر</t>
  </si>
  <si>
    <t>فاصولياء بيضاء صنوبرية</t>
  </si>
  <si>
    <t>فول حب</t>
  </si>
  <si>
    <t>حمص حب</t>
  </si>
  <si>
    <t>طحين</t>
  </si>
  <si>
    <t>(وقية) 200 غرام</t>
  </si>
  <si>
    <t>جوز قلب</t>
  </si>
  <si>
    <t>لوز قلب</t>
  </si>
  <si>
    <t>صنوبر قلب</t>
  </si>
  <si>
    <t>كبير 400 غرام</t>
  </si>
  <si>
    <t>قنينة 1,8 ليتر</t>
  </si>
  <si>
    <t>مرطبان 454 غرام</t>
  </si>
  <si>
    <t>علبة 454 غرام</t>
  </si>
  <si>
    <t>زبدة</t>
  </si>
  <si>
    <t>زيت زيتون</t>
  </si>
  <si>
    <t>زيت دوار الشمس</t>
  </si>
  <si>
    <t>زيت الذرة</t>
  </si>
  <si>
    <t>طحينة</t>
  </si>
  <si>
    <t>حلاوة سادة</t>
  </si>
  <si>
    <t>علبة 340 غرام</t>
  </si>
  <si>
    <t>علبة 200 غرام</t>
  </si>
  <si>
    <t>علبة 125 غرام</t>
  </si>
  <si>
    <t>علبة 400 غرام</t>
  </si>
  <si>
    <t xml:space="preserve">مارتديلا بقر </t>
  </si>
  <si>
    <t xml:space="preserve">طون </t>
  </si>
  <si>
    <t xml:space="preserve">سردين </t>
  </si>
  <si>
    <t xml:space="preserve">فطر حبة كاملة </t>
  </si>
  <si>
    <t>علبة 700 غرام</t>
  </si>
  <si>
    <t xml:space="preserve">سكر </t>
  </si>
  <si>
    <t>ملح</t>
  </si>
  <si>
    <t>صغير 70 غرام</t>
  </si>
  <si>
    <t xml:space="preserve">كاتشاب </t>
  </si>
  <si>
    <t>باكيت 500 غرام</t>
  </si>
  <si>
    <t>رب البندورة</t>
  </si>
  <si>
    <t>معكرونة</t>
  </si>
  <si>
    <t>موضب 200 غرام</t>
  </si>
  <si>
    <t>بن مطحون</t>
  </si>
  <si>
    <t xml:space="preserve">فخاذ فروج مع جلدة  </t>
  </si>
  <si>
    <t>صدور فروج مسحب</t>
  </si>
  <si>
    <t>فروج كامل</t>
  </si>
  <si>
    <t>شاي (غير منكه)</t>
  </si>
  <si>
    <t>موضب 454 غرام</t>
  </si>
  <si>
    <t>جبن قشقوان بقر</t>
  </si>
  <si>
    <r>
      <t xml:space="preserve">جبنة </t>
    </r>
    <r>
      <rPr>
        <sz val="12"/>
        <rFont val="Arabic Transparent"/>
        <charset val="178"/>
      </rPr>
      <t xml:space="preserve"> قطع</t>
    </r>
  </si>
  <si>
    <t>حليب بودرة</t>
  </si>
  <si>
    <r>
      <t>ذرة</t>
    </r>
    <r>
      <rPr>
        <b/>
        <sz val="12"/>
        <rFont val="Arabic Transparent"/>
        <charset val="178"/>
      </rPr>
      <t/>
    </r>
  </si>
  <si>
    <t>كيلوغرام 1</t>
  </si>
  <si>
    <t>قنينة 340 غرام</t>
  </si>
  <si>
    <t>بندورة 1 كيلو غرام (باب أول)</t>
  </si>
  <si>
    <t>كوسى1 كيلو غرام (باب أول)</t>
  </si>
  <si>
    <t>باذنجان 1 كيلو غرام (باب أول)</t>
  </si>
  <si>
    <t>ملفوف 1 كيلو غرام (باب أول)</t>
  </si>
  <si>
    <t>لوبيا  بادرية 1 كيلو غرام (باب أول)</t>
  </si>
  <si>
    <t>خيار 1 كيلو غرام (باب أول)</t>
  </si>
  <si>
    <t>جزر 1 كيلو غرام (باب أول)</t>
  </si>
  <si>
    <t>بقدونس ( ربطة واحدة ) (باب أول)</t>
  </si>
  <si>
    <t xml:space="preserve">نعنع ( ربطة واحدة ) (باب أول) </t>
  </si>
  <si>
    <t xml:space="preserve">بقلة ( ربطة واحدة ) (باب أول) </t>
  </si>
  <si>
    <t>كزبرة ( ربطة واحدة ) (باب أول)</t>
  </si>
  <si>
    <t xml:space="preserve">خس ( قطعة واحدة ) (باب أول) </t>
  </si>
  <si>
    <t>فجل ( ربطة واحدة ) (باب أول)</t>
  </si>
  <si>
    <t>بصل احمر 1 كيلو غرام (باب أول)</t>
  </si>
  <si>
    <t>ثوم يابس كيس 300 غرام (باب أول)</t>
  </si>
  <si>
    <t>بطاطا 1 كيلو غرام (باب أول)</t>
  </si>
  <si>
    <t>تفاح بلدي أحمر 1 كيلوغرام (باب أول)</t>
  </si>
  <si>
    <t>تفاح بلدي أصفر 1 كيلوغرام (باب أول)</t>
  </si>
  <si>
    <t>موز بلدي 1 كيلوغرام (باب أول)</t>
  </si>
  <si>
    <t>برتقال أبو صرّة (باب أول)</t>
  </si>
  <si>
    <t>ليمون حامض 1 كيلوغرام (باب أول)</t>
  </si>
  <si>
    <t>لحم غنم  طازج 1 كيلو غرام(بلدي) كاستليتا بدون عضم</t>
  </si>
  <si>
    <t>لحم بقر طازج 1 كيلو غرام (بلدي) موزات</t>
  </si>
  <si>
    <t xml:space="preserve">الفرق بـ ل.ل. </t>
  </si>
  <si>
    <t>التغيير الأسبوعي بالنسبة المئوية %</t>
  </si>
  <si>
    <t>مجمــوع الخضار الطازجة</t>
  </si>
  <si>
    <t>مجمــوع الفواكه</t>
  </si>
  <si>
    <t>مجمــوع اللحوم ومشتقاتها</t>
  </si>
  <si>
    <t>مجمــوع البيض ومنتجات الحليب</t>
  </si>
  <si>
    <t>مجمــوع الحبوب والبذور والثمار الجوزية</t>
  </si>
  <si>
    <t>مجمــوع المعلبات</t>
  </si>
  <si>
    <t>مجمــوع مواد غذائية متفرقة</t>
  </si>
  <si>
    <t>المجمــوع العام</t>
  </si>
  <si>
    <t>التغيير السنوي بالنسبة المئوية %</t>
  </si>
  <si>
    <t>التغيير السنوي بالنسبة المئوية%</t>
  </si>
  <si>
    <t>أرز عادي</t>
  </si>
  <si>
    <t>قطع 160 غرام</t>
  </si>
  <si>
    <t>ذرة</t>
  </si>
  <si>
    <t>التقرير الأسبوعي لأسعار السلة الغذائية في وزارة الاقتصاد والتجارة (المكتب الفني لسياسة الأسعار) في نقاط البيع في مختلف المناطق اللبنانية</t>
  </si>
  <si>
    <t>التقرير الأسبوعي لأسعار السلة الغذائية في وزارة الاقتصاد والتجارة (المكتب الفني لسياسة الأسعار) في السوبرماركت في مختلف المناطق اللبنانية</t>
  </si>
  <si>
    <t>التقرير الأسبوعي لأسعار السلة الغذائية في وزارة الاقتصاد والتجارة (المكتب الفني لسياسة الأسعار) في المحلات والملاحم في مختلف المناطق اللبنانية</t>
  </si>
  <si>
    <t>التقرير الأسبوعي لأسعار السلة الغذائية في وزارة الاقتصاد والتجارة (المكتب الفني لسياسة الأسعار) في مختلف المناطق اللبنانية</t>
  </si>
  <si>
    <t>مجمــوع المنتجات الدهنية والزيتية</t>
  </si>
  <si>
    <t>غالون 3,6 ليتر</t>
  </si>
  <si>
    <t>غالون 3,5 ليتر</t>
  </si>
  <si>
    <t>سعر صرف الدولار الأمريكي</t>
  </si>
  <si>
    <t>معدل الأسعار في كانون الأول 2022 (ل.ل.)</t>
  </si>
  <si>
    <t>معدل أسعار  السوبرماركات في 011-12-2023(ل.ل.)</t>
  </si>
  <si>
    <t>معدل أسعار المحلات والملاحم في 11-12-2023 (ل.ل.)</t>
  </si>
  <si>
    <t>المعدل العام للأسعار في 11-12-2023  (ل.ل.)</t>
  </si>
  <si>
    <t>التقرير الأسبوعي لأسعار السلة الغذائية في وزارة الاقتصاد والتجارة (المكتب الفني لسياسة الأسعار)</t>
  </si>
  <si>
    <t xml:space="preserve"> المنطقة: محلات الخضار والملاحم في بيروت وجبل لبنان، الجنوب، البقاع، الشمال والنبطية</t>
  </si>
  <si>
    <t>معدل السعر في بيروت وجبل لبنان (ل.ل.)</t>
  </si>
  <si>
    <t>معدل السعر في صيدا وصور  (ل.ل.)</t>
  </si>
  <si>
    <t>معدل السعر في زحلة وجوارها (ل.ل.)</t>
  </si>
  <si>
    <t>معدل السعر في طرابلس وعكار (ل.ل.)</t>
  </si>
  <si>
    <t>معدل السعر في النبطية (ل.ل.)</t>
  </si>
  <si>
    <t>معدل السعر في المحلات والملاحم (ل.ل.)</t>
  </si>
  <si>
    <t xml:space="preserve">لحم غنم  طازج 1 كيلو غرام(بلدي) كاستليتا </t>
  </si>
  <si>
    <t>1$=89700 LBP</t>
  </si>
  <si>
    <t xml:space="preserve"> التاريخ 18كانون الأول 2023</t>
  </si>
  <si>
    <t>معدل أسعار  السوبرماركات في 018-12-2023(ل.ل.)</t>
  </si>
  <si>
    <t xml:space="preserve"> التاريخ 18 كانون الأول 2023</t>
  </si>
  <si>
    <t>معدل أسعار المحلات والملاحم في 18-12-2023 (ل.ل.)</t>
  </si>
  <si>
    <t>معدل أسعار  السوبرماركات في 18-12-2023(ل.ل.)</t>
  </si>
  <si>
    <t>المعدل العام للأسعار في 18-12-2023 (ل.ل.)</t>
  </si>
  <si>
    <t>المعدل العام للأسعار في 18-12-2023  (ل.ل.)</t>
  </si>
  <si>
    <t xml:space="preserve"> التاريخ18كانون الأول 2023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</si>
</sst>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.0"/>
  </numFmts>
  <fonts count="23">
    <font>
      <sz val="11"/>
      <color theme="1"/>
      <name val="Calibri"/>
      <family val="2"/>
      <charset val="178"/>
      <scheme val="minor"/>
    </font>
    <font>
      <b/>
      <sz val="10"/>
      <name val="Arial"/>
      <family val="2"/>
      <charset val="178"/>
    </font>
    <font>
      <b/>
      <sz val="11"/>
      <color theme="1"/>
      <name val="Calibri"/>
      <family val="2"/>
      <scheme val="minor"/>
    </font>
    <font>
      <b/>
      <sz val="13"/>
      <color theme="1"/>
      <name val="Arabic Transparent"/>
      <charset val="178"/>
    </font>
    <font>
      <b/>
      <sz val="11"/>
      <color theme="1"/>
      <name val="Arabic Transparent"/>
      <charset val="178"/>
    </font>
    <font>
      <sz val="12"/>
      <name val="Arabic Transparent"/>
      <charset val="178"/>
    </font>
    <font>
      <b/>
      <sz val="12"/>
      <name val="Arabic Transparent"/>
      <charset val="178"/>
    </font>
    <font>
      <b/>
      <sz val="9"/>
      <color rgb="FF595959"/>
      <name val="Times New Roman"/>
      <family val="1"/>
    </font>
    <font>
      <b/>
      <sz val="14"/>
      <color theme="1"/>
      <name val="Arabic Transparent"/>
      <charset val="178"/>
    </font>
    <font>
      <b/>
      <sz val="11"/>
      <color theme="1"/>
      <name val="Calibri"/>
      <family val="2"/>
      <charset val="178"/>
      <scheme val="minor"/>
    </font>
    <font>
      <b/>
      <sz val="11"/>
      <name val="Arabic Transparent"/>
      <charset val="178"/>
    </font>
    <font>
      <sz val="11"/>
      <name val="Arabic Transparent"/>
      <charset val="178"/>
    </font>
    <font>
      <sz val="11"/>
      <color theme="1"/>
      <name val="Calibri"/>
      <family val="2"/>
      <charset val="178"/>
      <scheme val="minor"/>
    </font>
    <font>
      <sz val="11"/>
      <color theme="1"/>
      <name val="Arabic Transparent"/>
      <charset val="178"/>
    </font>
    <font>
      <b/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sz val="14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b/>
      <sz val="18"/>
      <color rgb="FF000000"/>
      <name val="Arial"/>
      <family val="2"/>
    </font>
    <font>
      <b/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26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horizontal="justify" readingOrder="2"/>
    </xf>
    <xf numFmtId="0" fontId="7" fillId="0" borderId="0" xfId="0" applyFont="1"/>
    <xf numFmtId="0" fontId="4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9" fillId="0" borderId="0" xfId="0" applyFont="1"/>
    <xf numFmtId="0" fontId="9" fillId="0" borderId="11" xfId="0" applyFont="1" applyBorder="1"/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12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0" fontId="8" fillId="0" borderId="0" xfId="0" applyFont="1" applyAlignment="1"/>
    <xf numFmtId="0" fontId="9" fillId="0" borderId="12" xfId="0" applyFont="1" applyBorder="1"/>
    <xf numFmtId="0" fontId="0" fillId="0" borderId="0" xfId="0" applyFill="1"/>
    <xf numFmtId="9" fontId="1" fillId="2" borderId="4" xfId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vertic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right" vertical="center" indent="1"/>
    </xf>
    <xf numFmtId="0" fontId="9" fillId="0" borderId="26" xfId="0" applyFont="1" applyBorder="1"/>
    <xf numFmtId="0" fontId="6" fillId="2" borderId="9" xfId="0" applyFont="1" applyFill="1" applyBorder="1" applyAlignment="1">
      <alignment horizontal="right" vertical="center" indent="1"/>
    </xf>
    <xf numFmtId="0" fontId="9" fillId="0" borderId="27" xfId="0" applyFont="1" applyBorder="1"/>
    <xf numFmtId="0" fontId="4" fillId="0" borderId="14" xfId="0" applyFont="1" applyBorder="1" applyAlignment="1">
      <alignment horizontal="right" vertical="center" indent="1"/>
    </xf>
    <xf numFmtId="0" fontId="4" fillId="0" borderId="9" xfId="0" applyFont="1" applyBorder="1" applyAlignment="1">
      <alignment horizontal="right" vertical="center" indent="1"/>
    </xf>
    <xf numFmtId="0" fontId="9" fillId="0" borderId="25" xfId="0" applyFont="1" applyBorder="1"/>
    <xf numFmtId="0" fontId="9" fillId="0" borderId="29" xfId="0" applyFont="1" applyBorder="1"/>
    <xf numFmtId="1" fontId="15" fillId="0" borderId="16" xfId="0" applyNumberFormat="1" applyFont="1" applyBorder="1" applyAlignment="1">
      <alignment horizontal="center" vertical="center" wrapText="1"/>
    </xf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2" xfId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0" fontId="15" fillId="0" borderId="16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9" fontId="14" fillId="2" borderId="9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9" fontId="14" fillId="2" borderId="14" xfId="1" applyFont="1" applyFill="1" applyBorder="1" applyAlignment="1">
      <alignment horizontal="center"/>
    </xf>
    <xf numFmtId="9" fontId="15" fillId="0" borderId="15" xfId="1" applyFont="1" applyBorder="1" applyAlignment="1">
      <alignment horizontal="center" vertical="center" wrapText="1"/>
    </xf>
    <xf numFmtId="1" fontId="14" fillId="2" borderId="28" xfId="0" applyNumberFormat="1" applyFont="1" applyFill="1" applyBorder="1" applyAlignment="1">
      <alignment horizontal="center"/>
    </xf>
    <xf numFmtId="0" fontId="13" fillId="0" borderId="12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1" fontId="14" fillId="0" borderId="21" xfId="0" applyNumberFormat="1" applyFont="1" applyFill="1" applyBorder="1" applyAlignment="1">
      <alignment horizontal="center"/>
    </xf>
    <xf numFmtId="1" fontId="14" fillId="0" borderId="17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9" fontId="14" fillId="0" borderId="17" xfId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" xfId="0" applyNumberFormat="1" applyFont="1" applyFill="1" applyBorder="1" applyAlignment="1">
      <alignment horizontal="center"/>
    </xf>
    <xf numFmtId="9" fontId="14" fillId="0" borderId="3" xfId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1" fontId="14" fillId="0" borderId="4" xfId="0" applyNumberFormat="1" applyFont="1" applyFill="1" applyBorder="1" applyAlignment="1">
      <alignment horizontal="center"/>
    </xf>
    <xf numFmtId="9" fontId="14" fillId="0" borderId="4" xfId="1" applyFont="1" applyFill="1" applyBorder="1" applyAlignment="1">
      <alignment horizontal="center"/>
    </xf>
    <xf numFmtId="1" fontId="16" fillId="0" borderId="16" xfId="0" applyNumberFormat="1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9" fontId="14" fillId="0" borderId="2" xfId="1" applyFont="1" applyFill="1" applyBorder="1" applyAlignment="1">
      <alignment horizontal="center"/>
    </xf>
    <xf numFmtId="1" fontId="14" fillId="0" borderId="3" xfId="0" applyNumberFormat="1" applyFont="1" applyFill="1" applyBorder="1" applyAlignment="1">
      <alignment horizontal="center"/>
    </xf>
    <xf numFmtId="9" fontId="14" fillId="0" borderId="10" xfId="1" applyFont="1" applyFill="1" applyBorder="1" applyAlignment="1">
      <alignment horizontal="center"/>
    </xf>
    <xf numFmtId="1" fontId="14" fillId="0" borderId="27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" fontId="14" fillId="0" borderId="11" xfId="0" applyNumberFormat="1" applyFont="1" applyFill="1" applyBorder="1" applyAlignment="1">
      <alignment horizontal="center"/>
    </xf>
    <xf numFmtId="9" fontId="14" fillId="2" borderId="2" xfId="1" applyNumberFormat="1" applyFont="1" applyFill="1" applyBorder="1" applyAlignment="1">
      <alignment horizontal="center"/>
    </xf>
    <xf numFmtId="9" fontId="14" fillId="2" borderId="14" xfId="1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right" vertical="center" indent="1"/>
    </xf>
    <xf numFmtId="0" fontId="9" fillId="0" borderId="1" xfId="0" applyFont="1" applyBorder="1" applyAlignment="1">
      <alignment horizontal="right" vertical="center" indent="1"/>
    </xf>
    <xf numFmtId="0" fontId="9" fillId="0" borderId="14" xfId="0" applyFont="1" applyBorder="1" applyAlignment="1">
      <alignment horizontal="right" vertical="center" indent="1"/>
    </xf>
    <xf numFmtId="0" fontId="9" fillId="0" borderId="9" xfId="0" applyFont="1" applyBorder="1" applyAlignment="1">
      <alignment horizontal="right" vertical="center" indent="1"/>
    </xf>
    <xf numFmtId="1" fontId="0" fillId="0" borderId="0" xfId="0" applyNumberFormat="1"/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0" fontId="9" fillId="0" borderId="2" xfId="0" applyFont="1" applyBorder="1"/>
    <xf numFmtId="0" fontId="9" fillId="0" borderId="33" xfId="0" applyFont="1" applyBorder="1"/>
    <xf numFmtId="0" fontId="5" fillId="2" borderId="34" xfId="0" applyFont="1" applyFill="1" applyBorder="1" applyAlignment="1">
      <alignment horizontal="right" indent="1"/>
    </xf>
    <xf numFmtId="0" fontId="11" fillId="2" borderId="14" xfId="0" applyFont="1" applyFill="1" applyBorder="1" applyAlignment="1">
      <alignment horizontal="right" indent="1"/>
    </xf>
    <xf numFmtId="1" fontId="14" fillId="0" borderId="28" xfId="0" applyNumberFormat="1" applyFont="1" applyFill="1" applyBorder="1" applyAlignment="1">
      <alignment horizontal="center"/>
    </xf>
    <xf numFmtId="1" fontId="14" fillId="0" borderId="9" xfId="0" applyNumberFormat="1" applyFont="1" applyFill="1" applyBorder="1" applyAlignment="1">
      <alignment horizontal="center"/>
    </xf>
    <xf numFmtId="1" fontId="14" fillId="0" borderId="30" xfId="0" applyNumberFormat="1" applyFont="1" applyFill="1" applyBorder="1" applyAlignment="1">
      <alignment horizontal="center"/>
    </xf>
    <xf numFmtId="9" fontId="14" fillId="0" borderId="9" xfId="1" applyFont="1" applyFill="1" applyBorder="1" applyAlignment="1">
      <alignment horizontal="center"/>
    </xf>
    <xf numFmtId="1" fontId="14" fillId="0" borderId="12" xfId="0" applyNumberFormat="1" applyFont="1" applyFill="1" applyBorder="1" applyAlignment="1">
      <alignment horizontal="center"/>
    </xf>
    <xf numFmtId="9" fontId="14" fillId="0" borderId="11" xfId="1" applyFont="1" applyFill="1" applyBorder="1" applyAlignment="1">
      <alignment horizontal="center"/>
    </xf>
    <xf numFmtId="164" fontId="14" fillId="2" borderId="11" xfId="1" applyNumberFormat="1" applyFont="1" applyFill="1" applyBorder="1" applyAlignment="1">
      <alignment horizontal="center"/>
    </xf>
    <xf numFmtId="0" fontId="15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right" vertical="center" indent="1"/>
    </xf>
    <xf numFmtId="0" fontId="4" fillId="0" borderId="20" xfId="0" applyFont="1" applyBorder="1" applyAlignment="1">
      <alignment horizontal="right" vertical="center" indent="1"/>
    </xf>
    <xf numFmtId="0" fontId="4" fillId="0" borderId="30" xfId="0" applyFont="1" applyBorder="1" applyAlignment="1">
      <alignment horizontal="right" vertical="center" indent="1"/>
    </xf>
    <xf numFmtId="9" fontId="1" fillId="2" borderId="11" xfId="1" applyFont="1" applyFill="1" applyBorder="1" applyAlignment="1">
      <alignment horizontal="center"/>
    </xf>
    <xf numFmtId="164" fontId="1" fillId="2" borderId="31" xfId="1" applyNumberFormat="1" applyFont="1" applyFill="1" applyBorder="1" applyAlignment="1">
      <alignment horizontal="center"/>
    </xf>
    <xf numFmtId="164" fontId="0" fillId="0" borderId="0" xfId="0" applyNumberFormat="1"/>
    <xf numFmtId="0" fontId="16" fillId="0" borderId="0" xfId="0" applyFont="1" applyFill="1"/>
    <xf numFmtId="10" fontId="0" fillId="0" borderId="0" xfId="1" applyNumberFormat="1" applyFont="1"/>
    <xf numFmtId="9" fontId="14" fillId="2" borderId="17" xfId="1" applyNumberFormat="1" applyFont="1" applyFill="1" applyBorder="1" applyAlignment="1">
      <alignment horizontal="center"/>
    </xf>
    <xf numFmtId="9" fontId="14" fillId="2" borderId="4" xfId="1" applyNumberFormat="1" applyFont="1" applyFill="1" applyBorder="1" applyAlignment="1">
      <alignment horizontal="center"/>
    </xf>
    <xf numFmtId="9" fontId="14" fillId="2" borderId="1" xfId="1" applyFont="1" applyFill="1" applyBorder="1" applyAlignment="1">
      <alignment horizontal="center"/>
    </xf>
    <xf numFmtId="0" fontId="15" fillId="0" borderId="3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right" indent="1"/>
    </xf>
    <xf numFmtId="1" fontId="4" fillId="0" borderId="1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" fontId="15" fillId="0" borderId="13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0" fillId="0" borderId="0" xfId="0"/>
    <xf numFmtId="0" fontId="4" fillId="0" borderId="16" xfId="0" applyFont="1" applyBorder="1" applyAlignment="1">
      <alignment horizontal="center" vertical="center"/>
    </xf>
    <xf numFmtId="0" fontId="5" fillId="2" borderId="6" xfId="0" applyFont="1" applyFill="1" applyBorder="1" applyAlignment="1">
      <alignment horizontal="right" indent="1"/>
    </xf>
    <xf numFmtId="0" fontId="4" fillId="0" borderId="1" xfId="0" applyFont="1" applyBorder="1" applyAlignment="1">
      <alignment horizontal="right" vertical="center" indent="1"/>
    </xf>
    <xf numFmtId="0" fontId="4" fillId="0" borderId="14" xfId="0" applyFont="1" applyBorder="1" applyAlignment="1">
      <alignment horizontal="right" vertical="center" indent="1"/>
    </xf>
    <xf numFmtId="1" fontId="15" fillId="0" borderId="16" xfId="0" applyNumberFormat="1" applyFont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0" fontId="4" fillId="0" borderId="20" xfId="0" applyFont="1" applyBorder="1" applyAlignment="1">
      <alignment horizontal="right" vertical="center" indent="1"/>
    </xf>
    <xf numFmtId="0" fontId="4" fillId="0" borderId="7" xfId="0" applyFont="1" applyBorder="1" applyAlignment="1">
      <alignment horizontal="center" vertical="center"/>
    </xf>
    <xf numFmtId="164" fontId="14" fillId="2" borderId="9" xfId="1" applyNumberFormat="1" applyFont="1" applyFill="1" applyBorder="1" applyAlignment="1">
      <alignment horizontal="center"/>
    </xf>
    <xf numFmtId="0" fontId="4" fillId="0" borderId="16" xfId="0" applyFont="1" applyBorder="1" applyAlignment="1">
      <alignment horizontal="center" vertical="center"/>
    </xf>
    <xf numFmtId="1" fontId="15" fillId="0" borderId="16" xfId="0" applyNumberFormat="1" applyFont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1" fontId="14" fillId="2" borderId="16" xfId="0" applyNumberFormat="1" applyFont="1" applyFill="1" applyBorder="1" applyAlignment="1">
      <alignment horizontal="center"/>
    </xf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9" fontId="1" fillId="2" borderId="4" xfId="1" applyFont="1" applyFill="1" applyBorder="1" applyAlignment="1">
      <alignment horizontal="center"/>
    </xf>
    <xf numFmtId="9" fontId="1" fillId="2" borderId="14" xfId="1" applyFont="1" applyFill="1" applyBorder="1" applyAlignment="1">
      <alignment horizontal="center"/>
    </xf>
    <xf numFmtId="0" fontId="9" fillId="0" borderId="26" xfId="0" applyFont="1" applyBorder="1"/>
    <xf numFmtId="0" fontId="9" fillId="0" borderId="27" xfId="0" applyFont="1" applyBorder="1"/>
    <xf numFmtId="0" fontId="9" fillId="0" borderId="25" xfId="0" applyFont="1" applyBorder="1"/>
    <xf numFmtId="0" fontId="9" fillId="0" borderId="29" xfId="0" applyFont="1" applyBorder="1"/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1" fontId="14" fillId="2" borderId="28" xfId="0" applyNumberFormat="1" applyFont="1" applyFill="1" applyBorder="1" applyAlignment="1">
      <alignment horizontal="center"/>
    </xf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1" fontId="1" fillId="2" borderId="3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4" fillId="2" borderId="13" xfId="0" applyNumberFormat="1" applyFont="1" applyFill="1" applyBorder="1" applyAlignment="1">
      <alignment horizontal="center"/>
    </xf>
    <xf numFmtId="1" fontId="0" fillId="0" borderId="0" xfId="0" applyNumberFormat="1" applyFill="1"/>
    <xf numFmtId="0" fontId="9" fillId="0" borderId="25" xfId="0" applyFont="1" applyBorder="1" applyAlignment="1">
      <alignment horizontal="right" indent="1"/>
    </xf>
    <xf numFmtId="0" fontId="9" fillId="0" borderId="26" xfId="0" applyFont="1" applyBorder="1" applyAlignment="1">
      <alignment horizontal="right" indent="1"/>
    </xf>
    <xf numFmtId="0" fontId="9" fillId="0" borderId="27" xfId="0" applyFont="1" applyBorder="1" applyAlignment="1">
      <alignment horizontal="right" indent="1"/>
    </xf>
    <xf numFmtId="0" fontId="9" fillId="0" borderId="29" xfId="0" applyFont="1" applyBorder="1" applyAlignment="1">
      <alignment horizontal="right" indent="1"/>
    </xf>
    <xf numFmtId="0" fontId="17" fillId="0" borderId="0" xfId="0" applyFont="1"/>
    <xf numFmtId="1" fontId="14" fillId="2" borderId="17" xfId="0" applyNumberFormat="1" applyFont="1" applyFill="1" applyBorder="1" applyAlignment="1">
      <alignment horizontal="center" vertical="center"/>
    </xf>
    <xf numFmtId="1" fontId="14" fillId="2" borderId="17" xfId="0" applyNumberFormat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1" fontId="14" fillId="2" borderId="16" xfId="0" applyNumberFormat="1" applyFont="1" applyFill="1" applyBorder="1" applyAlignment="1">
      <alignment horizontal="center"/>
    </xf>
    <xf numFmtId="1" fontId="14" fillId="2" borderId="13" xfId="0" applyNumberFormat="1" applyFont="1" applyFill="1" applyBorder="1" applyAlignment="1">
      <alignment horizontal="center"/>
    </xf>
    <xf numFmtId="0" fontId="4" fillId="0" borderId="16" xfId="0" applyFont="1" applyBorder="1" applyAlignment="1">
      <alignment horizontal="center" vertical="center"/>
    </xf>
    <xf numFmtId="1" fontId="15" fillId="0" borderId="16" xfId="0" applyNumberFormat="1" applyFont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1" fontId="14" fillId="2" borderId="17" xfId="0" applyNumberFormat="1" applyFont="1" applyFill="1" applyBorder="1" applyAlignment="1">
      <alignment horizontal="center" vertical="center"/>
    </xf>
    <xf numFmtId="1" fontId="1" fillId="2" borderId="24" xfId="0" applyNumberFormat="1" applyFont="1" applyFill="1" applyBorder="1" applyAlignment="1">
      <alignment horizontal="center"/>
    </xf>
    <xf numFmtId="1" fontId="15" fillId="0" borderId="16" xfId="0" applyNumberFormat="1" applyFont="1" applyBorder="1" applyAlignment="1">
      <alignment horizontal="center" vertical="center" wrapText="1"/>
    </xf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0" fontId="15" fillId="0" borderId="16" xfId="0" applyFont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1" fontId="14" fillId="2" borderId="28" xfId="0" applyNumberFormat="1" applyFont="1" applyFill="1" applyBorder="1" applyAlignment="1">
      <alignment horizontal="center"/>
    </xf>
    <xf numFmtId="1" fontId="14" fillId="0" borderId="21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1" fontId="14" fillId="0" borderId="28" xfId="0" applyNumberFormat="1" applyFont="1" applyFill="1" applyBorder="1" applyAlignment="1">
      <alignment horizontal="center"/>
    </xf>
    <xf numFmtId="1" fontId="4" fillId="0" borderId="16" xfId="0" applyNumberFormat="1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/>
    </xf>
    <xf numFmtId="0" fontId="19" fillId="0" borderId="0" xfId="0" applyFont="1" applyBorder="1" applyAlignment="1">
      <alignment horizontal="right" vertical="center" wrapText="1" readingOrder="2"/>
    </xf>
    <xf numFmtId="1" fontId="1" fillId="2" borderId="3" xfId="0" applyNumberFormat="1" applyFont="1" applyFill="1" applyBorder="1" applyAlignment="1">
      <alignment horizontal="center" vertical="center"/>
    </xf>
    <xf numFmtId="0" fontId="20" fillId="0" borderId="0" xfId="0" applyFont="1" applyBorder="1" applyAlignment="1">
      <alignment horizontal="center" vertical="center" wrapText="1" readingOrder="2"/>
    </xf>
    <xf numFmtId="0" fontId="21" fillId="0" borderId="0" xfId="0" applyFont="1" applyBorder="1" applyAlignment="1">
      <alignment vertical="center" readingOrder="2"/>
    </xf>
    <xf numFmtId="0" fontId="22" fillId="0" borderId="0" xfId="0" applyFont="1" applyBorder="1" applyAlignment="1">
      <alignment horizontal="center" vertical="center" wrapText="1" readingOrder="2"/>
    </xf>
    <xf numFmtId="165" fontId="14" fillId="2" borderId="17" xfId="0" applyNumberFormat="1" applyFont="1" applyFill="1" applyBorder="1" applyAlignment="1">
      <alignment horizontal="center"/>
    </xf>
    <xf numFmtId="2" fontId="1" fillId="2" borderId="3" xfId="0" applyNumberFormat="1" applyFont="1" applyFill="1" applyBorder="1" applyAlignment="1">
      <alignment horizontal="center" vertical="center"/>
    </xf>
    <xf numFmtId="2" fontId="14" fillId="2" borderId="17" xfId="0" applyNumberFormat="1" applyFont="1" applyFill="1" applyBorder="1" applyAlignment="1">
      <alignment horizontal="center" vertical="center"/>
    </xf>
    <xf numFmtId="165" fontId="14" fillId="2" borderId="4" xfId="0" applyNumberFormat="1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Border="1"/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0" fillId="0" borderId="0" xfId="0" applyBorder="1"/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0" fillId="0" borderId="9" xfId="0" applyBorder="1"/>
    <xf numFmtId="0" fontId="4" fillId="0" borderId="14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17" fillId="0" borderId="0" xfId="0" applyFont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1171574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1" y="0"/>
          <a:ext cx="1171573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0" y="0"/>
          <a:ext cx="96202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" name="Picture 4" descr="Moet Logo_Ar">
          <a:extLst>
            <a:ext uri="{FF2B5EF4-FFF2-40B4-BE49-F238E27FC236}">
              <a16:creationId xmlns:a16="http://schemas.microsoft.com/office/drawing/2014/main" xmlns="" id="{00000000-0008-0000-0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89705700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" name="Picture 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343875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" name="Picture 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" name="Picture 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" name="Picture 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" name="Picture 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" name="Picture 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" name="Picture 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" name="Picture 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" name="Picture 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" name="Picture 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" name="Picture 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" name="Picture 1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" name="Picture 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" name="Picture 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" name="Picture 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" name="Picture 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" name="Picture 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" name="Picture 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" name="Picture 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" name="Picture 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" name="Picture 2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" name="Picture 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" name="Picture 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" name="Picture 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" name="Picture 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" name="Picture 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" name="Picture 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" name="Picture 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" name="Picture 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" name="Picture 3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" name="Picture 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" name="Picture 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" name="Picture 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" name="Picture 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" name="Picture 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" name="Picture 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" name="Picture 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" name="Picture 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" name="Picture 4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" name="Picture 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" name="Picture 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" name="Picture 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" name="Picture 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" name="Picture 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" name="Picture 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" name="Picture 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" name="Picture 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" name="Picture 4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" name="Picture 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" name="Picture 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" name="Picture 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" name="Picture 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" name="Picture 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" name="Picture 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" name="Picture 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" name="Picture 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" name="Picture 5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" name="Picture 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" name="Picture 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" name="Picture 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" name="Picture 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" name="Picture 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" name="Picture 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" name="Picture 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" name="Picture 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" name="Picture 6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" name="Picture 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" name="Picture 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" name="Picture 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" name="Picture 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" name="Picture 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" name="Picture 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" name="Picture 7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" name="Picture 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" name="Picture 7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" name="Picture 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" name="Picture 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" name="Picture 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" name="Picture 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" name="Picture 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" name="Picture 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" name="Picture 8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" name="Picture 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" name="Picture 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" name="Picture 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" name="Picture 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" name="Picture 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" name="Picture 8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" name="Picture 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" name="Picture 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" name="Picture 9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" name="Picture 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" name="Picture 9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" name="Picture 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" name="Picture 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" name="Picture 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" name="Picture 9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" name="Picture 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" name="Picture 1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" name="Picture 10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" name="Picture 1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" name="Picture 10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" name="Picture 1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" name="Picture 1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" name="Picture 1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" name="Picture 10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" name="Picture 1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" name="Picture 1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" name="Picture 11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" name="Picture 1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" name="Picture 11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" name="Picture 1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" name="Picture 1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" name="Picture 1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" name="Picture 11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" name="Picture 1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" name="Picture 1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" name="Picture 11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" name="Picture 1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" name="Picture 1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" name="Picture 1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" name="Picture 1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" name="Picture 1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" name="Picture 12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" name="Picture 1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" name="Picture 1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" name="Picture 12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" name="Picture 1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" name="Picture 1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" name="Picture 1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" name="Picture 1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" name="Picture 1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" name="Picture 13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" name="Picture 1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" name="Picture 1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" name="Picture 13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" name="Picture 1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" name="Picture 1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" name="Picture 1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" name="Picture 1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" name="Picture 1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" name="Picture 14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" name="Picture 1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" name="Picture 1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" name="Picture 14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" name="Picture 1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" name="Picture 1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" name="Picture 1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" name="Picture 1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" name="Picture 1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" name="Picture 15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" name="Picture 1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" name="Picture 1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" name="Picture 15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" name="Picture 1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" name="Picture 15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" name="Picture 1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" name="Picture 1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" name="Picture 1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" name="Picture 16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" name="Picture 1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" name="Picture 1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" name="Picture 16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" name="Picture 1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" name="Picture 16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" name="Picture 1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" name="Picture 1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" name="Picture 1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" name="Picture 17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" name="Picture 1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" name="Picture 1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" name="Picture 17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" name="Picture 1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" name="Picture 17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" name="Picture 1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" name="Picture 1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" name="Picture 1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" name="Picture 17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" name="Picture 1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" name="Picture 1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" name="Picture 18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" name="Picture 1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" name="Picture 1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" name="Picture 1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" name="Picture 1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" name="Picture 1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" name="Picture 18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" name="Picture 1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" name="Picture 1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" name="Picture 19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" name="Picture 1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" name="Picture 19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" name="Picture 1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" name="Picture 1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" name="Picture 1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" name="Picture 19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" name="Picture 1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" name="Picture 1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" name="Picture 20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" name="Picture 2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" name="Picture 20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" name="Picture 2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" name="Picture 2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" name="Picture 2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" name="Picture 20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" name="Picture 2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" name="Picture 2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" name="Picture 2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" name="Picture 2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" name="Picture 2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" name="Picture 2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" name="Picture 2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" name="Picture 2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" name="Picture 21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" name="Picture 2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" name="Picture 2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" name="Picture 21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" name="Picture 2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" name="Picture 2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" name="Picture 2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" name="Picture 2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7:I82"/>
  <sheetViews>
    <sheetView rightToLeft="1" topLeftCell="A28" zoomScaleNormal="100" workbookViewId="0">
      <selection activeCell="F40" sqref="F40:F81"/>
    </sheetView>
  </sheetViews>
  <sheetFormatPr defaultRowHeight="15"/>
  <cols>
    <col min="1" max="1" width="24.28515625" style="9" bestFit="1" customWidth="1"/>
    <col min="2" max="2" width="5.140625" style="9" bestFit="1" customWidth="1"/>
    <col min="3" max="3" width="21.42578125" customWidth="1"/>
    <col min="4" max="4" width="16.140625" bestFit="1" customWidth="1"/>
    <col min="5" max="5" width="15.5703125" customWidth="1"/>
    <col min="6" max="6" width="14.5703125" customWidth="1"/>
    <col min="7" max="7" width="13.28515625" customWidth="1"/>
    <col min="8" max="8" width="14.42578125" customWidth="1"/>
    <col min="9" max="9" width="12.7109375" customWidth="1"/>
    <col min="10" max="10" width="10.28515625" customWidth="1"/>
  </cols>
  <sheetData>
    <row r="7" spans="1:9">
      <c r="A7" s="4" t="s">
        <v>1</v>
      </c>
      <c r="B7" s="3"/>
      <c r="C7" s="3"/>
      <c r="D7" s="3"/>
      <c r="E7" s="3"/>
    </row>
    <row r="8" spans="1:9">
      <c r="A8" s="4" t="s">
        <v>2</v>
      </c>
      <c r="B8" s="4"/>
      <c r="C8" s="4"/>
      <c r="D8" s="4"/>
      <c r="E8" s="4"/>
    </row>
    <row r="9" spans="1:9" ht="19.5">
      <c r="A9" s="236" t="s">
        <v>202</v>
      </c>
      <c r="B9" s="236"/>
      <c r="C9" s="236"/>
      <c r="D9" s="236"/>
      <c r="E9" s="236"/>
      <c r="F9" s="236"/>
      <c r="G9" s="236"/>
      <c r="H9" s="236"/>
      <c r="I9" s="236"/>
    </row>
    <row r="10" spans="1:9" ht="18">
      <c r="A10" s="2" t="s">
        <v>223</v>
      </c>
      <c r="B10" s="2"/>
      <c r="C10" s="2"/>
      <c r="D10" s="2"/>
      <c r="E10" s="2"/>
    </row>
    <row r="11" spans="1:9" ht="18.75" thickBot="1">
      <c r="A11" s="2"/>
      <c r="B11" s="2"/>
      <c r="C11" s="2"/>
      <c r="D11" s="2"/>
      <c r="E11" s="2"/>
      <c r="F11" s="125"/>
      <c r="G11" s="125"/>
      <c r="H11" s="125"/>
    </row>
    <row r="12" spans="1:9" ht="24.75" customHeight="1">
      <c r="A12" s="237" t="s">
        <v>3</v>
      </c>
      <c r="B12" s="243"/>
      <c r="C12" s="241" t="s">
        <v>0</v>
      </c>
      <c r="D12" s="239" t="s">
        <v>23</v>
      </c>
      <c r="E12" s="239" t="s">
        <v>209</v>
      </c>
      <c r="F12" s="239" t="s">
        <v>224</v>
      </c>
      <c r="G12" s="239" t="s">
        <v>197</v>
      </c>
      <c r="H12" s="239" t="s">
        <v>210</v>
      </c>
      <c r="I12" s="239" t="s">
        <v>187</v>
      </c>
    </row>
    <row r="13" spans="1:9" ht="38.25" customHeight="1" thickBot="1">
      <c r="A13" s="238"/>
      <c r="B13" s="244"/>
      <c r="C13" s="242"/>
      <c r="D13" s="240"/>
      <c r="E13" s="240"/>
      <c r="F13" s="240"/>
      <c r="G13" s="240"/>
      <c r="H13" s="240"/>
      <c r="I13" s="240"/>
    </row>
    <row r="14" spans="1:9" ht="17.25" customHeight="1" thickBot="1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8"/>
    </row>
    <row r="15" spans="1:9" ht="16.5" customHeight="1">
      <c r="A15" s="33"/>
      <c r="B15" s="91" t="s">
        <v>4</v>
      </c>
      <c r="C15" s="19" t="s">
        <v>84</v>
      </c>
      <c r="D15" s="20" t="s">
        <v>161</v>
      </c>
      <c r="E15" s="164">
        <v>27789.447222222225</v>
      </c>
      <c r="F15" s="173">
        <v>72948.800000000003</v>
      </c>
      <c r="G15" s="45">
        <f t="shared" ref="G15:G30" si="0">(F15-E15)/E15</f>
        <v>1.625054014808379</v>
      </c>
      <c r="H15" s="194">
        <v>73948.800000000003</v>
      </c>
      <c r="I15" s="45">
        <f t="shared" ref="I15:I30" si="1">(F15-H15)/H15</f>
        <v>-1.352286987753689E-2</v>
      </c>
    </row>
    <row r="16" spans="1:9" ht="16.5">
      <c r="A16" s="37"/>
      <c r="B16" s="92" t="s">
        <v>5</v>
      </c>
      <c r="C16" s="148" t="s">
        <v>85</v>
      </c>
      <c r="D16" s="144" t="s">
        <v>161</v>
      </c>
      <c r="E16" s="167">
        <v>33460.626785714303</v>
      </c>
      <c r="F16" s="167">
        <v>147720.88888888888</v>
      </c>
      <c r="G16" s="48">
        <f>(F16-E16)/E16</f>
        <v>3.4147675366307517</v>
      </c>
      <c r="H16" s="192">
        <v>154387.55555555556</v>
      </c>
      <c r="I16" s="44">
        <f t="shared" si="1"/>
        <v>-4.3181373282820845E-2</v>
      </c>
    </row>
    <row r="17" spans="1:9" ht="16.5">
      <c r="A17" s="37"/>
      <c r="B17" s="92" t="s">
        <v>6</v>
      </c>
      <c r="C17" s="15" t="s">
        <v>86</v>
      </c>
      <c r="D17" s="11" t="s">
        <v>161</v>
      </c>
      <c r="E17" s="167">
        <v>24158.199305555558</v>
      </c>
      <c r="F17" s="167">
        <v>92448.8</v>
      </c>
      <c r="G17" s="48">
        <f t="shared" si="0"/>
        <v>2.8268083987013033</v>
      </c>
      <c r="H17" s="192">
        <v>91948.800000000003</v>
      </c>
      <c r="I17" s="44">
        <f t="shared" si="1"/>
        <v>5.4378088675436764E-3</v>
      </c>
    </row>
    <row r="18" spans="1:9" ht="16.5">
      <c r="A18" s="37"/>
      <c r="B18" s="92" t="s">
        <v>7</v>
      </c>
      <c r="C18" s="15" t="s">
        <v>87</v>
      </c>
      <c r="D18" s="11" t="s">
        <v>161</v>
      </c>
      <c r="E18" s="167">
        <v>11677.747222222222</v>
      </c>
      <c r="F18" s="167">
        <v>57348.800000000003</v>
      </c>
      <c r="G18" s="48">
        <f t="shared" si="0"/>
        <v>3.9109471980064652</v>
      </c>
      <c r="H18" s="192">
        <v>59048.800000000003</v>
      </c>
      <c r="I18" s="44">
        <f t="shared" si="1"/>
        <v>-2.8789746785709447E-2</v>
      </c>
    </row>
    <row r="19" spans="1:9" ht="16.5">
      <c r="A19" s="37"/>
      <c r="B19" s="92" t="s">
        <v>8</v>
      </c>
      <c r="C19" s="148" t="s">
        <v>89</v>
      </c>
      <c r="D19" s="144" t="s">
        <v>161</v>
      </c>
      <c r="E19" s="167">
        <v>35225.157142857148</v>
      </c>
      <c r="F19" s="167">
        <v>166186</v>
      </c>
      <c r="G19" s="48">
        <f t="shared" si="0"/>
        <v>3.7178213946931589</v>
      </c>
      <c r="H19" s="192">
        <v>161812.25</v>
      </c>
      <c r="I19" s="44">
        <f t="shared" si="1"/>
        <v>2.7029782973785978E-2</v>
      </c>
    </row>
    <row r="20" spans="1:9" ht="16.5">
      <c r="A20" s="37"/>
      <c r="B20" s="92" t="s">
        <v>9</v>
      </c>
      <c r="C20" s="148" t="s">
        <v>88</v>
      </c>
      <c r="D20" s="11" t="s">
        <v>161</v>
      </c>
      <c r="E20" s="167">
        <v>35858.033333333333</v>
      </c>
      <c r="F20" s="167">
        <v>115349.8</v>
      </c>
      <c r="G20" s="48">
        <f t="shared" si="0"/>
        <v>2.2168468060620539</v>
      </c>
      <c r="H20" s="192">
        <v>121812.25</v>
      </c>
      <c r="I20" s="44">
        <f t="shared" si="1"/>
        <v>-5.3052546028827127E-2</v>
      </c>
    </row>
    <row r="21" spans="1:9" ht="16.5">
      <c r="A21" s="37"/>
      <c r="B21" s="92" t="s">
        <v>10</v>
      </c>
      <c r="C21" s="15" t="s">
        <v>90</v>
      </c>
      <c r="D21" s="11" t="s">
        <v>161</v>
      </c>
      <c r="E21" s="167">
        <v>21792.199999999997</v>
      </c>
      <c r="F21" s="167">
        <v>69549.8</v>
      </c>
      <c r="G21" s="48">
        <f t="shared" si="0"/>
        <v>2.1914997109057377</v>
      </c>
      <c r="H21" s="192">
        <v>70049.8</v>
      </c>
      <c r="I21" s="44">
        <f t="shared" si="1"/>
        <v>-7.1377791228525991E-3</v>
      </c>
    </row>
    <row r="22" spans="1:9" ht="16.5">
      <c r="A22" s="37"/>
      <c r="B22" s="92" t="s">
        <v>11</v>
      </c>
      <c r="C22" s="15" t="s">
        <v>91</v>
      </c>
      <c r="D22" s="13" t="s">
        <v>81</v>
      </c>
      <c r="E22" s="167">
        <v>5192.9604166666668</v>
      </c>
      <c r="F22" s="167">
        <v>23166.444444444445</v>
      </c>
      <c r="G22" s="48">
        <f t="shared" si="0"/>
        <v>3.4611247892613166</v>
      </c>
      <c r="H22" s="192">
        <v>22805.333333333332</v>
      </c>
      <c r="I22" s="44">
        <f t="shared" si="1"/>
        <v>1.5834502650452227E-2</v>
      </c>
    </row>
    <row r="23" spans="1:9" ht="16.5">
      <c r="A23" s="37"/>
      <c r="B23" s="92" t="s">
        <v>12</v>
      </c>
      <c r="C23" s="15" t="s">
        <v>92</v>
      </c>
      <c r="D23" s="13" t="s">
        <v>81</v>
      </c>
      <c r="E23" s="167">
        <v>6599.4624999999996</v>
      </c>
      <c r="F23" s="167">
        <v>37277.555555555555</v>
      </c>
      <c r="G23" s="48">
        <f t="shared" si="0"/>
        <v>4.6485744945979395</v>
      </c>
      <c r="H23" s="192">
        <v>35722</v>
      </c>
      <c r="I23" s="44">
        <f t="shared" si="1"/>
        <v>4.354614958724469E-2</v>
      </c>
    </row>
    <row r="24" spans="1:9" ht="16.5">
      <c r="A24" s="37"/>
      <c r="B24" s="92" t="s">
        <v>13</v>
      </c>
      <c r="C24" s="15" t="s">
        <v>93</v>
      </c>
      <c r="D24" s="146" t="s">
        <v>81</v>
      </c>
      <c r="E24" s="167">
        <v>6306.21875</v>
      </c>
      <c r="F24" s="167">
        <v>37499.777777777781</v>
      </c>
      <c r="G24" s="48">
        <f t="shared" si="0"/>
        <v>4.9464758937798949</v>
      </c>
      <c r="H24" s="192">
        <v>41610.888888888891</v>
      </c>
      <c r="I24" s="44">
        <f t="shared" si="1"/>
        <v>-9.8798925494929163E-2</v>
      </c>
    </row>
    <row r="25" spans="1:9" ht="16.5">
      <c r="A25" s="37"/>
      <c r="B25" s="92" t="s">
        <v>14</v>
      </c>
      <c r="C25" s="15" t="s">
        <v>94</v>
      </c>
      <c r="D25" s="146" t="s">
        <v>81</v>
      </c>
      <c r="E25" s="167">
        <v>6206.9131944444443</v>
      </c>
      <c r="F25" s="167">
        <v>34349.800000000003</v>
      </c>
      <c r="G25" s="48">
        <f>(F25-E25)/E25</f>
        <v>4.534119605659237</v>
      </c>
      <c r="H25" s="192">
        <v>35277.555555555555</v>
      </c>
      <c r="I25" s="44">
        <f t="shared" si="1"/>
        <v>-2.6298748338572108E-2</v>
      </c>
    </row>
    <row r="26" spans="1:9" ht="16.5">
      <c r="A26" s="37"/>
      <c r="B26" s="92" t="s">
        <v>15</v>
      </c>
      <c r="C26" s="15" t="s">
        <v>95</v>
      </c>
      <c r="D26" s="13" t="s">
        <v>82</v>
      </c>
      <c r="E26" s="167">
        <v>15923.795535714286</v>
      </c>
      <c r="F26" s="167">
        <v>84166.444444444438</v>
      </c>
      <c r="G26" s="48">
        <f>(F26-E26)/E26</f>
        <v>4.2855768121157949</v>
      </c>
      <c r="H26" s="192">
        <v>82277.555555555562</v>
      </c>
      <c r="I26" s="44">
        <f t="shared" si="1"/>
        <v>2.2957523180346041E-2</v>
      </c>
    </row>
    <row r="27" spans="1:9" ht="16.5">
      <c r="A27" s="37"/>
      <c r="B27" s="92" t="s">
        <v>16</v>
      </c>
      <c r="C27" s="15" t="s">
        <v>96</v>
      </c>
      <c r="D27" s="13" t="s">
        <v>81</v>
      </c>
      <c r="E27" s="167">
        <v>6515.0562499999996</v>
      </c>
      <c r="F27" s="167">
        <v>43388.666666666664</v>
      </c>
      <c r="G27" s="48">
        <f t="shared" si="0"/>
        <v>5.6597531934841951</v>
      </c>
      <c r="H27" s="192">
        <v>41833.111111111109</v>
      </c>
      <c r="I27" s="44">
        <f t="shared" si="1"/>
        <v>3.7184792482297363E-2</v>
      </c>
    </row>
    <row r="28" spans="1:9" ht="16.5">
      <c r="A28" s="37"/>
      <c r="B28" s="92" t="s">
        <v>17</v>
      </c>
      <c r="C28" s="15" t="s">
        <v>97</v>
      </c>
      <c r="D28" s="11" t="s">
        <v>161</v>
      </c>
      <c r="E28" s="167">
        <v>20166.391666666666</v>
      </c>
      <c r="F28" s="167">
        <v>70749.8</v>
      </c>
      <c r="G28" s="48">
        <f t="shared" si="0"/>
        <v>2.5083023859416267</v>
      </c>
      <c r="H28" s="192">
        <v>68148.800000000003</v>
      </c>
      <c r="I28" s="44">
        <f t="shared" si="1"/>
        <v>3.8166482755382342E-2</v>
      </c>
    </row>
    <row r="29" spans="1:9" ht="16.5">
      <c r="A29" s="37"/>
      <c r="B29" s="92" t="s">
        <v>18</v>
      </c>
      <c r="C29" s="15" t="s">
        <v>98</v>
      </c>
      <c r="D29" s="13" t="s">
        <v>83</v>
      </c>
      <c r="E29" s="167">
        <v>23302.851339285713</v>
      </c>
      <c r="F29" s="167">
        <v>117058.33333333333</v>
      </c>
      <c r="G29" s="48">
        <f t="shared" si="0"/>
        <v>4.0233480714004948</v>
      </c>
      <c r="H29" s="192">
        <v>107475</v>
      </c>
      <c r="I29" s="44">
        <f t="shared" si="1"/>
        <v>8.9168023571373142E-2</v>
      </c>
    </row>
    <row r="30" spans="1:9" ht="17.25" thickBot="1">
      <c r="A30" s="38"/>
      <c r="B30" s="93" t="s">
        <v>19</v>
      </c>
      <c r="C30" s="16" t="s">
        <v>99</v>
      </c>
      <c r="D30" s="12" t="s">
        <v>161</v>
      </c>
      <c r="E30" s="170">
        <v>20423.494444444445</v>
      </c>
      <c r="F30" s="170">
        <v>58348.800000000003</v>
      </c>
      <c r="G30" s="51">
        <f t="shared" si="0"/>
        <v>1.8569449835687606</v>
      </c>
      <c r="H30" s="193">
        <v>55448.800000000003</v>
      </c>
      <c r="I30" s="56">
        <f t="shared" si="1"/>
        <v>5.2300500642033732E-2</v>
      </c>
    </row>
    <row r="31" spans="1:9" ht="17.25" customHeight="1" thickBot="1">
      <c r="A31" s="33" t="s">
        <v>20</v>
      </c>
      <c r="B31" s="10" t="s">
        <v>21</v>
      </c>
      <c r="C31" s="5"/>
      <c r="D31" s="6"/>
      <c r="E31" s="139"/>
      <c r="F31" s="183"/>
      <c r="G31" s="52"/>
      <c r="H31" s="197"/>
      <c r="I31" s="53"/>
    </row>
    <row r="32" spans="1:9" ht="16.5">
      <c r="A32" s="33"/>
      <c r="B32" s="39" t="s">
        <v>26</v>
      </c>
      <c r="C32" s="150" t="s">
        <v>100</v>
      </c>
      <c r="D32" s="20" t="s">
        <v>161</v>
      </c>
      <c r="E32" s="173">
        <v>27666.383333333331</v>
      </c>
      <c r="F32" s="173">
        <v>137949.79999999999</v>
      </c>
      <c r="G32" s="45">
        <f>(F32-E32)/E32</f>
        <v>3.9861884127729019</v>
      </c>
      <c r="H32" s="194">
        <v>138949.79999999999</v>
      </c>
      <c r="I32" s="44">
        <f>(F32-H32)/H32</f>
        <v>-7.1968437522040339E-3</v>
      </c>
    </row>
    <row r="33" spans="1:9" ht="16.5">
      <c r="A33" s="37"/>
      <c r="B33" s="34" t="s">
        <v>27</v>
      </c>
      <c r="C33" s="15" t="s">
        <v>101</v>
      </c>
      <c r="D33" s="11" t="s">
        <v>161</v>
      </c>
      <c r="E33" s="167">
        <v>26582.15</v>
      </c>
      <c r="F33" s="167">
        <v>136949.79999999999</v>
      </c>
      <c r="G33" s="48">
        <f>(F33-E33)/E33</f>
        <v>4.1519459486911323</v>
      </c>
      <c r="H33" s="192">
        <v>137449.79999999999</v>
      </c>
      <c r="I33" s="44">
        <f>(F33-H33)/H33</f>
        <v>-3.6376917245423421E-3</v>
      </c>
    </row>
    <row r="34" spans="1:9" ht="16.5">
      <c r="A34" s="37"/>
      <c r="B34" s="162" t="s">
        <v>28</v>
      </c>
      <c r="C34" s="148" t="s">
        <v>102</v>
      </c>
      <c r="D34" s="144" t="s">
        <v>161</v>
      </c>
      <c r="E34" s="167">
        <v>28063.486904761907</v>
      </c>
      <c r="F34" s="167">
        <v>51312.5</v>
      </c>
      <c r="G34" s="48">
        <f>(F34-E34)/E34</f>
        <v>0.82844349221953317</v>
      </c>
      <c r="H34" s="192">
        <v>54997.5</v>
      </c>
      <c r="I34" s="44">
        <f>(F34-H34)/H34</f>
        <v>-6.7003045592981494E-2</v>
      </c>
    </row>
    <row r="35" spans="1:9" ht="16.5">
      <c r="A35" s="37"/>
      <c r="B35" s="34" t="s">
        <v>29</v>
      </c>
      <c r="C35" s="15" t="s">
        <v>103</v>
      </c>
      <c r="D35" s="11" t="s">
        <v>161</v>
      </c>
      <c r="E35" s="167">
        <v>21115.191666666666</v>
      </c>
      <c r="F35" s="167">
        <v>58927.142857142855</v>
      </c>
      <c r="G35" s="48">
        <f>(F35-E35)/E35</f>
        <v>1.7907462924036694</v>
      </c>
      <c r="H35" s="192">
        <v>58712.857142857145</v>
      </c>
      <c r="I35" s="44">
        <f>(F35-H35)/H35</f>
        <v>3.6497238375628868E-3</v>
      </c>
    </row>
    <row r="36" spans="1:9" ht="17.25" thickBot="1">
      <c r="A36" s="38"/>
      <c r="B36" s="39" t="s">
        <v>30</v>
      </c>
      <c r="C36" s="15" t="s">
        <v>104</v>
      </c>
      <c r="D36" s="24" t="s">
        <v>161</v>
      </c>
      <c r="E36" s="170">
        <v>20046.269444444446</v>
      </c>
      <c r="F36" s="167">
        <v>52109.777777777781</v>
      </c>
      <c r="G36" s="51">
        <f>(F36-E36)/E36</f>
        <v>1.599475075509339</v>
      </c>
      <c r="H36" s="192">
        <v>54148.800000000003</v>
      </c>
      <c r="I36" s="56">
        <f>(F36-H36)/H36</f>
        <v>-3.7655907835856414E-2</v>
      </c>
    </row>
    <row r="37" spans="1:9" ht="17.25" customHeight="1" thickBot="1">
      <c r="A37" s="37" t="s">
        <v>25</v>
      </c>
      <c r="B37" s="10" t="s">
        <v>51</v>
      </c>
      <c r="C37" s="5"/>
      <c r="D37" s="6"/>
      <c r="E37" s="139"/>
      <c r="F37" s="183"/>
      <c r="G37" s="52"/>
      <c r="H37" s="197"/>
      <c r="I37" s="53"/>
    </row>
    <row r="38" spans="1:9" ht="16.5">
      <c r="A38" s="33"/>
      <c r="B38" s="34" t="s">
        <v>31</v>
      </c>
      <c r="C38" s="15" t="s">
        <v>105</v>
      </c>
      <c r="D38" s="20" t="s">
        <v>161</v>
      </c>
      <c r="E38" s="167">
        <v>566093.5</v>
      </c>
      <c r="F38" s="167">
        <v>1479659.5781100858</v>
      </c>
      <c r="G38" s="45">
        <f t="shared" ref="G38:G43" si="2">(F38-E38)/E38</f>
        <v>1.6138077510342121</v>
      </c>
      <c r="H38" s="192">
        <v>1564966</v>
      </c>
      <c r="I38" s="44">
        <f t="shared" ref="I38:I43" si="3">(F38-H38)/H38</f>
        <v>-5.4510080020852975E-2</v>
      </c>
    </row>
    <row r="39" spans="1:9" ht="16.5">
      <c r="A39" s="37"/>
      <c r="B39" s="34" t="s">
        <v>32</v>
      </c>
      <c r="C39" s="15" t="s">
        <v>106</v>
      </c>
      <c r="D39" s="11" t="s">
        <v>161</v>
      </c>
      <c r="E39" s="167">
        <v>384692.09523809527</v>
      </c>
      <c r="F39" s="167">
        <v>905168.00519673352</v>
      </c>
      <c r="G39" s="48">
        <f t="shared" si="2"/>
        <v>1.3529675197419981</v>
      </c>
      <c r="H39" s="192">
        <v>936580.125</v>
      </c>
      <c r="I39" s="44">
        <f t="shared" si="3"/>
        <v>-3.3539169756849667E-2</v>
      </c>
    </row>
    <row r="40" spans="1:9" ht="16.5">
      <c r="A40" s="37"/>
      <c r="B40" s="34" t="s">
        <v>33</v>
      </c>
      <c r="C40" s="15" t="s">
        <v>107</v>
      </c>
      <c r="D40" s="11" t="s">
        <v>161</v>
      </c>
      <c r="E40" s="175">
        <v>258010.06666666665</v>
      </c>
      <c r="F40" s="167">
        <v>591123</v>
      </c>
      <c r="G40" s="48">
        <f t="shared" si="2"/>
        <v>1.2910850248478678</v>
      </c>
      <c r="H40" s="192">
        <v>620275.5</v>
      </c>
      <c r="I40" s="44">
        <f t="shared" si="3"/>
        <v>-4.6999276934201015E-2</v>
      </c>
    </row>
    <row r="41" spans="1:9" ht="16.5">
      <c r="A41" s="37"/>
      <c r="B41" s="34" t="s">
        <v>34</v>
      </c>
      <c r="C41" s="15" t="s">
        <v>154</v>
      </c>
      <c r="D41" s="11" t="s">
        <v>161</v>
      </c>
      <c r="E41" s="168">
        <v>112036</v>
      </c>
      <c r="F41" s="167">
        <v>324970.28571428574</v>
      </c>
      <c r="G41" s="48">
        <f t="shared" si="2"/>
        <v>1.9005880762816036</v>
      </c>
      <c r="H41" s="192">
        <v>309977.57142857142</v>
      </c>
      <c r="I41" s="44">
        <f t="shared" si="3"/>
        <v>4.8367093840430038E-2</v>
      </c>
    </row>
    <row r="42" spans="1:9" ht="16.5">
      <c r="A42" s="37"/>
      <c r="B42" s="34" t="s">
        <v>35</v>
      </c>
      <c r="C42" s="15" t="s">
        <v>152</v>
      </c>
      <c r="D42" s="11" t="s">
        <v>161</v>
      </c>
      <c r="E42" s="168">
        <v>117186.87499999999</v>
      </c>
      <c r="F42" s="167">
        <v>243685</v>
      </c>
      <c r="G42" s="48">
        <f t="shared" si="2"/>
        <v>1.0794564237675937</v>
      </c>
      <c r="H42" s="192">
        <v>226941</v>
      </c>
      <c r="I42" s="44">
        <f t="shared" si="3"/>
        <v>7.378129117259552E-2</v>
      </c>
    </row>
    <row r="43" spans="1:9" ht="16.5" customHeight="1" thickBot="1">
      <c r="A43" s="38"/>
      <c r="B43" s="34" t="s">
        <v>36</v>
      </c>
      <c r="C43" s="15" t="s">
        <v>153</v>
      </c>
      <c r="D43" s="11" t="s">
        <v>161</v>
      </c>
      <c r="E43" s="171">
        <v>255046.26339285716</v>
      </c>
      <c r="F43" s="167">
        <v>795190.5</v>
      </c>
      <c r="G43" s="51">
        <f t="shared" si="2"/>
        <v>2.1178284653993882</v>
      </c>
      <c r="H43" s="192">
        <v>815193.59999999998</v>
      </c>
      <c r="I43" s="59">
        <f t="shared" si="3"/>
        <v>-2.4537852112676027E-2</v>
      </c>
    </row>
    <row r="44" spans="1:9" ht="17.25" customHeight="1" thickBot="1">
      <c r="A44" s="37" t="s">
        <v>37</v>
      </c>
      <c r="B44" s="10" t="s">
        <v>52</v>
      </c>
      <c r="C44" s="5"/>
      <c r="D44" s="6"/>
      <c r="E44" s="139"/>
      <c r="F44" s="183"/>
      <c r="G44" s="6"/>
      <c r="H44" s="197"/>
      <c r="I44" s="53"/>
    </row>
    <row r="45" spans="1:9" ht="16.5">
      <c r="A45" s="33"/>
      <c r="B45" s="34" t="s">
        <v>45</v>
      </c>
      <c r="C45" s="15" t="s">
        <v>109</v>
      </c>
      <c r="D45" s="20" t="s">
        <v>108</v>
      </c>
      <c r="E45" s="165">
        <v>174680.88888888888</v>
      </c>
      <c r="F45" s="167">
        <v>438827.89383815887</v>
      </c>
      <c r="G45" s="45">
        <f t="shared" ref="G45:G50" si="4">(F45-E45)/E45</f>
        <v>1.5121688848130879</v>
      </c>
      <c r="H45" s="192">
        <v>429065</v>
      </c>
      <c r="I45" s="44">
        <f t="shared" ref="I45:I50" si="5">(F45-H45)/H45</f>
        <v>2.275388073638928E-2</v>
      </c>
    </row>
    <row r="46" spans="1:9" ht="16.5">
      <c r="A46" s="37"/>
      <c r="B46" s="34" t="s">
        <v>46</v>
      </c>
      <c r="C46" s="15" t="s">
        <v>111</v>
      </c>
      <c r="D46" s="13" t="s">
        <v>110</v>
      </c>
      <c r="E46" s="168">
        <v>143298.19166666665</v>
      </c>
      <c r="F46" s="167">
        <v>321306.39888641424</v>
      </c>
      <c r="G46" s="48">
        <f t="shared" si="4"/>
        <v>1.242222285915664</v>
      </c>
      <c r="H46" s="192">
        <v>319511.40000000002</v>
      </c>
      <c r="I46" s="84">
        <f t="shared" si="5"/>
        <v>5.6179494265751438E-3</v>
      </c>
    </row>
    <row r="47" spans="1:9" ht="16.5">
      <c r="A47" s="37"/>
      <c r="B47" s="34" t="s">
        <v>47</v>
      </c>
      <c r="C47" s="15" t="s">
        <v>113</v>
      </c>
      <c r="D47" s="11" t="s">
        <v>114</v>
      </c>
      <c r="E47" s="168">
        <v>426071.75</v>
      </c>
      <c r="F47" s="167">
        <v>980547.71587655111</v>
      </c>
      <c r="G47" s="48">
        <f t="shared" si="4"/>
        <v>1.301367588619877</v>
      </c>
      <c r="H47" s="192">
        <v>980549.14285714284</v>
      </c>
      <c r="I47" s="84">
        <f t="shared" si="5"/>
        <v>-1.4552871746645851E-6</v>
      </c>
    </row>
    <row r="48" spans="1:9" ht="16.5">
      <c r="A48" s="37"/>
      <c r="B48" s="34" t="s">
        <v>48</v>
      </c>
      <c r="C48" s="127" t="s">
        <v>157</v>
      </c>
      <c r="D48" s="11" t="s">
        <v>114</v>
      </c>
      <c r="E48" s="168">
        <v>512653.26107142854</v>
      </c>
      <c r="F48" s="167">
        <v>1323361.7757142857</v>
      </c>
      <c r="G48" s="48">
        <f t="shared" si="4"/>
        <v>1.5813973619293924</v>
      </c>
      <c r="H48" s="192">
        <v>1313208</v>
      </c>
      <c r="I48" s="84">
        <f t="shared" si="5"/>
        <v>7.7320391851752896E-3</v>
      </c>
    </row>
    <row r="49" spans="1:9" ht="16.5">
      <c r="A49" s="37"/>
      <c r="B49" s="34" t="s">
        <v>49</v>
      </c>
      <c r="C49" s="15" t="s">
        <v>158</v>
      </c>
      <c r="D49" s="13" t="s">
        <v>199</v>
      </c>
      <c r="E49" s="168">
        <v>48749</v>
      </c>
      <c r="F49" s="167">
        <v>140840.48719376393</v>
      </c>
      <c r="G49" s="48">
        <f t="shared" si="4"/>
        <v>1.8890948982289673</v>
      </c>
      <c r="H49" s="192">
        <v>140829</v>
      </c>
      <c r="I49" s="44">
        <f t="shared" si="5"/>
        <v>8.1568382676334145E-5</v>
      </c>
    </row>
    <row r="50" spans="1:9" ht="16.5" customHeight="1" thickBot="1">
      <c r="A50" s="38"/>
      <c r="B50" s="34" t="s">
        <v>50</v>
      </c>
      <c r="C50" s="15" t="s">
        <v>159</v>
      </c>
      <c r="D50" s="12" t="s">
        <v>112</v>
      </c>
      <c r="E50" s="171">
        <v>759750</v>
      </c>
      <c r="F50" s="167">
        <v>1793809</v>
      </c>
      <c r="G50" s="56">
        <f t="shared" si="4"/>
        <v>1.3610516617308326</v>
      </c>
      <c r="H50" s="192">
        <v>1753507.6666666667</v>
      </c>
      <c r="I50" s="59">
        <f t="shared" si="5"/>
        <v>2.2983266112513862E-2</v>
      </c>
    </row>
    <row r="51" spans="1:9" ht="17.25" customHeight="1" thickBot="1">
      <c r="A51" s="37" t="s">
        <v>44</v>
      </c>
      <c r="B51" s="10" t="s">
        <v>57</v>
      </c>
      <c r="C51" s="5"/>
      <c r="D51" s="6"/>
      <c r="E51" s="139"/>
      <c r="F51" s="183"/>
      <c r="G51" s="52"/>
      <c r="H51" s="197"/>
      <c r="I51" s="53"/>
    </row>
    <row r="52" spans="1:9" ht="16.5">
      <c r="A52" s="33"/>
      <c r="B52" s="40" t="s">
        <v>38</v>
      </c>
      <c r="C52" s="19" t="s">
        <v>115</v>
      </c>
      <c r="D52" s="20" t="s">
        <v>114</v>
      </c>
      <c r="E52" s="165">
        <v>77070.833333333328</v>
      </c>
      <c r="F52" s="164">
        <v>143522.99665924275</v>
      </c>
      <c r="G52" s="166">
        <f t="shared" ref="G52:G60" si="6">(F52-E52)/E52</f>
        <v>0.86222193859643526</v>
      </c>
      <c r="H52" s="191">
        <v>140530</v>
      </c>
      <c r="I52" s="116">
        <f t="shared" ref="I52:I60" si="7">(F52-H52)/H52</f>
        <v>2.1297919727052955E-2</v>
      </c>
    </row>
    <row r="53" spans="1:9" ht="16.5">
      <c r="A53" s="37"/>
      <c r="B53" s="34" t="s">
        <v>39</v>
      </c>
      <c r="C53" s="15" t="s">
        <v>116</v>
      </c>
      <c r="D53" s="11" t="s">
        <v>114</v>
      </c>
      <c r="E53" s="168">
        <v>77012.5</v>
      </c>
      <c r="F53" s="167">
        <v>190603.51002227172</v>
      </c>
      <c r="G53" s="169">
        <f t="shared" si="6"/>
        <v>1.4749684794321924</v>
      </c>
      <c r="H53" s="192">
        <v>190612.5</v>
      </c>
      <c r="I53" s="84">
        <f t="shared" si="7"/>
        <v>-4.716363159962977E-5</v>
      </c>
    </row>
    <row r="54" spans="1:9" ht="16.5">
      <c r="A54" s="37"/>
      <c r="B54" s="34" t="s">
        <v>40</v>
      </c>
      <c r="C54" s="15" t="s">
        <v>117</v>
      </c>
      <c r="D54" s="11" t="s">
        <v>114</v>
      </c>
      <c r="E54" s="168">
        <v>66879.8125</v>
      </c>
      <c r="F54" s="167">
        <v>139035</v>
      </c>
      <c r="G54" s="169">
        <f t="shared" si="6"/>
        <v>1.0788784358508781</v>
      </c>
      <c r="H54" s="192">
        <v>126327.5</v>
      </c>
      <c r="I54" s="84">
        <f t="shared" si="7"/>
        <v>0.10059171597633136</v>
      </c>
    </row>
    <row r="55" spans="1:9" ht="16.5">
      <c r="A55" s="37"/>
      <c r="B55" s="34" t="s">
        <v>41</v>
      </c>
      <c r="C55" s="15" t="s">
        <v>118</v>
      </c>
      <c r="D55" s="11" t="s">
        <v>114</v>
      </c>
      <c r="E55" s="168">
        <v>94979.0625</v>
      </c>
      <c r="F55" s="167">
        <v>188916.59064587974</v>
      </c>
      <c r="G55" s="169">
        <f t="shared" si="6"/>
        <v>0.98903406364828816</v>
      </c>
      <c r="H55" s="192">
        <v>188908.2</v>
      </c>
      <c r="I55" s="84">
        <f t="shared" si="7"/>
        <v>4.4416525485544052E-5</v>
      </c>
    </row>
    <row r="56" spans="1:9" ht="16.5">
      <c r="A56" s="37"/>
      <c r="B56" s="95" t="s">
        <v>42</v>
      </c>
      <c r="C56" s="96" t="s">
        <v>198</v>
      </c>
      <c r="D56" s="97" t="s">
        <v>114</v>
      </c>
      <c r="E56" s="168">
        <v>48637.916666666664</v>
      </c>
      <c r="F56" s="167">
        <v>98675.993318485533</v>
      </c>
      <c r="G56" s="174">
        <f t="shared" si="6"/>
        <v>1.0287874169189444</v>
      </c>
      <c r="H56" s="192">
        <v>95979</v>
      </c>
      <c r="I56" s="85">
        <f t="shared" si="7"/>
        <v>2.8099827238099298E-2</v>
      </c>
    </row>
    <row r="57" spans="1:9" ht="17.25" thickBot="1">
      <c r="A57" s="38"/>
      <c r="B57" s="36" t="s">
        <v>43</v>
      </c>
      <c r="C57" s="16" t="s">
        <v>119</v>
      </c>
      <c r="D57" s="12" t="s">
        <v>114</v>
      </c>
      <c r="E57" s="171">
        <v>33933.75</v>
      </c>
      <c r="F57" s="170">
        <v>93675.853324848882</v>
      </c>
      <c r="G57" s="172">
        <f t="shared" si="6"/>
        <v>1.7605511717640663</v>
      </c>
      <c r="H57" s="193">
        <v>100335.85714285714</v>
      </c>
      <c r="I57" s="117">
        <f t="shared" si="7"/>
        <v>-6.6377105928599578E-2</v>
      </c>
    </row>
    <row r="58" spans="1:9" ht="16.5">
      <c r="A58" s="37"/>
      <c r="B58" s="39" t="s">
        <v>54</v>
      </c>
      <c r="C58" s="14" t="s">
        <v>121</v>
      </c>
      <c r="D58" s="11" t="s">
        <v>120</v>
      </c>
      <c r="E58" s="165">
        <v>100096.14285714287</v>
      </c>
      <c r="F58" s="173">
        <v>201712.875</v>
      </c>
      <c r="G58" s="44">
        <f t="shared" si="6"/>
        <v>1.0151912875192848</v>
      </c>
      <c r="H58" s="194">
        <v>201802.57500000001</v>
      </c>
      <c r="I58" s="44">
        <f t="shared" si="7"/>
        <v>-4.4449383264812966E-4</v>
      </c>
    </row>
    <row r="59" spans="1:9" ht="16.5">
      <c r="A59" s="37"/>
      <c r="B59" s="34" t="s">
        <v>55</v>
      </c>
      <c r="C59" s="15" t="s">
        <v>122</v>
      </c>
      <c r="D59" s="13" t="s">
        <v>120</v>
      </c>
      <c r="E59" s="168">
        <v>96865.500000000015</v>
      </c>
      <c r="F59" s="167">
        <v>186177.33333333334</v>
      </c>
      <c r="G59" s="48">
        <f t="shared" si="6"/>
        <v>0.92201901949954645</v>
      </c>
      <c r="H59" s="192">
        <v>188768.66666666666</v>
      </c>
      <c r="I59" s="44">
        <f t="shared" si="7"/>
        <v>-1.3727560718056919E-2</v>
      </c>
    </row>
    <row r="60" spans="1:9" ht="16.5" customHeight="1" thickBot="1">
      <c r="A60" s="38"/>
      <c r="B60" s="34" t="s">
        <v>56</v>
      </c>
      <c r="C60" s="15" t="s">
        <v>123</v>
      </c>
      <c r="D60" s="12" t="s">
        <v>120</v>
      </c>
      <c r="E60" s="171">
        <v>620000</v>
      </c>
      <c r="F60" s="167">
        <v>1029756</v>
      </c>
      <c r="G60" s="51">
        <f t="shared" si="6"/>
        <v>0.66089677419354842</v>
      </c>
      <c r="H60" s="192">
        <v>1129024</v>
      </c>
      <c r="I60" s="51">
        <f t="shared" si="7"/>
        <v>-8.7923728813559324E-2</v>
      </c>
    </row>
    <row r="61" spans="1:9" ht="17.25" customHeight="1" thickBot="1">
      <c r="A61" s="37" t="s">
        <v>53</v>
      </c>
      <c r="B61" s="10" t="s">
        <v>58</v>
      </c>
      <c r="C61" s="5"/>
      <c r="D61" s="6"/>
      <c r="E61" s="139"/>
      <c r="F61" s="183"/>
      <c r="G61" s="52"/>
      <c r="H61" s="197"/>
      <c r="I61" s="53"/>
    </row>
    <row r="62" spans="1:9" ht="16.5">
      <c r="A62" s="33"/>
      <c r="B62" s="34" t="s">
        <v>59</v>
      </c>
      <c r="C62" s="15" t="s">
        <v>128</v>
      </c>
      <c r="D62" s="20" t="s">
        <v>124</v>
      </c>
      <c r="E62" s="165">
        <v>187755.82291666669</v>
      </c>
      <c r="F62" s="167">
        <v>388994.56050482555</v>
      </c>
      <c r="G62" s="45">
        <f t="shared" ref="G62:G67" si="8">(F62-E62)/E62</f>
        <v>1.0718109002535512</v>
      </c>
      <c r="H62" s="192">
        <v>392886</v>
      </c>
      <c r="I62" s="44">
        <f t="shared" ref="I62:I67" si="9">(F62-H62)/H62</f>
        <v>-9.9047548020913118E-3</v>
      </c>
    </row>
    <row r="63" spans="1:9" ht="16.5">
      <c r="A63" s="37"/>
      <c r="B63" s="34" t="s">
        <v>60</v>
      </c>
      <c r="C63" s="15" t="s">
        <v>129</v>
      </c>
      <c r="D63" s="13" t="s">
        <v>206</v>
      </c>
      <c r="E63" s="168">
        <v>900920.58333333337</v>
      </c>
      <c r="F63" s="167">
        <v>2830633</v>
      </c>
      <c r="G63" s="48">
        <f t="shared" si="8"/>
        <v>2.1419339865972273</v>
      </c>
      <c r="H63" s="192">
        <v>2830633</v>
      </c>
      <c r="I63" s="44">
        <f t="shared" si="9"/>
        <v>0</v>
      </c>
    </row>
    <row r="64" spans="1:9" ht="16.5">
      <c r="A64" s="37"/>
      <c r="B64" s="34" t="s">
        <v>61</v>
      </c>
      <c r="C64" s="15" t="s">
        <v>130</v>
      </c>
      <c r="D64" s="13" t="s">
        <v>207</v>
      </c>
      <c r="E64" s="168">
        <v>470283.6428571429</v>
      </c>
      <c r="F64" s="167">
        <v>956089.875</v>
      </c>
      <c r="G64" s="48">
        <f t="shared" si="8"/>
        <v>1.0330068662210083</v>
      </c>
      <c r="H64" s="192">
        <v>956874.75</v>
      </c>
      <c r="I64" s="84">
        <f t="shared" si="9"/>
        <v>-8.2024841809233656E-4</v>
      </c>
    </row>
    <row r="65" spans="1:9" ht="16.5">
      <c r="A65" s="37"/>
      <c r="B65" s="34" t="s">
        <v>62</v>
      </c>
      <c r="C65" s="15" t="s">
        <v>131</v>
      </c>
      <c r="D65" s="13" t="s">
        <v>125</v>
      </c>
      <c r="E65" s="168">
        <v>232682</v>
      </c>
      <c r="F65" s="167">
        <v>558574.71428571432</v>
      </c>
      <c r="G65" s="48">
        <f t="shared" si="8"/>
        <v>1.4005927157481641</v>
      </c>
      <c r="H65" s="192">
        <v>602036.5</v>
      </c>
      <c r="I65" s="84">
        <f t="shared" si="9"/>
        <v>-7.2191280286636572E-2</v>
      </c>
    </row>
    <row r="66" spans="1:9" ht="16.5">
      <c r="A66" s="37"/>
      <c r="B66" s="34" t="s">
        <v>63</v>
      </c>
      <c r="C66" s="15" t="s">
        <v>132</v>
      </c>
      <c r="D66" s="13" t="s">
        <v>126</v>
      </c>
      <c r="E66" s="168">
        <v>107128.27777777778</v>
      </c>
      <c r="F66" s="167">
        <v>300607.125</v>
      </c>
      <c r="G66" s="48">
        <f t="shared" si="8"/>
        <v>1.8060483304283701</v>
      </c>
      <c r="H66" s="192">
        <v>297019.125</v>
      </c>
      <c r="I66" s="84">
        <f t="shared" si="9"/>
        <v>1.20800302000755E-2</v>
      </c>
    </row>
    <row r="67" spans="1:9" ht="16.5" customHeight="1" thickBot="1">
      <c r="A67" s="38"/>
      <c r="B67" s="34" t="s">
        <v>64</v>
      </c>
      <c r="C67" s="15" t="s">
        <v>133</v>
      </c>
      <c r="D67" s="12" t="s">
        <v>127</v>
      </c>
      <c r="E67" s="171">
        <v>100746.75</v>
      </c>
      <c r="F67" s="167">
        <v>224813.12221603564</v>
      </c>
      <c r="G67" s="51">
        <f t="shared" si="8"/>
        <v>1.2314677368355371</v>
      </c>
      <c r="H67" s="192">
        <v>225018.85714285713</v>
      </c>
      <c r="I67" s="85">
        <f t="shared" si="9"/>
        <v>-9.1430082542315533E-4</v>
      </c>
    </row>
    <row r="68" spans="1:9" ht="17.25" customHeight="1" thickBot="1">
      <c r="A68" s="37" t="s">
        <v>65</v>
      </c>
      <c r="B68" s="10" t="s">
        <v>66</v>
      </c>
      <c r="C68" s="5"/>
      <c r="D68" s="6"/>
      <c r="E68" s="139"/>
      <c r="F68" s="183"/>
      <c r="G68" s="60"/>
      <c r="H68" s="197"/>
      <c r="I68" s="53"/>
    </row>
    <row r="69" spans="1:9" ht="16.5">
      <c r="A69" s="33"/>
      <c r="B69" s="34" t="s">
        <v>68</v>
      </c>
      <c r="C69" s="18" t="s">
        <v>138</v>
      </c>
      <c r="D69" s="20" t="s">
        <v>134</v>
      </c>
      <c r="E69" s="165">
        <v>105965.6875</v>
      </c>
      <c r="F69" s="173">
        <v>295110.55827765405</v>
      </c>
      <c r="G69" s="45">
        <f>(F69-E69)/E69</f>
        <v>1.7849633710690931</v>
      </c>
      <c r="H69" s="194">
        <v>295113</v>
      </c>
      <c r="I69" s="44">
        <f>(F69-H69)/H69</f>
        <v>-8.2738555941144275E-6</v>
      </c>
    </row>
    <row r="70" spans="1:9" ht="16.5">
      <c r="A70" s="37"/>
      <c r="B70" s="34" t="s">
        <v>67</v>
      </c>
      <c r="C70" s="148" t="s">
        <v>139</v>
      </c>
      <c r="D70" s="13" t="s">
        <v>135</v>
      </c>
      <c r="E70" s="168">
        <v>74200.971428571414</v>
      </c>
      <c r="F70" s="167">
        <v>197984.70983137129</v>
      </c>
      <c r="G70" s="48">
        <f>(F70-E70)/E70</f>
        <v>1.6682226124486612</v>
      </c>
      <c r="H70" s="192">
        <v>197980.71428571429</v>
      </c>
      <c r="I70" s="44">
        <f>(F70-H70)/H70</f>
        <v>2.0181489249686346E-5</v>
      </c>
    </row>
    <row r="71" spans="1:9" ht="16.5">
      <c r="A71" s="37"/>
      <c r="B71" s="34" t="s">
        <v>69</v>
      </c>
      <c r="C71" s="15" t="s">
        <v>140</v>
      </c>
      <c r="D71" s="13" t="s">
        <v>136</v>
      </c>
      <c r="E71" s="168">
        <v>36846</v>
      </c>
      <c r="F71" s="167">
        <v>80165.629175946553</v>
      </c>
      <c r="G71" s="48">
        <f>(F71-E71)/E71</f>
        <v>1.1756942185297332</v>
      </c>
      <c r="H71" s="192">
        <v>80169.375</v>
      </c>
      <c r="I71" s="44">
        <f>(F71-H71)/H71</f>
        <v>-4.6723877458780175E-5</v>
      </c>
    </row>
    <row r="72" spans="1:9" ht="16.5">
      <c r="A72" s="37"/>
      <c r="B72" s="34" t="s">
        <v>70</v>
      </c>
      <c r="C72" s="15" t="s">
        <v>141</v>
      </c>
      <c r="D72" s="13" t="s">
        <v>137</v>
      </c>
      <c r="E72" s="168">
        <v>52557.5</v>
      </c>
      <c r="F72" s="167">
        <v>125410.58886414254</v>
      </c>
      <c r="G72" s="48">
        <f>(F72-E72)/E72</f>
        <v>1.386159708208011</v>
      </c>
      <c r="H72" s="192">
        <v>128719.5</v>
      </c>
      <c r="I72" s="44">
        <f>(F72-H72)/H72</f>
        <v>-2.5706370331282046E-2</v>
      </c>
    </row>
    <row r="73" spans="1:9" ht="16.5" customHeight="1" thickBot="1">
      <c r="A73" s="38"/>
      <c r="B73" s="34" t="s">
        <v>71</v>
      </c>
      <c r="C73" s="15" t="s">
        <v>160</v>
      </c>
      <c r="D73" s="12" t="s">
        <v>134</v>
      </c>
      <c r="E73" s="171">
        <v>48368.40178571429</v>
      </c>
      <c r="F73" s="176">
        <v>117953.00278396436</v>
      </c>
      <c r="G73" s="48">
        <f>(F73-E73)/E73</f>
        <v>1.4386375904362014</v>
      </c>
      <c r="H73" s="195">
        <v>116946.375</v>
      </c>
      <c r="I73" s="59">
        <f>(F73-H73)/H73</f>
        <v>8.6076014238522479E-3</v>
      </c>
    </row>
    <row r="74" spans="1:9" ht="17.25" customHeight="1" thickBot="1">
      <c r="A74" s="37" t="s">
        <v>72</v>
      </c>
      <c r="B74" s="10" t="s">
        <v>73</v>
      </c>
      <c r="C74" s="5"/>
      <c r="D74" s="6"/>
      <c r="E74" s="139"/>
      <c r="F74" s="143"/>
      <c r="G74" s="52"/>
      <c r="H74" s="196"/>
      <c r="I74" s="53"/>
    </row>
    <row r="75" spans="1:9" ht="16.5">
      <c r="A75" s="33"/>
      <c r="B75" s="34" t="s">
        <v>74</v>
      </c>
      <c r="C75" s="15" t="s">
        <v>144</v>
      </c>
      <c r="D75" s="20" t="s">
        <v>142</v>
      </c>
      <c r="E75" s="165">
        <v>31780.741666666669</v>
      </c>
      <c r="F75" s="164">
        <v>71631.857142857145</v>
      </c>
      <c r="G75" s="44">
        <f t="shared" ref="G75:G81" si="10">(F75-E75)/E75</f>
        <v>1.2539391274807299</v>
      </c>
      <c r="H75" s="191">
        <v>71631.857142857145</v>
      </c>
      <c r="I75" s="45">
        <f t="shared" ref="I75:I81" si="11">(F75-H75)/H75</f>
        <v>0</v>
      </c>
    </row>
    <row r="76" spans="1:9" ht="16.5">
      <c r="A76" s="37"/>
      <c r="B76" s="34" t="s">
        <v>76</v>
      </c>
      <c r="C76" s="15" t="s">
        <v>143</v>
      </c>
      <c r="D76" s="11" t="s">
        <v>161</v>
      </c>
      <c r="E76" s="168">
        <v>43236.81696428571</v>
      </c>
      <c r="F76" s="167">
        <v>113278.28571428571</v>
      </c>
      <c r="G76" s="48">
        <f t="shared" si="10"/>
        <v>1.6199497018445033</v>
      </c>
      <c r="H76" s="192">
        <v>110174.02499999999</v>
      </c>
      <c r="I76" s="44">
        <f t="shared" si="11"/>
        <v>2.8175976272862103E-2</v>
      </c>
    </row>
    <row r="77" spans="1:9" ht="16.5">
      <c r="A77" s="37"/>
      <c r="B77" s="34" t="s">
        <v>75</v>
      </c>
      <c r="C77" s="148" t="s">
        <v>148</v>
      </c>
      <c r="D77" s="13" t="s">
        <v>145</v>
      </c>
      <c r="E77" s="168">
        <v>20802.541666666668</v>
      </c>
      <c r="F77" s="167">
        <v>47840</v>
      </c>
      <c r="G77" s="48">
        <f t="shared" si="10"/>
        <v>1.2997189846593264</v>
      </c>
      <c r="H77" s="192">
        <v>45490.714285714283</v>
      </c>
      <c r="I77" s="44">
        <f t="shared" si="11"/>
        <v>5.1643192488262983E-2</v>
      </c>
    </row>
    <row r="78" spans="1:9" ht="16.5">
      <c r="A78" s="37"/>
      <c r="B78" s="34" t="s">
        <v>77</v>
      </c>
      <c r="C78" s="15" t="s">
        <v>146</v>
      </c>
      <c r="D78" s="13" t="s">
        <v>162</v>
      </c>
      <c r="E78" s="168">
        <v>37805.327380952382</v>
      </c>
      <c r="F78" s="167">
        <v>96377.222717149227</v>
      </c>
      <c r="G78" s="48">
        <f t="shared" si="10"/>
        <v>1.549302688110231</v>
      </c>
      <c r="H78" s="192">
        <v>91494</v>
      </c>
      <c r="I78" s="44">
        <f t="shared" si="11"/>
        <v>5.3372054092609644E-2</v>
      </c>
    </row>
    <row r="79" spans="1:9" ht="16.5">
      <c r="A79" s="37"/>
      <c r="B79" s="34" t="s">
        <v>78</v>
      </c>
      <c r="C79" s="15" t="s">
        <v>149</v>
      </c>
      <c r="D79" s="25" t="s">
        <v>147</v>
      </c>
      <c r="E79" s="177">
        <v>46069.880952380947</v>
      </c>
      <c r="F79" s="167">
        <v>135988.3964365256</v>
      </c>
      <c r="G79" s="48">
        <f t="shared" si="10"/>
        <v>1.9517852797815305</v>
      </c>
      <c r="H79" s="192">
        <v>130962</v>
      </c>
      <c r="I79" s="44">
        <f t="shared" si="11"/>
        <v>3.8380571742380201E-2</v>
      </c>
    </row>
    <row r="80" spans="1:9" ht="16.5">
      <c r="A80" s="37"/>
      <c r="B80" s="34" t="s">
        <v>79</v>
      </c>
      <c r="C80" s="15" t="s">
        <v>155</v>
      </c>
      <c r="D80" s="25" t="s">
        <v>156</v>
      </c>
      <c r="E80" s="177">
        <v>156666</v>
      </c>
      <c r="F80" s="167">
        <v>578565</v>
      </c>
      <c r="G80" s="48">
        <f t="shared" si="10"/>
        <v>2.6929837999310635</v>
      </c>
      <c r="H80" s="192">
        <v>578565</v>
      </c>
      <c r="I80" s="44">
        <f t="shared" si="11"/>
        <v>0</v>
      </c>
    </row>
    <row r="81" spans="1:9" ht="16.5" customHeight="1" thickBot="1">
      <c r="A81" s="35"/>
      <c r="B81" s="36" t="s">
        <v>80</v>
      </c>
      <c r="C81" s="16" t="s">
        <v>151</v>
      </c>
      <c r="D81" s="12" t="s">
        <v>150</v>
      </c>
      <c r="E81" s="171">
        <v>69248.447222222225</v>
      </c>
      <c r="F81" s="170">
        <v>171227.33333333334</v>
      </c>
      <c r="G81" s="51">
        <f t="shared" si="10"/>
        <v>1.4726523149877289</v>
      </c>
      <c r="H81" s="193">
        <v>168536.33333333334</v>
      </c>
      <c r="I81" s="56">
        <f t="shared" si="11"/>
        <v>1.5966883500887048E-2</v>
      </c>
    </row>
    <row r="82" spans="1:9">
      <c r="F82" s="90"/>
      <c r="I82" s="1"/>
    </row>
  </sheetData>
  <mergeCells count="10">
    <mergeCell ref="A9:I9"/>
    <mergeCell ref="A12:A13"/>
    <mergeCell ref="D12:D13"/>
    <mergeCell ref="C12:C13"/>
    <mergeCell ref="H12:H13"/>
    <mergeCell ref="I12:I13"/>
    <mergeCell ref="F12:F13"/>
    <mergeCell ref="G12:G13"/>
    <mergeCell ref="E12:E13"/>
    <mergeCell ref="B12:B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7:I40"/>
  <sheetViews>
    <sheetView rightToLeft="1" topLeftCell="A4" zoomScaleNormal="100" workbookViewId="0">
      <selection activeCell="F15" sqref="F15:F39"/>
    </sheetView>
  </sheetViews>
  <sheetFormatPr defaultRowHeight="15"/>
  <cols>
    <col min="1" max="1" width="24.28515625" style="9" bestFit="1" customWidth="1"/>
    <col min="2" max="2" width="5.140625" style="9" bestFit="1" customWidth="1"/>
    <col min="3" max="3" width="20.85546875" bestFit="1" customWidth="1"/>
    <col min="4" max="4" width="15.5703125" customWidth="1"/>
    <col min="5" max="5" width="13.28515625" customWidth="1"/>
    <col min="6" max="6" width="15.28515625" customWidth="1"/>
    <col min="7" max="7" width="11.5703125" customWidth="1"/>
    <col min="8" max="8" width="15.28515625" customWidth="1"/>
    <col min="9" max="9" width="13.5703125" customWidth="1"/>
    <col min="10" max="10" width="10.28515625" customWidth="1"/>
  </cols>
  <sheetData>
    <row r="7" spans="1:9">
      <c r="A7" s="4" t="s">
        <v>1</v>
      </c>
      <c r="B7" s="3"/>
      <c r="C7" s="3"/>
      <c r="D7" s="3"/>
    </row>
    <row r="8" spans="1:9">
      <c r="A8" s="4" t="s">
        <v>2</v>
      </c>
      <c r="B8" s="4"/>
      <c r="C8" s="4"/>
      <c r="D8" s="4"/>
    </row>
    <row r="9" spans="1:9" ht="19.5">
      <c r="A9" s="236" t="s">
        <v>203</v>
      </c>
      <c r="B9" s="236"/>
      <c r="C9" s="236"/>
      <c r="D9" s="236"/>
      <c r="E9" s="236"/>
      <c r="F9" s="236"/>
      <c r="G9" s="236"/>
      <c r="H9" s="236"/>
      <c r="I9" s="236"/>
    </row>
    <row r="10" spans="1:9" ht="18">
      <c r="A10" s="2" t="s">
        <v>225</v>
      </c>
      <c r="B10" s="2"/>
      <c r="C10" s="2"/>
      <c r="D10" s="2"/>
    </row>
    <row r="11" spans="1:9" ht="18.75" thickBot="1">
      <c r="A11" s="2"/>
      <c r="B11" s="2"/>
      <c r="C11" s="2"/>
      <c r="D11" s="2"/>
      <c r="F11" s="125"/>
      <c r="G11" s="125"/>
      <c r="H11" s="125"/>
    </row>
    <row r="12" spans="1:9" ht="30.75" customHeight="1">
      <c r="A12" s="237" t="s">
        <v>3</v>
      </c>
      <c r="B12" s="243"/>
      <c r="C12" s="245" t="s">
        <v>0</v>
      </c>
      <c r="D12" s="239" t="s">
        <v>23</v>
      </c>
      <c r="E12" s="239" t="s">
        <v>209</v>
      </c>
      <c r="F12" s="247" t="s">
        <v>226</v>
      </c>
      <c r="G12" s="239" t="s">
        <v>197</v>
      </c>
      <c r="H12" s="247" t="s">
        <v>211</v>
      </c>
      <c r="I12" s="239" t="s">
        <v>187</v>
      </c>
    </row>
    <row r="13" spans="1:9" ht="30.75" customHeight="1" thickBot="1">
      <c r="A13" s="238"/>
      <c r="B13" s="244"/>
      <c r="C13" s="246"/>
      <c r="D13" s="240"/>
      <c r="E13" s="240"/>
      <c r="F13" s="248"/>
      <c r="G13" s="240"/>
      <c r="H13" s="248"/>
      <c r="I13" s="240"/>
    </row>
    <row r="14" spans="1:9" ht="17.25" customHeight="1" thickBot="1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107"/>
    </row>
    <row r="15" spans="1:9" ht="16.5" customHeight="1">
      <c r="A15" s="33"/>
      <c r="B15" s="40" t="s">
        <v>4</v>
      </c>
      <c r="C15" s="19" t="s">
        <v>84</v>
      </c>
      <c r="D15" s="11" t="s">
        <v>161</v>
      </c>
      <c r="E15" s="164">
        <v>27789.447222222225</v>
      </c>
      <c r="F15" s="140">
        <v>59100</v>
      </c>
      <c r="G15" s="44">
        <f>(F15-E15)/E15</f>
        <v>1.1267065705697035</v>
      </c>
      <c r="H15" s="200">
        <v>64800</v>
      </c>
      <c r="I15" s="118">
        <f>(F15-H15)/H15</f>
        <v>-8.7962962962962965E-2</v>
      </c>
    </row>
    <row r="16" spans="1:9" ht="16.5">
      <c r="A16" s="37"/>
      <c r="B16" s="34" t="s">
        <v>5</v>
      </c>
      <c r="C16" s="15" t="s">
        <v>85</v>
      </c>
      <c r="D16" s="11" t="s">
        <v>161</v>
      </c>
      <c r="E16" s="167">
        <v>33460.626785714303</v>
      </c>
      <c r="F16" s="140">
        <v>118500</v>
      </c>
      <c r="G16" s="48">
        <f t="shared" ref="G16:G39" si="0">(F16-E16)/E16</f>
        <v>2.5414757995684782</v>
      </c>
      <c r="H16" s="200">
        <v>120000</v>
      </c>
      <c r="I16" s="48">
        <f>(F16-H16)/H16</f>
        <v>-1.2500000000000001E-2</v>
      </c>
    </row>
    <row r="17" spans="1:9" ht="16.5">
      <c r="A17" s="37"/>
      <c r="B17" s="34" t="s">
        <v>6</v>
      </c>
      <c r="C17" s="15" t="s">
        <v>86</v>
      </c>
      <c r="D17" s="11" t="s">
        <v>161</v>
      </c>
      <c r="E17" s="167">
        <v>24158.199305555558</v>
      </c>
      <c r="F17" s="140">
        <v>68600</v>
      </c>
      <c r="G17" s="48">
        <f t="shared" si="0"/>
        <v>1.8396156158966845</v>
      </c>
      <c r="H17" s="200">
        <v>66500</v>
      </c>
      <c r="I17" s="48">
        <f t="shared" ref="I17:I29" si="1">(F17-H17)/H17</f>
        <v>3.1578947368421054E-2</v>
      </c>
    </row>
    <row r="18" spans="1:9" ht="16.5">
      <c r="A18" s="37"/>
      <c r="B18" s="34" t="s">
        <v>7</v>
      </c>
      <c r="C18" s="15" t="s">
        <v>87</v>
      </c>
      <c r="D18" s="11" t="s">
        <v>161</v>
      </c>
      <c r="E18" s="167">
        <v>11677.747222222222</v>
      </c>
      <c r="F18" s="140">
        <v>42500</v>
      </c>
      <c r="G18" s="48">
        <f t="shared" si="0"/>
        <v>2.6394005788312005</v>
      </c>
      <c r="H18" s="200">
        <v>44100</v>
      </c>
      <c r="I18" s="48">
        <f t="shared" si="1"/>
        <v>-3.6281179138321996E-2</v>
      </c>
    </row>
    <row r="19" spans="1:9" ht="16.5">
      <c r="A19" s="37"/>
      <c r="B19" s="34" t="s">
        <v>8</v>
      </c>
      <c r="C19" s="15" t="s">
        <v>89</v>
      </c>
      <c r="D19" s="11" t="s">
        <v>161</v>
      </c>
      <c r="E19" s="167">
        <v>35225.157142857148</v>
      </c>
      <c r="F19" s="140">
        <v>104500</v>
      </c>
      <c r="G19" s="48">
        <f t="shared" si="0"/>
        <v>1.9666297747429693</v>
      </c>
      <c r="H19" s="200">
        <v>117333.2</v>
      </c>
      <c r="I19" s="48">
        <f t="shared" si="1"/>
        <v>-0.10937398792498626</v>
      </c>
    </row>
    <row r="20" spans="1:9" ht="16.5">
      <c r="A20" s="37"/>
      <c r="B20" s="34" t="s">
        <v>9</v>
      </c>
      <c r="C20" s="15" t="s">
        <v>88</v>
      </c>
      <c r="D20" s="11" t="s">
        <v>161</v>
      </c>
      <c r="E20" s="167">
        <v>35858.033333333333</v>
      </c>
      <c r="F20" s="140">
        <v>84100</v>
      </c>
      <c r="G20" s="48">
        <f t="shared" si="0"/>
        <v>1.3453600820271794</v>
      </c>
      <c r="H20" s="200">
        <v>109666.6</v>
      </c>
      <c r="I20" s="48">
        <f t="shared" si="1"/>
        <v>-0.2331302329059167</v>
      </c>
    </row>
    <row r="21" spans="1:9" ht="16.5">
      <c r="A21" s="37"/>
      <c r="B21" s="34" t="s">
        <v>10</v>
      </c>
      <c r="C21" s="15" t="s">
        <v>90</v>
      </c>
      <c r="D21" s="11" t="s">
        <v>161</v>
      </c>
      <c r="E21" s="167">
        <v>21792.199999999997</v>
      </c>
      <c r="F21" s="140">
        <v>56500</v>
      </c>
      <c r="G21" s="48">
        <f t="shared" si="0"/>
        <v>1.5926707721111226</v>
      </c>
      <c r="H21" s="200">
        <v>61133.2</v>
      </c>
      <c r="I21" s="48">
        <f t="shared" si="1"/>
        <v>-7.578860586391678E-2</v>
      </c>
    </row>
    <row r="22" spans="1:9" ht="16.5">
      <c r="A22" s="37"/>
      <c r="B22" s="34" t="s">
        <v>11</v>
      </c>
      <c r="C22" s="15" t="s">
        <v>91</v>
      </c>
      <c r="D22" s="13" t="s">
        <v>81</v>
      </c>
      <c r="E22" s="167">
        <v>5192.9604166666668</v>
      </c>
      <c r="F22" s="140">
        <v>16600</v>
      </c>
      <c r="G22" s="48">
        <f t="shared" si="0"/>
        <v>2.1966351884221469</v>
      </c>
      <c r="H22" s="200">
        <v>13300</v>
      </c>
      <c r="I22" s="48">
        <f t="shared" si="1"/>
        <v>0.24812030075187969</v>
      </c>
    </row>
    <row r="23" spans="1:9" ht="16.5">
      <c r="A23" s="37"/>
      <c r="B23" s="34" t="s">
        <v>12</v>
      </c>
      <c r="C23" s="15" t="s">
        <v>92</v>
      </c>
      <c r="D23" s="13" t="s">
        <v>81</v>
      </c>
      <c r="E23" s="167">
        <v>6599.4624999999996</v>
      </c>
      <c r="F23" s="140">
        <v>18000</v>
      </c>
      <c r="G23" s="48">
        <f t="shared" si="0"/>
        <v>1.7274948528005123</v>
      </c>
      <c r="H23" s="200">
        <v>19800</v>
      </c>
      <c r="I23" s="48">
        <f t="shared" si="1"/>
        <v>-9.0909090909090912E-2</v>
      </c>
    </row>
    <row r="24" spans="1:9" ht="16.5">
      <c r="A24" s="37"/>
      <c r="B24" s="34" t="s">
        <v>13</v>
      </c>
      <c r="C24" s="15" t="s">
        <v>93</v>
      </c>
      <c r="D24" s="13" t="s">
        <v>81</v>
      </c>
      <c r="E24" s="167">
        <v>6306.21875</v>
      </c>
      <c r="F24" s="140">
        <v>18500</v>
      </c>
      <c r="G24" s="48">
        <f t="shared" si="0"/>
        <v>1.9336121586330952</v>
      </c>
      <c r="H24" s="200">
        <v>22300</v>
      </c>
      <c r="I24" s="48">
        <f t="shared" si="1"/>
        <v>-0.17040358744394618</v>
      </c>
    </row>
    <row r="25" spans="1:9" ht="16.5">
      <c r="A25" s="37"/>
      <c r="B25" s="34" t="s">
        <v>14</v>
      </c>
      <c r="C25" s="15" t="s">
        <v>94</v>
      </c>
      <c r="D25" s="13" t="s">
        <v>81</v>
      </c>
      <c r="E25" s="167">
        <v>6206.9131944444443</v>
      </c>
      <c r="F25" s="140">
        <v>21000</v>
      </c>
      <c r="G25" s="48">
        <f t="shared" si="0"/>
        <v>2.3833242615340979</v>
      </c>
      <c r="H25" s="200">
        <v>23633.200000000001</v>
      </c>
      <c r="I25" s="48">
        <f t="shared" si="1"/>
        <v>-0.11141952845996313</v>
      </c>
    </row>
    <row r="26" spans="1:9" ht="16.5">
      <c r="A26" s="37"/>
      <c r="B26" s="34" t="s">
        <v>15</v>
      </c>
      <c r="C26" s="15" t="s">
        <v>95</v>
      </c>
      <c r="D26" s="13" t="s">
        <v>82</v>
      </c>
      <c r="E26" s="167">
        <v>15923.795535714286</v>
      </c>
      <c r="F26" s="140">
        <v>59500</v>
      </c>
      <c r="G26" s="48">
        <f t="shared" si="0"/>
        <v>2.7365463445289735</v>
      </c>
      <c r="H26" s="200">
        <v>62800</v>
      </c>
      <c r="I26" s="48">
        <f t="shared" si="1"/>
        <v>-5.2547770700636945E-2</v>
      </c>
    </row>
    <row r="27" spans="1:9" ht="16.5">
      <c r="A27" s="37"/>
      <c r="B27" s="34" t="s">
        <v>16</v>
      </c>
      <c r="C27" s="15" t="s">
        <v>96</v>
      </c>
      <c r="D27" s="13" t="s">
        <v>81</v>
      </c>
      <c r="E27" s="167">
        <v>6515.0562499999996</v>
      </c>
      <c r="F27" s="140">
        <v>27500</v>
      </c>
      <c r="G27" s="48">
        <f t="shared" si="0"/>
        <v>3.2209919522951163</v>
      </c>
      <c r="H27" s="200">
        <v>24466.6</v>
      </c>
      <c r="I27" s="48">
        <f t="shared" si="1"/>
        <v>0.1239812642541261</v>
      </c>
    </row>
    <row r="28" spans="1:9" ht="16.5">
      <c r="A28" s="37"/>
      <c r="B28" s="34" t="s">
        <v>17</v>
      </c>
      <c r="C28" s="15" t="s">
        <v>97</v>
      </c>
      <c r="D28" s="11" t="s">
        <v>161</v>
      </c>
      <c r="E28" s="167">
        <v>20166.391666666666</v>
      </c>
      <c r="F28" s="140">
        <v>56000</v>
      </c>
      <c r="G28" s="48">
        <f t="shared" si="0"/>
        <v>1.7768973709145623</v>
      </c>
      <c r="H28" s="200">
        <v>53866.6</v>
      </c>
      <c r="I28" s="48">
        <f t="shared" si="1"/>
        <v>3.9605247036196854E-2</v>
      </c>
    </row>
    <row r="29" spans="1:9" ht="16.5">
      <c r="A29" s="37"/>
      <c r="B29" s="34" t="s">
        <v>18</v>
      </c>
      <c r="C29" s="15" t="s">
        <v>98</v>
      </c>
      <c r="D29" s="13" t="s">
        <v>83</v>
      </c>
      <c r="E29" s="167">
        <v>23302.851339285713</v>
      </c>
      <c r="F29" s="140">
        <v>105500</v>
      </c>
      <c r="G29" s="48">
        <f t="shared" si="0"/>
        <v>3.5273429617662324</v>
      </c>
      <c r="H29" s="200">
        <v>81500</v>
      </c>
      <c r="I29" s="48">
        <f t="shared" si="1"/>
        <v>0.29447852760736198</v>
      </c>
    </row>
    <row r="30" spans="1:9" ht="17.25" thickBot="1">
      <c r="A30" s="38"/>
      <c r="B30" s="36" t="s">
        <v>19</v>
      </c>
      <c r="C30" s="16" t="s">
        <v>99</v>
      </c>
      <c r="D30" s="12" t="s">
        <v>161</v>
      </c>
      <c r="E30" s="170">
        <v>20423.494444444445</v>
      </c>
      <c r="F30" s="142">
        <v>52100</v>
      </c>
      <c r="G30" s="51">
        <f t="shared" si="0"/>
        <v>1.55098363023631</v>
      </c>
      <c r="H30" s="202">
        <v>51800</v>
      </c>
      <c r="I30" s="51">
        <f>(F30-H30)/H30</f>
        <v>5.7915057915057912E-3</v>
      </c>
    </row>
    <row r="31" spans="1:9" ht="17.25" customHeight="1" thickBot="1">
      <c r="A31" s="37" t="s">
        <v>20</v>
      </c>
      <c r="B31" s="10" t="s">
        <v>21</v>
      </c>
      <c r="C31" s="5"/>
      <c r="D31" s="6"/>
      <c r="E31" s="139"/>
      <c r="F31" s="139"/>
      <c r="G31" s="41"/>
      <c r="H31" s="199"/>
      <c r="I31" s="119"/>
    </row>
    <row r="32" spans="1:9" ht="16.5">
      <c r="A32" s="33"/>
      <c r="B32" s="39" t="s">
        <v>26</v>
      </c>
      <c r="C32" s="18" t="s">
        <v>100</v>
      </c>
      <c r="D32" s="20" t="s">
        <v>161</v>
      </c>
      <c r="E32" s="173">
        <v>27666.383333333331</v>
      </c>
      <c r="F32" s="140">
        <v>98100</v>
      </c>
      <c r="G32" s="44">
        <f t="shared" si="0"/>
        <v>2.5458194451388962</v>
      </c>
      <c r="H32" s="200">
        <v>91500</v>
      </c>
      <c r="I32" s="45">
        <f>(F32-H32)/H32</f>
        <v>7.2131147540983612E-2</v>
      </c>
    </row>
    <row r="33" spans="1:9" ht="16.5">
      <c r="A33" s="37"/>
      <c r="B33" s="34" t="s">
        <v>27</v>
      </c>
      <c r="C33" s="15" t="s">
        <v>101</v>
      </c>
      <c r="D33" s="11" t="s">
        <v>161</v>
      </c>
      <c r="E33" s="167">
        <v>26582.15</v>
      </c>
      <c r="F33" s="140">
        <v>96100</v>
      </c>
      <c r="G33" s="48">
        <f t="shared" si="0"/>
        <v>2.6152079496955665</v>
      </c>
      <c r="H33" s="200">
        <v>92166.6</v>
      </c>
      <c r="I33" s="48">
        <f>(F33-H33)/H33</f>
        <v>4.2677065227533555E-2</v>
      </c>
    </row>
    <row r="34" spans="1:9" ht="16.5">
      <c r="A34" s="37"/>
      <c r="B34" s="39" t="s">
        <v>28</v>
      </c>
      <c r="C34" s="15" t="s">
        <v>102</v>
      </c>
      <c r="D34" s="11" t="s">
        <v>161</v>
      </c>
      <c r="E34" s="167">
        <v>28063.486904761907</v>
      </c>
      <c r="F34" s="140">
        <v>49500</v>
      </c>
      <c r="G34" s="48">
        <f>(F34-E34)/E34</f>
        <v>0.7638577903019127</v>
      </c>
      <c r="H34" s="200">
        <v>48800</v>
      </c>
      <c r="I34" s="48">
        <f>(F34-H34)/H34</f>
        <v>1.4344262295081968E-2</v>
      </c>
    </row>
    <row r="35" spans="1:9" ht="16.5">
      <c r="A35" s="37"/>
      <c r="B35" s="34" t="s">
        <v>29</v>
      </c>
      <c r="C35" s="15" t="s">
        <v>103</v>
      </c>
      <c r="D35" s="11" t="s">
        <v>161</v>
      </c>
      <c r="E35" s="167">
        <v>21115.191666666666</v>
      </c>
      <c r="F35" s="140">
        <v>42100</v>
      </c>
      <c r="G35" s="48">
        <f t="shared" si="0"/>
        <v>0.9938251409036859</v>
      </c>
      <c r="H35" s="200">
        <v>44666.6</v>
      </c>
      <c r="I35" s="48">
        <f>(F35-H35)/H35</f>
        <v>-5.7461279792954886E-2</v>
      </c>
    </row>
    <row r="36" spans="1:9" ht="17.25" thickBot="1">
      <c r="A36" s="38"/>
      <c r="B36" s="39" t="s">
        <v>30</v>
      </c>
      <c r="C36" s="15" t="s">
        <v>104</v>
      </c>
      <c r="D36" s="24" t="s">
        <v>161</v>
      </c>
      <c r="E36" s="170">
        <v>20046.269444444446</v>
      </c>
      <c r="F36" s="140">
        <v>39600</v>
      </c>
      <c r="G36" s="55">
        <f t="shared" si="0"/>
        <v>0.97542989780448186</v>
      </c>
      <c r="H36" s="200">
        <v>45966.6</v>
      </c>
      <c r="I36" s="48">
        <f>(F36-H36)/H36</f>
        <v>-0.13850491443787444</v>
      </c>
    </row>
    <row r="37" spans="1:9" ht="17.25" customHeight="1" thickBot="1">
      <c r="A37" s="37" t="s">
        <v>25</v>
      </c>
      <c r="B37" s="10" t="s">
        <v>51</v>
      </c>
      <c r="C37" s="5"/>
      <c r="D37" s="6"/>
      <c r="E37" s="139"/>
      <c r="F37" s="138"/>
      <c r="G37" s="6"/>
      <c r="H37" s="198"/>
      <c r="I37" s="53"/>
    </row>
    <row r="38" spans="1:9" ht="16.5">
      <c r="A38" s="33"/>
      <c r="B38" s="40" t="s">
        <v>31</v>
      </c>
      <c r="C38" s="19" t="s">
        <v>105</v>
      </c>
      <c r="D38" s="20" t="s">
        <v>161</v>
      </c>
      <c r="E38" s="167">
        <v>566093.5</v>
      </c>
      <c r="F38" s="190">
        <v>1396400</v>
      </c>
      <c r="G38" s="166">
        <f t="shared" si="0"/>
        <v>1.4667303192847119</v>
      </c>
      <c r="H38" s="203">
        <v>1398460</v>
      </c>
      <c r="I38" s="166">
        <f>(F38-H38)/H38</f>
        <v>-1.4730489252463425E-3</v>
      </c>
    </row>
    <row r="39" spans="1:9" ht="17.25" thickBot="1">
      <c r="A39" s="38"/>
      <c r="B39" s="36" t="s">
        <v>32</v>
      </c>
      <c r="C39" s="16" t="s">
        <v>106</v>
      </c>
      <c r="D39" s="24" t="s">
        <v>161</v>
      </c>
      <c r="E39" s="167">
        <v>384692.09523809527</v>
      </c>
      <c r="F39" s="141">
        <v>1047900</v>
      </c>
      <c r="G39" s="172">
        <f t="shared" si="0"/>
        <v>1.7239967053428256</v>
      </c>
      <c r="H39" s="201">
        <v>1027900</v>
      </c>
      <c r="I39" s="172">
        <f>(F39-H39)/H39</f>
        <v>1.945714563673509E-2</v>
      </c>
    </row>
    <row r="40" spans="1:9">
      <c r="F40" s="90"/>
    </row>
  </sheetData>
  <mergeCells count="10">
    <mergeCell ref="A9:I9"/>
    <mergeCell ref="I12:I13"/>
    <mergeCell ref="G12:G13"/>
    <mergeCell ref="A12:A13"/>
    <mergeCell ref="B12:B13"/>
    <mergeCell ref="C12:C13"/>
    <mergeCell ref="D12:D13"/>
    <mergeCell ref="H12:H13"/>
    <mergeCell ref="E12:E13"/>
    <mergeCell ref="F12:F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7:I40"/>
  <sheetViews>
    <sheetView rightToLeft="1" topLeftCell="A4" zoomScaleNormal="100" workbookViewId="0">
      <selection activeCell="H15" sqref="H15:H39"/>
    </sheetView>
  </sheetViews>
  <sheetFormatPr defaultRowHeight="15"/>
  <cols>
    <col min="1" max="1" width="15.5703125" style="9" customWidth="1"/>
    <col min="2" max="2" width="5.140625" style="9" bestFit="1" customWidth="1"/>
    <col min="3" max="3" width="36.5703125" customWidth="1"/>
    <col min="4" max="4" width="14.5703125" customWidth="1"/>
    <col min="5" max="5" width="15.140625" customWidth="1"/>
    <col min="6" max="6" width="10" customWidth="1"/>
    <col min="7" max="7" width="11.7109375" customWidth="1"/>
    <col min="8" max="8" width="12.42578125" customWidth="1"/>
    <col min="9" max="9" width="10.85546875" customWidth="1"/>
    <col min="10" max="13" width="10.28515625" customWidth="1"/>
  </cols>
  <sheetData>
    <row r="7" spans="1:9">
      <c r="A7" s="4" t="s">
        <v>1</v>
      </c>
      <c r="B7" s="3"/>
      <c r="C7" s="3"/>
      <c r="D7" s="3"/>
    </row>
    <row r="8" spans="1:9">
      <c r="A8" s="4" t="s">
        <v>2</v>
      </c>
      <c r="B8" s="4"/>
      <c r="C8" s="4"/>
      <c r="D8" s="4"/>
    </row>
    <row r="9" spans="1:9" ht="19.5">
      <c r="A9" s="236" t="s">
        <v>204</v>
      </c>
      <c r="B9" s="236"/>
      <c r="C9" s="236"/>
      <c r="D9" s="236"/>
      <c r="E9" s="236"/>
      <c r="F9" s="236"/>
      <c r="G9" s="236"/>
      <c r="H9" s="236"/>
      <c r="I9" s="236"/>
    </row>
    <row r="10" spans="1:9" ht="18">
      <c r="A10" s="2" t="s">
        <v>225</v>
      </c>
      <c r="B10" s="2"/>
      <c r="C10" s="2"/>
      <c r="D10" s="2"/>
    </row>
    <row r="11" spans="1:9" ht="18.75" thickBot="1">
      <c r="A11" s="2"/>
      <c r="B11" s="2"/>
      <c r="C11" s="2"/>
      <c r="D11" s="125"/>
      <c r="E11" s="125"/>
      <c r="H11" s="125"/>
    </row>
    <row r="12" spans="1:9" ht="24.75" customHeight="1">
      <c r="A12" s="237" t="s">
        <v>3</v>
      </c>
      <c r="B12" s="243"/>
      <c r="C12" s="245" t="s">
        <v>0</v>
      </c>
      <c r="D12" s="239" t="s">
        <v>227</v>
      </c>
      <c r="E12" s="247" t="s">
        <v>226</v>
      </c>
      <c r="F12" s="254" t="s">
        <v>186</v>
      </c>
      <c r="G12" s="239" t="s">
        <v>209</v>
      </c>
      <c r="H12" s="256" t="s">
        <v>228</v>
      </c>
      <c r="I12" s="252" t="s">
        <v>196</v>
      </c>
    </row>
    <row r="13" spans="1:9" ht="39.75" customHeight="1" thickBot="1">
      <c r="A13" s="238"/>
      <c r="B13" s="244"/>
      <c r="C13" s="246"/>
      <c r="D13" s="240"/>
      <c r="E13" s="248"/>
      <c r="F13" s="255"/>
      <c r="G13" s="240"/>
      <c r="H13" s="257"/>
      <c r="I13" s="253"/>
    </row>
    <row r="14" spans="1:9" ht="17.25" customHeight="1" thickBot="1">
      <c r="A14" s="33" t="s">
        <v>24</v>
      </c>
      <c r="B14" s="10" t="s">
        <v>22</v>
      </c>
      <c r="C14" s="5"/>
      <c r="D14" s="62"/>
      <c r="E14" s="7"/>
      <c r="F14" s="63"/>
      <c r="G14" s="64"/>
      <c r="H14" s="64"/>
      <c r="I14" s="65"/>
    </row>
    <row r="15" spans="1:9" ht="16.5" customHeight="1">
      <c r="A15" s="33"/>
      <c r="B15" s="40" t="s">
        <v>4</v>
      </c>
      <c r="C15" s="19" t="s">
        <v>163</v>
      </c>
      <c r="D15" s="131">
        <v>72948.800000000003</v>
      </c>
      <c r="E15" s="131">
        <v>59100</v>
      </c>
      <c r="F15" s="67">
        <f t="shared" ref="F15:F30" si="0">D15-E15</f>
        <v>13848.800000000003</v>
      </c>
      <c r="G15" s="164">
        <v>27789.447222222225</v>
      </c>
      <c r="H15" s="66">
        <f>AVERAGE(D15:E15)</f>
        <v>66024.399999999994</v>
      </c>
      <c r="I15" s="69">
        <f>(H15-G15)/G15</f>
        <v>1.375880292689041</v>
      </c>
    </row>
    <row r="16" spans="1:9" ht="16.5" customHeight="1">
      <c r="A16" s="37"/>
      <c r="B16" s="34" t="s">
        <v>5</v>
      </c>
      <c r="C16" s="15" t="s">
        <v>164</v>
      </c>
      <c r="D16" s="131">
        <v>147720.88888888888</v>
      </c>
      <c r="E16" s="131">
        <v>118500</v>
      </c>
      <c r="F16" s="71">
        <f t="shared" si="0"/>
        <v>29220.888888888876</v>
      </c>
      <c r="G16" s="167">
        <v>33460.626785714303</v>
      </c>
      <c r="H16" s="68">
        <f t="shared" ref="H16:H30" si="1">AVERAGE(D16:E16)</f>
        <v>133110.44444444444</v>
      </c>
      <c r="I16" s="72">
        <f t="shared" ref="I16:I39" si="2">(H16-G16)/G16</f>
        <v>2.978121668099615</v>
      </c>
    </row>
    <row r="17" spans="1:9" ht="16.5">
      <c r="A17" s="37"/>
      <c r="B17" s="34" t="s">
        <v>6</v>
      </c>
      <c r="C17" s="15" t="s">
        <v>165</v>
      </c>
      <c r="D17" s="131">
        <v>92448.8</v>
      </c>
      <c r="E17" s="131">
        <v>68600</v>
      </c>
      <c r="F17" s="71">
        <f t="shared" si="0"/>
        <v>23848.800000000003</v>
      </c>
      <c r="G17" s="167">
        <v>24158.199305555558</v>
      </c>
      <c r="H17" s="68">
        <f t="shared" si="1"/>
        <v>80524.399999999994</v>
      </c>
      <c r="I17" s="72">
        <f t="shared" si="2"/>
        <v>2.3332120072989935</v>
      </c>
    </row>
    <row r="18" spans="1:9" ht="16.5">
      <c r="A18" s="37"/>
      <c r="B18" s="34" t="s">
        <v>7</v>
      </c>
      <c r="C18" s="148" t="s">
        <v>166</v>
      </c>
      <c r="D18" s="131">
        <v>57348.800000000003</v>
      </c>
      <c r="E18" s="131">
        <v>42500</v>
      </c>
      <c r="F18" s="71">
        <f t="shared" si="0"/>
        <v>14848.800000000003</v>
      </c>
      <c r="G18" s="167">
        <v>11677.747222222222</v>
      </c>
      <c r="H18" s="68">
        <f t="shared" si="1"/>
        <v>49924.4</v>
      </c>
      <c r="I18" s="72">
        <f t="shared" si="2"/>
        <v>3.2751738884188328</v>
      </c>
    </row>
    <row r="19" spans="1:9" ht="16.5">
      <c r="A19" s="37"/>
      <c r="B19" s="34" t="s">
        <v>8</v>
      </c>
      <c r="C19" s="15" t="s">
        <v>167</v>
      </c>
      <c r="D19" s="131">
        <v>166186</v>
      </c>
      <c r="E19" s="131">
        <v>104500</v>
      </c>
      <c r="F19" s="71">
        <f>D19-E19</f>
        <v>61686</v>
      </c>
      <c r="G19" s="167">
        <v>35225.157142857148</v>
      </c>
      <c r="H19" s="68">
        <f t="shared" si="1"/>
        <v>135343</v>
      </c>
      <c r="I19" s="72">
        <f t="shared" si="2"/>
        <v>2.8422255847180642</v>
      </c>
    </row>
    <row r="20" spans="1:9" ht="16.5">
      <c r="A20" s="37"/>
      <c r="B20" s="34" t="s">
        <v>9</v>
      </c>
      <c r="C20" s="148" t="s">
        <v>168</v>
      </c>
      <c r="D20" s="131">
        <v>115349.8</v>
      </c>
      <c r="E20" s="131">
        <v>84100</v>
      </c>
      <c r="F20" s="71">
        <f t="shared" si="0"/>
        <v>31249.800000000003</v>
      </c>
      <c r="G20" s="167">
        <v>35858.033333333333</v>
      </c>
      <c r="H20" s="68">
        <f t="shared" si="1"/>
        <v>99724.9</v>
      </c>
      <c r="I20" s="72">
        <f t="shared" si="2"/>
        <v>1.7811034440446165</v>
      </c>
    </row>
    <row r="21" spans="1:9" ht="16.5">
      <c r="A21" s="37"/>
      <c r="B21" s="34" t="s">
        <v>10</v>
      </c>
      <c r="C21" s="15" t="s">
        <v>169</v>
      </c>
      <c r="D21" s="131">
        <v>69549.8</v>
      </c>
      <c r="E21" s="131">
        <v>56500</v>
      </c>
      <c r="F21" s="71">
        <f t="shared" si="0"/>
        <v>13049.800000000003</v>
      </c>
      <c r="G21" s="167">
        <v>21792.199999999997</v>
      </c>
      <c r="H21" s="68">
        <f t="shared" si="1"/>
        <v>63024.9</v>
      </c>
      <c r="I21" s="72">
        <f t="shared" si="2"/>
        <v>1.8920852415084302</v>
      </c>
    </row>
    <row r="22" spans="1:9" ht="16.5">
      <c r="A22" s="37"/>
      <c r="B22" s="34" t="s">
        <v>11</v>
      </c>
      <c r="C22" s="15" t="s">
        <v>170</v>
      </c>
      <c r="D22" s="131">
        <v>23166.444444444445</v>
      </c>
      <c r="E22" s="131">
        <v>16600</v>
      </c>
      <c r="F22" s="71">
        <f t="shared" si="0"/>
        <v>6566.4444444444453</v>
      </c>
      <c r="G22" s="167">
        <v>5192.9604166666668</v>
      </c>
      <c r="H22" s="68">
        <f t="shared" si="1"/>
        <v>19883.222222222223</v>
      </c>
      <c r="I22" s="72">
        <f t="shared" si="2"/>
        <v>2.8288799888417318</v>
      </c>
    </row>
    <row r="23" spans="1:9" ht="16.5">
      <c r="A23" s="37"/>
      <c r="B23" s="34" t="s">
        <v>12</v>
      </c>
      <c r="C23" s="15" t="s">
        <v>171</v>
      </c>
      <c r="D23" s="131">
        <v>37277.555555555555</v>
      </c>
      <c r="E23" s="131">
        <v>18000</v>
      </c>
      <c r="F23" s="71">
        <f t="shared" si="0"/>
        <v>19277.555555555555</v>
      </c>
      <c r="G23" s="167">
        <v>6599.4624999999996</v>
      </c>
      <c r="H23" s="68">
        <f t="shared" si="1"/>
        <v>27638.777777777777</v>
      </c>
      <c r="I23" s="72">
        <f t="shared" si="2"/>
        <v>3.1880346736992262</v>
      </c>
    </row>
    <row r="24" spans="1:9" ht="16.5">
      <c r="A24" s="37"/>
      <c r="B24" s="34" t="s">
        <v>13</v>
      </c>
      <c r="C24" s="15" t="s">
        <v>172</v>
      </c>
      <c r="D24" s="131">
        <v>37499.777777777781</v>
      </c>
      <c r="E24" s="131">
        <v>18500</v>
      </c>
      <c r="F24" s="71">
        <f t="shared" si="0"/>
        <v>18999.777777777781</v>
      </c>
      <c r="G24" s="167">
        <v>6306.21875</v>
      </c>
      <c r="H24" s="68">
        <f t="shared" si="1"/>
        <v>27999.888888888891</v>
      </c>
      <c r="I24" s="72">
        <f t="shared" si="2"/>
        <v>3.4400440262064951</v>
      </c>
    </row>
    <row r="25" spans="1:9" ht="16.5">
      <c r="A25" s="37"/>
      <c r="B25" s="34" t="s">
        <v>14</v>
      </c>
      <c r="C25" s="148" t="s">
        <v>173</v>
      </c>
      <c r="D25" s="131">
        <v>34349.800000000003</v>
      </c>
      <c r="E25" s="131">
        <v>21000</v>
      </c>
      <c r="F25" s="71">
        <f t="shared" si="0"/>
        <v>13349.800000000003</v>
      </c>
      <c r="G25" s="167">
        <v>6206.9131944444443</v>
      </c>
      <c r="H25" s="68">
        <f t="shared" si="1"/>
        <v>27674.9</v>
      </c>
      <c r="I25" s="72">
        <f t="shared" si="2"/>
        <v>3.4587219335966672</v>
      </c>
    </row>
    <row r="26" spans="1:9" ht="16.5">
      <c r="A26" s="37"/>
      <c r="B26" s="34" t="s">
        <v>15</v>
      </c>
      <c r="C26" s="15" t="s">
        <v>174</v>
      </c>
      <c r="D26" s="131">
        <v>84166.444444444438</v>
      </c>
      <c r="E26" s="131">
        <v>59500</v>
      </c>
      <c r="F26" s="71">
        <f t="shared" si="0"/>
        <v>24666.444444444438</v>
      </c>
      <c r="G26" s="167">
        <v>15923.795535714286</v>
      </c>
      <c r="H26" s="68">
        <f t="shared" si="1"/>
        <v>71833.222222222219</v>
      </c>
      <c r="I26" s="72">
        <f t="shared" si="2"/>
        <v>3.511061578322384</v>
      </c>
    </row>
    <row r="27" spans="1:9" ht="16.5">
      <c r="A27" s="37"/>
      <c r="B27" s="34" t="s">
        <v>16</v>
      </c>
      <c r="C27" s="15" t="s">
        <v>175</v>
      </c>
      <c r="D27" s="131">
        <v>43388.666666666664</v>
      </c>
      <c r="E27" s="131">
        <v>27500</v>
      </c>
      <c r="F27" s="71">
        <f t="shared" si="0"/>
        <v>15888.666666666664</v>
      </c>
      <c r="G27" s="167">
        <v>6515.0562499999996</v>
      </c>
      <c r="H27" s="68">
        <f t="shared" si="1"/>
        <v>35444.333333333328</v>
      </c>
      <c r="I27" s="72">
        <f t="shared" si="2"/>
        <v>4.4403725728896548</v>
      </c>
    </row>
    <row r="28" spans="1:9" ht="16.5">
      <c r="A28" s="37"/>
      <c r="B28" s="34" t="s">
        <v>17</v>
      </c>
      <c r="C28" s="15" t="s">
        <v>176</v>
      </c>
      <c r="D28" s="131">
        <v>70749.8</v>
      </c>
      <c r="E28" s="131">
        <v>56000</v>
      </c>
      <c r="F28" s="71">
        <f t="shared" si="0"/>
        <v>14749.800000000003</v>
      </c>
      <c r="G28" s="167">
        <v>20166.391666666666</v>
      </c>
      <c r="H28" s="68">
        <f t="shared" si="1"/>
        <v>63374.9</v>
      </c>
      <c r="I28" s="72">
        <f t="shared" si="2"/>
        <v>2.1425998784280944</v>
      </c>
    </row>
    <row r="29" spans="1:9" ht="16.5">
      <c r="A29" s="37"/>
      <c r="B29" s="34" t="s">
        <v>18</v>
      </c>
      <c r="C29" s="15" t="s">
        <v>177</v>
      </c>
      <c r="D29" s="131">
        <v>117058.33333333333</v>
      </c>
      <c r="E29" s="131">
        <v>105500</v>
      </c>
      <c r="F29" s="71">
        <f t="shared" si="0"/>
        <v>11558.333333333328</v>
      </c>
      <c r="G29" s="167">
        <v>23302.851339285713</v>
      </c>
      <c r="H29" s="68">
        <f t="shared" si="1"/>
        <v>111279.16666666666</v>
      </c>
      <c r="I29" s="72">
        <f t="shared" si="2"/>
        <v>3.7753455165833634</v>
      </c>
    </row>
    <row r="30" spans="1:9" ht="17.25" thickBot="1">
      <c r="A30" s="38"/>
      <c r="B30" s="36" t="s">
        <v>19</v>
      </c>
      <c r="C30" s="16" t="s">
        <v>178</v>
      </c>
      <c r="D30" s="140">
        <v>58348.800000000003</v>
      </c>
      <c r="E30" s="134">
        <v>52100</v>
      </c>
      <c r="F30" s="74">
        <f t="shared" si="0"/>
        <v>6248.8000000000029</v>
      </c>
      <c r="G30" s="170">
        <v>20423.494444444445</v>
      </c>
      <c r="H30" s="100">
        <f t="shared" si="1"/>
        <v>55224.4</v>
      </c>
      <c r="I30" s="75">
        <f t="shared" si="2"/>
        <v>1.703964306902535</v>
      </c>
    </row>
    <row r="31" spans="1:9" ht="17.25" customHeight="1" thickBot="1">
      <c r="A31" s="37" t="s">
        <v>20</v>
      </c>
      <c r="B31" s="10" t="s">
        <v>21</v>
      </c>
      <c r="C31" s="17"/>
      <c r="D31" s="76"/>
      <c r="E31" s="130"/>
      <c r="F31" s="76"/>
      <c r="G31" s="139"/>
      <c r="H31" s="76"/>
      <c r="I31" s="77"/>
    </row>
    <row r="32" spans="1:9" ht="16.5">
      <c r="A32" s="33"/>
      <c r="B32" s="39" t="s">
        <v>26</v>
      </c>
      <c r="C32" s="18" t="s">
        <v>179</v>
      </c>
      <c r="D32" s="43">
        <v>137949.79999999999</v>
      </c>
      <c r="E32" s="131">
        <v>98100</v>
      </c>
      <c r="F32" s="67">
        <f>D32-E32</f>
        <v>39849.799999999988</v>
      </c>
      <c r="G32" s="173">
        <v>27666.383333333331</v>
      </c>
      <c r="H32" s="68">
        <f>AVERAGE(D32:E32)</f>
        <v>118024.9</v>
      </c>
      <c r="I32" s="78">
        <f t="shared" si="2"/>
        <v>3.2660039289558989</v>
      </c>
    </row>
    <row r="33" spans="1:9" ht="16.5">
      <c r="A33" s="37"/>
      <c r="B33" s="34" t="s">
        <v>27</v>
      </c>
      <c r="C33" s="15" t="s">
        <v>180</v>
      </c>
      <c r="D33" s="47">
        <v>136949.79999999999</v>
      </c>
      <c r="E33" s="131">
        <v>96100</v>
      </c>
      <c r="F33" s="79">
        <f>D33-E33</f>
        <v>40849.799999999988</v>
      </c>
      <c r="G33" s="167">
        <v>26582.15</v>
      </c>
      <c r="H33" s="68">
        <f>AVERAGE(D33:E33)</f>
        <v>116524.9</v>
      </c>
      <c r="I33" s="72">
        <f t="shared" si="2"/>
        <v>3.3835769491933494</v>
      </c>
    </row>
    <row r="34" spans="1:9" ht="16.5">
      <c r="A34" s="37"/>
      <c r="B34" s="39" t="s">
        <v>28</v>
      </c>
      <c r="C34" s="15" t="s">
        <v>181</v>
      </c>
      <c r="D34" s="47">
        <v>51312.5</v>
      </c>
      <c r="E34" s="131">
        <v>49500</v>
      </c>
      <c r="F34" s="71">
        <f>D34-E34</f>
        <v>1812.5</v>
      </c>
      <c r="G34" s="167">
        <v>28063.486904761907</v>
      </c>
      <c r="H34" s="68">
        <f>AVERAGE(D34:E34)</f>
        <v>50406.25</v>
      </c>
      <c r="I34" s="72">
        <f t="shared" si="2"/>
        <v>0.79615064126072299</v>
      </c>
    </row>
    <row r="35" spans="1:9" ht="16.5">
      <c r="A35" s="37"/>
      <c r="B35" s="34" t="s">
        <v>29</v>
      </c>
      <c r="C35" s="15" t="s">
        <v>182</v>
      </c>
      <c r="D35" s="47">
        <v>58927.142857142855</v>
      </c>
      <c r="E35" s="131">
        <v>42100</v>
      </c>
      <c r="F35" s="79">
        <f>D35-E35</f>
        <v>16827.142857142855</v>
      </c>
      <c r="G35" s="167">
        <v>21115.191666666666</v>
      </c>
      <c r="H35" s="68">
        <f>AVERAGE(D35:E35)</f>
        <v>50513.571428571428</v>
      </c>
      <c r="I35" s="72">
        <f t="shared" si="2"/>
        <v>1.3922857166536777</v>
      </c>
    </row>
    <row r="36" spans="1:9" ht="17.25" thickBot="1">
      <c r="A36" s="38"/>
      <c r="B36" s="39" t="s">
        <v>30</v>
      </c>
      <c r="C36" s="15" t="s">
        <v>183</v>
      </c>
      <c r="D36" s="50">
        <v>52109.777777777781</v>
      </c>
      <c r="E36" s="131">
        <v>39600</v>
      </c>
      <c r="F36" s="71">
        <f>D36-E36</f>
        <v>12509.777777777781</v>
      </c>
      <c r="G36" s="170">
        <v>20046.269444444446</v>
      </c>
      <c r="H36" s="68">
        <f>AVERAGE(D36:E36)</f>
        <v>45854.888888888891</v>
      </c>
      <c r="I36" s="80">
        <f t="shared" si="2"/>
        <v>1.2874524866569104</v>
      </c>
    </row>
    <row r="37" spans="1:9" ht="17.25" customHeight="1" thickBot="1">
      <c r="A37" s="37" t="s">
        <v>25</v>
      </c>
      <c r="B37" s="10" t="s">
        <v>51</v>
      </c>
      <c r="C37" s="17"/>
      <c r="D37" s="41"/>
      <c r="E37" s="126"/>
      <c r="F37" s="41"/>
      <c r="G37" s="139"/>
      <c r="H37" s="76"/>
      <c r="I37" s="77"/>
    </row>
    <row r="38" spans="1:9" ht="16.5">
      <c r="A38" s="33"/>
      <c r="B38" s="40" t="s">
        <v>31</v>
      </c>
      <c r="C38" s="19" t="s">
        <v>184</v>
      </c>
      <c r="D38" s="43">
        <v>1479659.5781100858</v>
      </c>
      <c r="E38" s="132">
        <v>1396400</v>
      </c>
      <c r="F38" s="67">
        <f>D38-E38</f>
        <v>83259.5781100858</v>
      </c>
      <c r="G38" s="167">
        <v>566093.5</v>
      </c>
      <c r="H38" s="67">
        <f>AVERAGE(D38:E38)</f>
        <v>1438029.7890550429</v>
      </c>
      <c r="I38" s="78">
        <f t="shared" si="2"/>
        <v>1.5402690351594619</v>
      </c>
    </row>
    <row r="39" spans="1:9" ht="17.25" thickBot="1">
      <c r="A39" s="38"/>
      <c r="B39" s="36" t="s">
        <v>32</v>
      </c>
      <c r="C39" s="16" t="s">
        <v>185</v>
      </c>
      <c r="D39" s="57">
        <v>905168.00519673352</v>
      </c>
      <c r="E39" s="133">
        <v>1047900</v>
      </c>
      <c r="F39" s="74">
        <f>D39-E39</f>
        <v>-142731.99480326648</v>
      </c>
      <c r="G39" s="167">
        <v>384692.09523809527</v>
      </c>
      <c r="H39" s="81">
        <f>AVERAGE(D39:E39)</f>
        <v>976534.0025983667</v>
      </c>
      <c r="I39" s="75">
        <f t="shared" si="2"/>
        <v>1.5384821125424117</v>
      </c>
    </row>
    <row r="40" spans="1:9" ht="15.75" customHeight="1" thickBot="1">
      <c r="A40" s="249"/>
      <c r="B40" s="250"/>
      <c r="C40" s="251"/>
      <c r="D40" s="83">
        <f>SUM(D15:D39)</f>
        <v>4049635.1150528509</v>
      </c>
      <c r="E40" s="83">
        <f>SUM(E15:E39)</f>
        <v>3678200</v>
      </c>
      <c r="F40" s="83">
        <f>SUM(F15:F39)</f>
        <v>371435.11505285103</v>
      </c>
      <c r="G40" s="83">
        <f>SUM(G15:G39)</f>
        <v>1374857.6316964286</v>
      </c>
      <c r="H40" s="83">
        <f>AVERAGE(D40:E40)</f>
        <v>3863917.5575264255</v>
      </c>
      <c r="I40" s="75">
        <f>(H40-G40)/G40</f>
        <v>1.8104128518083438</v>
      </c>
    </row>
  </sheetData>
  <mergeCells count="11">
    <mergeCell ref="A40:C40"/>
    <mergeCell ref="I12:I13"/>
    <mergeCell ref="A9:I9"/>
    <mergeCell ref="A12:A13"/>
    <mergeCell ref="B12:B13"/>
    <mergeCell ref="C12:C13"/>
    <mergeCell ref="E12:E13"/>
    <mergeCell ref="F12:F13"/>
    <mergeCell ref="H12:H13"/>
    <mergeCell ref="D12:D13"/>
    <mergeCell ref="G12:G13"/>
  </mergeCells>
  <printOptions horizontalCentered="1"/>
  <pageMargins left="0.15748031496062992" right="0.15748031496062992" top="0.47244094488188981" bottom="0.55118110236220474" header="0.31496062992125984" footer="0.31496062992125984"/>
  <pageSetup paperSize="9" orientation="landscape" r:id="rId1"/>
  <headerFooter>
    <oddFooter>&amp;C&amp;P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7:K84"/>
  <sheetViews>
    <sheetView rightToLeft="1" topLeftCell="A68" zoomScaleNormal="100" workbookViewId="0">
      <selection activeCell="B76" sqref="B76:I82"/>
    </sheetView>
  </sheetViews>
  <sheetFormatPr defaultRowHeight="15"/>
  <cols>
    <col min="1" max="1" width="26" style="9" customWidth="1"/>
    <col min="2" max="2" width="5.140625" style="9" bestFit="1" customWidth="1"/>
    <col min="3" max="3" width="22.28515625" customWidth="1"/>
    <col min="4" max="4" width="16.140625" bestFit="1" customWidth="1"/>
    <col min="5" max="5" width="12.85546875" style="28" customWidth="1"/>
    <col min="6" max="6" width="15.28515625" style="28" customWidth="1"/>
    <col min="7" max="7" width="12.140625" customWidth="1"/>
    <col min="8" max="8" width="15" style="28" customWidth="1"/>
    <col min="9" max="9" width="12.7109375" customWidth="1"/>
    <col min="10" max="10" width="10.28515625" customWidth="1"/>
  </cols>
  <sheetData>
    <row r="7" spans="1:9">
      <c r="A7" s="4" t="s">
        <v>1</v>
      </c>
      <c r="B7" s="3"/>
      <c r="C7" s="3"/>
    </row>
    <row r="8" spans="1:9">
      <c r="A8" s="4" t="s">
        <v>2</v>
      </c>
      <c r="B8" s="4"/>
      <c r="C8" s="4"/>
    </row>
    <row r="9" spans="1:9" ht="19.5">
      <c r="A9" s="236" t="s">
        <v>201</v>
      </c>
      <c r="B9" s="236"/>
      <c r="C9" s="236"/>
      <c r="D9" s="236"/>
      <c r="E9" s="236"/>
      <c r="F9" s="236"/>
      <c r="G9" s="236"/>
      <c r="H9" s="236"/>
      <c r="I9" s="236"/>
    </row>
    <row r="10" spans="1:9" ht="18">
      <c r="A10" s="2" t="s">
        <v>225</v>
      </c>
      <c r="B10" s="2"/>
      <c r="C10" s="2"/>
    </row>
    <row r="11" spans="1:9" ht="18">
      <c r="A11" s="2"/>
      <c r="B11" s="2"/>
      <c r="C11" s="2"/>
    </row>
    <row r="12" spans="1:9" ht="15.75" thickBot="1">
      <c r="F12" s="125"/>
      <c r="H12" s="125"/>
    </row>
    <row r="13" spans="1:9" ht="24.75" customHeight="1">
      <c r="A13" s="237" t="s">
        <v>3</v>
      </c>
      <c r="B13" s="243"/>
      <c r="C13" s="245" t="s">
        <v>0</v>
      </c>
      <c r="D13" s="239" t="s">
        <v>23</v>
      </c>
      <c r="E13" s="239" t="s">
        <v>209</v>
      </c>
      <c r="F13" s="256" t="s">
        <v>229</v>
      </c>
      <c r="G13" s="239" t="s">
        <v>197</v>
      </c>
      <c r="H13" s="256" t="s">
        <v>212</v>
      </c>
      <c r="I13" s="239" t="s">
        <v>187</v>
      </c>
    </row>
    <row r="14" spans="1:9" ht="33.75" customHeight="1" thickBot="1">
      <c r="A14" s="238"/>
      <c r="B14" s="244"/>
      <c r="C14" s="246"/>
      <c r="D14" s="259"/>
      <c r="E14" s="240"/>
      <c r="F14" s="257"/>
      <c r="G14" s="258"/>
      <c r="H14" s="257"/>
      <c r="I14" s="258"/>
    </row>
    <row r="15" spans="1:9" ht="17.25" customHeight="1" thickBot="1">
      <c r="A15" s="33" t="s">
        <v>24</v>
      </c>
      <c r="B15" s="27" t="s">
        <v>22</v>
      </c>
      <c r="C15" s="5"/>
      <c r="D15" s="6"/>
      <c r="E15" s="7"/>
      <c r="F15" s="7"/>
      <c r="G15" s="8"/>
      <c r="H15" s="7"/>
      <c r="I15" s="8"/>
    </row>
    <row r="16" spans="1:9" ht="16.5">
      <c r="A16" s="33"/>
      <c r="B16" s="40" t="s">
        <v>4</v>
      </c>
      <c r="C16" s="14" t="s">
        <v>84</v>
      </c>
      <c r="D16" s="11" t="s">
        <v>161</v>
      </c>
      <c r="E16" s="164">
        <v>27789.447222222225</v>
      </c>
      <c r="F16" s="42">
        <v>66024.399999999994</v>
      </c>
      <c r="G16" s="21">
        <f t="shared" ref="G16:G31" si="0">(F16-E16)/E16</f>
        <v>1.375880292689041</v>
      </c>
      <c r="H16" s="206">
        <v>69374.399999999994</v>
      </c>
      <c r="I16" s="21">
        <f t="shared" ref="I16:I31" si="1">(F16-H16)/H16</f>
        <v>-4.8288705920339493E-2</v>
      </c>
    </row>
    <row r="17" spans="1:9" ht="16.5">
      <c r="A17" s="37"/>
      <c r="B17" s="34" t="s">
        <v>5</v>
      </c>
      <c r="C17" s="15" t="s">
        <v>85</v>
      </c>
      <c r="D17" s="11" t="s">
        <v>161</v>
      </c>
      <c r="E17" s="167">
        <v>33460.626785714288</v>
      </c>
      <c r="F17" s="46">
        <v>133110.44444444444</v>
      </c>
      <c r="G17" s="21">
        <f t="shared" si="0"/>
        <v>2.9781216680996163</v>
      </c>
      <c r="H17" s="208">
        <v>137193.77777777778</v>
      </c>
      <c r="I17" s="21">
        <f t="shared" si="1"/>
        <v>-2.9763254569368295E-2</v>
      </c>
    </row>
    <row r="18" spans="1:9" ht="16.5">
      <c r="A18" s="37"/>
      <c r="B18" s="34" t="s">
        <v>6</v>
      </c>
      <c r="C18" s="15" t="s">
        <v>86</v>
      </c>
      <c r="D18" s="11" t="s">
        <v>161</v>
      </c>
      <c r="E18" s="167">
        <v>24158.199305555558</v>
      </c>
      <c r="F18" s="46">
        <v>80524.399999999994</v>
      </c>
      <c r="G18" s="21">
        <f t="shared" si="0"/>
        <v>2.3332120072989935</v>
      </c>
      <c r="H18" s="208">
        <v>79224.399999999994</v>
      </c>
      <c r="I18" s="21">
        <f t="shared" si="1"/>
        <v>1.6409086089639053E-2</v>
      </c>
    </row>
    <row r="19" spans="1:9" ht="16.5">
      <c r="A19" s="37"/>
      <c r="B19" s="34" t="s">
        <v>7</v>
      </c>
      <c r="C19" s="15" t="s">
        <v>87</v>
      </c>
      <c r="D19" s="11" t="s">
        <v>161</v>
      </c>
      <c r="E19" s="167">
        <v>11677.747222222222</v>
      </c>
      <c r="F19" s="46">
        <v>49924.4</v>
      </c>
      <c r="G19" s="21">
        <f t="shared" si="0"/>
        <v>3.2751738884188328</v>
      </c>
      <c r="H19" s="208">
        <v>51574.400000000001</v>
      </c>
      <c r="I19" s="21">
        <f t="shared" si="1"/>
        <v>-3.1992616491902957E-2</v>
      </c>
    </row>
    <row r="20" spans="1:9" ht="17.25" customHeight="1">
      <c r="A20" s="37"/>
      <c r="B20" s="34" t="s">
        <v>8</v>
      </c>
      <c r="C20" s="15" t="s">
        <v>89</v>
      </c>
      <c r="D20" s="11" t="s">
        <v>161</v>
      </c>
      <c r="E20" s="167">
        <v>35225.157142857148</v>
      </c>
      <c r="F20" s="46">
        <v>135343</v>
      </c>
      <c r="G20" s="21">
        <f t="shared" si="0"/>
        <v>2.8422255847180642</v>
      </c>
      <c r="H20" s="208">
        <v>139572.72500000001</v>
      </c>
      <c r="I20" s="21">
        <f t="shared" si="1"/>
        <v>-3.0304810628294359E-2</v>
      </c>
    </row>
    <row r="21" spans="1:9" ht="16.5">
      <c r="A21" s="37"/>
      <c r="B21" s="34" t="s">
        <v>9</v>
      </c>
      <c r="C21" s="15" t="s">
        <v>88</v>
      </c>
      <c r="D21" s="144" t="s">
        <v>161</v>
      </c>
      <c r="E21" s="167">
        <v>35858.033333333333</v>
      </c>
      <c r="F21" s="46">
        <v>99724.9</v>
      </c>
      <c r="G21" s="21">
        <f t="shared" si="0"/>
        <v>1.7811034440446165</v>
      </c>
      <c r="H21" s="208">
        <v>115739.425</v>
      </c>
      <c r="I21" s="21">
        <f t="shared" si="1"/>
        <v>-0.13836706895683998</v>
      </c>
    </row>
    <row r="22" spans="1:9" ht="16.5">
      <c r="A22" s="37"/>
      <c r="B22" s="34" t="s">
        <v>10</v>
      </c>
      <c r="C22" s="15" t="s">
        <v>90</v>
      </c>
      <c r="D22" s="11" t="s">
        <v>161</v>
      </c>
      <c r="E22" s="167">
        <v>21792.199999999997</v>
      </c>
      <c r="F22" s="46">
        <v>63024.9</v>
      </c>
      <c r="G22" s="21">
        <f t="shared" si="0"/>
        <v>1.8920852415084302</v>
      </c>
      <c r="H22" s="208">
        <v>65591.5</v>
      </c>
      <c r="I22" s="21">
        <f t="shared" si="1"/>
        <v>-3.9130070207267685E-2</v>
      </c>
    </row>
    <row r="23" spans="1:9" ht="16.5">
      <c r="A23" s="37"/>
      <c r="B23" s="34" t="s">
        <v>11</v>
      </c>
      <c r="C23" s="15" t="s">
        <v>91</v>
      </c>
      <c r="D23" s="13" t="s">
        <v>81</v>
      </c>
      <c r="E23" s="167">
        <v>5192.9604166666668</v>
      </c>
      <c r="F23" s="46">
        <v>19883.222222222223</v>
      </c>
      <c r="G23" s="21">
        <f t="shared" si="0"/>
        <v>2.8288799888417318</v>
      </c>
      <c r="H23" s="208">
        <v>18052.666666666664</v>
      </c>
      <c r="I23" s="21">
        <f t="shared" si="1"/>
        <v>0.10140083951893858</v>
      </c>
    </row>
    <row r="24" spans="1:9" ht="16.5">
      <c r="A24" s="37"/>
      <c r="B24" s="34" t="s">
        <v>12</v>
      </c>
      <c r="C24" s="15" t="s">
        <v>92</v>
      </c>
      <c r="D24" s="146" t="s">
        <v>81</v>
      </c>
      <c r="E24" s="167">
        <v>6599.4624999999996</v>
      </c>
      <c r="F24" s="46">
        <v>27638.777777777777</v>
      </c>
      <c r="G24" s="21">
        <f t="shared" si="0"/>
        <v>3.1880346736992262</v>
      </c>
      <c r="H24" s="208">
        <v>27761</v>
      </c>
      <c r="I24" s="21">
        <f t="shared" si="1"/>
        <v>-4.4026592061605354E-3</v>
      </c>
    </row>
    <row r="25" spans="1:9" ht="16.5">
      <c r="A25" s="37"/>
      <c r="B25" s="34" t="s">
        <v>13</v>
      </c>
      <c r="C25" s="127" t="s">
        <v>93</v>
      </c>
      <c r="D25" s="13" t="s">
        <v>81</v>
      </c>
      <c r="E25" s="167">
        <v>6306.21875</v>
      </c>
      <c r="F25" s="46">
        <v>27999.888888888891</v>
      </c>
      <c r="G25" s="21">
        <f t="shared" si="0"/>
        <v>3.4400440262064951</v>
      </c>
      <c r="H25" s="208">
        <v>31955.444444444445</v>
      </c>
      <c r="I25" s="21">
        <f t="shared" si="1"/>
        <v>-0.12378346239034207</v>
      </c>
    </row>
    <row r="26" spans="1:9" ht="16.5">
      <c r="A26" s="37"/>
      <c r="B26" s="34" t="s">
        <v>14</v>
      </c>
      <c r="C26" s="15" t="s">
        <v>94</v>
      </c>
      <c r="D26" s="13" t="s">
        <v>81</v>
      </c>
      <c r="E26" s="167">
        <v>6206.9131944444443</v>
      </c>
      <c r="F26" s="46">
        <v>27674.9</v>
      </c>
      <c r="G26" s="21">
        <f t="shared" si="0"/>
        <v>3.4587219335966672</v>
      </c>
      <c r="H26" s="208">
        <v>29455.37777777778</v>
      </c>
      <c r="I26" s="21">
        <f t="shared" si="1"/>
        <v>-6.0446611522363025E-2</v>
      </c>
    </row>
    <row r="27" spans="1:9" ht="16.5">
      <c r="A27" s="37"/>
      <c r="B27" s="34" t="s">
        <v>15</v>
      </c>
      <c r="C27" s="15" t="s">
        <v>95</v>
      </c>
      <c r="D27" s="13" t="s">
        <v>82</v>
      </c>
      <c r="E27" s="167">
        <v>15923.795535714286</v>
      </c>
      <c r="F27" s="46">
        <v>71833.222222222219</v>
      </c>
      <c r="G27" s="21">
        <f t="shared" si="0"/>
        <v>3.511061578322384</v>
      </c>
      <c r="H27" s="208">
        <v>72538.777777777781</v>
      </c>
      <c r="I27" s="21">
        <f t="shared" si="1"/>
        <v>-9.7265983405045546E-3</v>
      </c>
    </row>
    <row r="28" spans="1:9" ht="16.5">
      <c r="A28" s="37"/>
      <c r="B28" s="34" t="s">
        <v>16</v>
      </c>
      <c r="C28" s="15" t="s">
        <v>96</v>
      </c>
      <c r="D28" s="146" t="s">
        <v>81</v>
      </c>
      <c r="E28" s="167">
        <v>6515.0562499999996</v>
      </c>
      <c r="F28" s="46">
        <v>35444.333333333328</v>
      </c>
      <c r="G28" s="21">
        <f t="shared" si="0"/>
        <v>4.4403725728896548</v>
      </c>
      <c r="H28" s="208">
        <v>33149.85555555555</v>
      </c>
      <c r="I28" s="21">
        <f t="shared" si="1"/>
        <v>6.9215317512695732E-2</v>
      </c>
    </row>
    <row r="29" spans="1:9" ht="16.5">
      <c r="A29" s="37"/>
      <c r="B29" s="34" t="s">
        <v>17</v>
      </c>
      <c r="C29" s="15" t="s">
        <v>97</v>
      </c>
      <c r="D29" s="13" t="s">
        <v>161</v>
      </c>
      <c r="E29" s="167">
        <v>20166.391666666666</v>
      </c>
      <c r="F29" s="46">
        <v>63374.9</v>
      </c>
      <c r="G29" s="21">
        <f t="shared" si="0"/>
        <v>2.1425998784280944</v>
      </c>
      <c r="H29" s="208">
        <v>61007.7</v>
      </c>
      <c r="I29" s="21">
        <f t="shared" si="1"/>
        <v>3.8801659462658067E-2</v>
      </c>
    </row>
    <row r="30" spans="1:9" ht="16.5">
      <c r="A30" s="37"/>
      <c r="B30" s="34" t="s">
        <v>18</v>
      </c>
      <c r="C30" s="15" t="s">
        <v>98</v>
      </c>
      <c r="D30" s="13" t="s">
        <v>83</v>
      </c>
      <c r="E30" s="167">
        <v>23302.851339285713</v>
      </c>
      <c r="F30" s="46">
        <v>111279.16666666666</v>
      </c>
      <c r="G30" s="21">
        <f t="shared" si="0"/>
        <v>3.7753455165833634</v>
      </c>
      <c r="H30" s="208">
        <v>94487.5</v>
      </c>
      <c r="I30" s="21">
        <f t="shared" si="1"/>
        <v>0.17771310138025301</v>
      </c>
    </row>
    <row r="31" spans="1:9" ht="17.25" thickBot="1">
      <c r="A31" s="38"/>
      <c r="B31" s="36" t="s">
        <v>19</v>
      </c>
      <c r="C31" s="16" t="s">
        <v>99</v>
      </c>
      <c r="D31" s="12" t="s">
        <v>161</v>
      </c>
      <c r="E31" s="170">
        <v>20423.494444444445</v>
      </c>
      <c r="F31" s="49">
        <v>55224.4</v>
      </c>
      <c r="G31" s="23">
        <f t="shared" si="0"/>
        <v>1.703964306902535</v>
      </c>
      <c r="H31" s="210">
        <v>53624.4</v>
      </c>
      <c r="I31" s="23">
        <f t="shared" si="1"/>
        <v>2.9837163679220652E-2</v>
      </c>
    </row>
    <row r="32" spans="1:9" ht="17.25" customHeight="1" thickBot="1">
      <c r="A32" s="37" t="s">
        <v>20</v>
      </c>
      <c r="B32" s="27" t="s">
        <v>21</v>
      </c>
      <c r="C32" s="5"/>
      <c r="D32" s="6"/>
      <c r="E32" s="139"/>
      <c r="F32" s="41"/>
      <c r="G32" s="41"/>
      <c r="H32" s="205"/>
      <c r="I32" s="8"/>
    </row>
    <row r="33" spans="1:9" ht="16.5">
      <c r="A33" s="33"/>
      <c r="B33" s="39" t="s">
        <v>26</v>
      </c>
      <c r="C33" s="18" t="s">
        <v>100</v>
      </c>
      <c r="D33" s="20" t="s">
        <v>161</v>
      </c>
      <c r="E33" s="173">
        <v>27666.383333333331</v>
      </c>
      <c r="F33" s="54">
        <v>118024.9</v>
      </c>
      <c r="G33" s="21">
        <f>(F33-E33)/E33</f>
        <v>3.2660039289558989</v>
      </c>
      <c r="H33" s="213">
        <v>115224.9</v>
      </c>
      <c r="I33" s="21">
        <f>(F33-H33)/H33</f>
        <v>2.4300303146281749E-2</v>
      </c>
    </row>
    <row r="34" spans="1:9" ht="16.5">
      <c r="A34" s="37"/>
      <c r="B34" s="34" t="s">
        <v>27</v>
      </c>
      <c r="C34" s="15" t="s">
        <v>101</v>
      </c>
      <c r="D34" s="11" t="s">
        <v>161</v>
      </c>
      <c r="E34" s="167">
        <v>26582.15</v>
      </c>
      <c r="F34" s="46">
        <v>116524.9</v>
      </c>
      <c r="G34" s="21">
        <f>(F34-E34)/E34</f>
        <v>3.3835769491933494</v>
      </c>
      <c r="H34" s="208">
        <v>114808.2</v>
      </c>
      <c r="I34" s="21">
        <f>(F34-H34)/H34</f>
        <v>1.495276469799193E-2</v>
      </c>
    </row>
    <row r="35" spans="1:9" ht="16.5">
      <c r="A35" s="37"/>
      <c r="B35" s="39" t="s">
        <v>28</v>
      </c>
      <c r="C35" s="15" t="s">
        <v>102</v>
      </c>
      <c r="D35" s="11" t="s">
        <v>161</v>
      </c>
      <c r="E35" s="167">
        <v>28063.486904761907</v>
      </c>
      <c r="F35" s="46">
        <v>50406.25</v>
      </c>
      <c r="G35" s="21">
        <f>(F35-E35)/E35</f>
        <v>0.79615064126072299</v>
      </c>
      <c r="H35" s="208">
        <v>51898.75</v>
      </c>
      <c r="I35" s="21">
        <f>(F35-H35)/H35</f>
        <v>-2.8757918061610346E-2</v>
      </c>
    </row>
    <row r="36" spans="1:9" ht="16.5">
      <c r="A36" s="37"/>
      <c r="B36" s="34" t="s">
        <v>29</v>
      </c>
      <c r="C36" s="15" t="s">
        <v>103</v>
      </c>
      <c r="D36" s="11" t="s">
        <v>161</v>
      </c>
      <c r="E36" s="167">
        <v>21115.191666666666</v>
      </c>
      <c r="F36" s="46">
        <v>50513.571428571428</v>
      </c>
      <c r="G36" s="21">
        <f>(F36-E36)/E36</f>
        <v>1.3922857166536777</v>
      </c>
      <c r="H36" s="208">
        <v>51689.728571428568</v>
      </c>
      <c r="I36" s="21">
        <f>(F36-H36)/H36</f>
        <v>-2.2754175256150599E-2</v>
      </c>
    </row>
    <row r="37" spans="1:9" ht="17.25" thickBot="1">
      <c r="A37" s="38"/>
      <c r="B37" s="39" t="s">
        <v>30</v>
      </c>
      <c r="C37" s="15" t="s">
        <v>104</v>
      </c>
      <c r="D37" s="24" t="s">
        <v>161</v>
      </c>
      <c r="E37" s="170">
        <v>20046.269444444446</v>
      </c>
      <c r="F37" s="49">
        <v>45854.888888888891</v>
      </c>
      <c r="G37" s="23">
        <f>(F37-E37)/E37</f>
        <v>1.2874524866569104</v>
      </c>
      <c r="H37" s="210">
        <v>50057.7</v>
      </c>
      <c r="I37" s="23">
        <f>(F37-H37)/H37</f>
        <v>-8.3959333151765E-2</v>
      </c>
    </row>
    <row r="38" spans="1:9" ht="17.25" customHeight="1" thickBot="1">
      <c r="A38" s="37" t="s">
        <v>25</v>
      </c>
      <c r="B38" s="27" t="s">
        <v>51</v>
      </c>
      <c r="C38" s="5"/>
      <c r="D38" s="6"/>
      <c r="E38" s="139"/>
      <c r="F38" s="41"/>
      <c r="G38" s="41"/>
      <c r="H38" s="205"/>
      <c r="I38" s="123"/>
    </row>
    <row r="39" spans="1:9" ht="16.5">
      <c r="A39" s="33"/>
      <c r="B39" s="40" t="s">
        <v>31</v>
      </c>
      <c r="C39" s="15" t="s">
        <v>105</v>
      </c>
      <c r="D39" s="20" t="s">
        <v>161</v>
      </c>
      <c r="E39" s="167">
        <v>566093.5</v>
      </c>
      <c r="F39" s="46">
        <v>1438029.7890550429</v>
      </c>
      <c r="G39" s="21">
        <f t="shared" ref="G39:G44" si="2">(F39-E39)/E39</f>
        <v>1.5402690351594619</v>
      </c>
      <c r="H39" s="208">
        <v>1481713</v>
      </c>
      <c r="I39" s="21">
        <f t="shared" ref="I39:I44" si="3">(F39-H39)/H39</f>
        <v>-2.9481560157032502E-2</v>
      </c>
    </row>
    <row r="40" spans="1:9" ht="16.5">
      <c r="A40" s="37"/>
      <c r="B40" s="34" t="s">
        <v>32</v>
      </c>
      <c r="C40" s="15" t="s">
        <v>106</v>
      </c>
      <c r="D40" s="11" t="s">
        <v>161</v>
      </c>
      <c r="E40" s="167">
        <v>384692.09523809527</v>
      </c>
      <c r="F40" s="46">
        <v>976534.0025983667</v>
      </c>
      <c r="G40" s="21">
        <f t="shared" si="2"/>
        <v>1.5384821125424117</v>
      </c>
      <c r="H40" s="208">
        <v>982240.0625</v>
      </c>
      <c r="I40" s="21">
        <f t="shared" si="3"/>
        <v>-5.8092314898154545E-3</v>
      </c>
    </row>
    <row r="41" spans="1:9" ht="16.5">
      <c r="A41" s="37"/>
      <c r="B41" s="39" t="s">
        <v>33</v>
      </c>
      <c r="C41" s="15" t="s">
        <v>107</v>
      </c>
      <c r="D41" s="11" t="s">
        <v>161</v>
      </c>
      <c r="E41" s="175">
        <v>258010.06666666665</v>
      </c>
      <c r="F41" s="57">
        <v>591123</v>
      </c>
      <c r="G41" s="21">
        <f t="shared" si="2"/>
        <v>1.2910850248478678</v>
      </c>
      <c r="H41" s="214">
        <v>620275.5</v>
      </c>
      <c r="I41" s="21">
        <f t="shared" si="3"/>
        <v>-4.6999276934201015E-2</v>
      </c>
    </row>
    <row r="42" spans="1:9" ht="16.5">
      <c r="A42" s="37"/>
      <c r="B42" s="34" t="s">
        <v>34</v>
      </c>
      <c r="C42" s="15" t="s">
        <v>154</v>
      </c>
      <c r="D42" s="11" t="s">
        <v>161</v>
      </c>
      <c r="E42" s="168">
        <v>112036</v>
      </c>
      <c r="F42" s="47">
        <v>324970.28571428574</v>
      </c>
      <c r="G42" s="21">
        <f t="shared" si="2"/>
        <v>1.9005880762816036</v>
      </c>
      <c r="H42" s="209">
        <v>309977.57142857142</v>
      </c>
      <c r="I42" s="21">
        <f t="shared" si="3"/>
        <v>4.8367093840430038E-2</v>
      </c>
    </row>
    <row r="43" spans="1:9" ht="16.5">
      <c r="A43" s="37"/>
      <c r="B43" s="34" t="s">
        <v>35</v>
      </c>
      <c r="C43" s="15" t="s">
        <v>152</v>
      </c>
      <c r="D43" s="11" t="s">
        <v>161</v>
      </c>
      <c r="E43" s="168">
        <v>117186.87499999999</v>
      </c>
      <c r="F43" s="47">
        <v>243685</v>
      </c>
      <c r="G43" s="21">
        <f t="shared" si="2"/>
        <v>1.0794564237675937</v>
      </c>
      <c r="H43" s="209">
        <v>226941</v>
      </c>
      <c r="I43" s="21">
        <f t="shared" si="3"/>
        <v>7.378129117259552E-2</v>
      </c>
    </row>
    <row r="44" spans="1:9" ht="16.5" customHeight="1" thickBot="1">
      <c r="A44" s="38"/>
      <c r="B44" s="34" t="s">
        <v>36</v>
      </c>
      <c r="C44" s="15" t="s">
        <v>153</v>
      </c>
      <c r="D44" s="11" t="s">
        <v>161</v>
      </c>
      <c r="E44" s="171">
        <v>255046.26339285716</v>
      </c>
      <c r="F44" s="50">
        <v>795190.5</v>
      </c>
      <c r="G44" s="31">
        <f t="shared" si="2"/>
        <v>2.1178284653993882</v>
      </c>
      <c r="H44" s="211">
        <v>815193.59999999998</v>
      </c>
      <c r="I44" s="31">
        <f t="shared" si="3"/>
        <v>-2.4537852112676027E-2</v>
      </c>
    </row>
    <row r="45" spans="1:9" ht="17.25" customHeight="1" thickBot="1">
      <c r="A45" s="37" t="s">
        <v>37</v>
      </c>
      <c r="B45" s="27" t="s">
        <v>52</v>
      </c>
      <c r="C45" s="5"/>
      <c r="D45" s="6"/>
      <c r="E45" s="139"/>
      <c r="F45" s="121"/>
      <c r="G45" s="41"/>
      <c r="H45" s="222"/>
      <c r="I45" s="8"/>
    </row>
    <row r="46" spans="1:9" ht="16.5">
      <c r="A46" s="33"/>
      <c r="B46" s="34" t="s">
        <v>45</v>
      </c>
      <c r="C46" s="15" t="s">
        <v>109</v>
      </c>
      <c r="D46" s="20" t="s">
        <v>108</v>
      </c>
      <c r="E46" s="165">
        <v>174680.88888888888</v>
      </c>
      <c r="F46" s="43">
        <v>438827.89383815887</v>
      </c>
      <c r="G46" s="21">
        <f t="shared" ref="G46:G51" si="4">(F46-E46)/E46</f>
        <v>1.5121688848130879</v>
      </c>
      <c r="H46" s="207">
        <v>429065</v>
      </c>
      <c r="I46" s="21">
        <f t="shared" ref="I46:I51" si="5">(F46-H46)/H46</f>
        <v>2.275388073638928E-2</v>
      </c>
    </row>
    <row r="47" spans="1:9" ht="16.5">
      <c r="A47" s="37"/>
      <c r="B47" s="34" t="s">
        <v>46</v>
      </c>
      <c r="C47" s="15" t="s">
        <v>111</v>
      </c>
      <c r="D47" s="13" t="s">
        <v>110</v>
      </c>
      <c r="E47" s="168">
        <v>143298.19166666665</v>
      </c>
      <c r="F47" s="47">
        <v>321306.39888641424</v>
      </c>
      <c r="G47" s="21">
        <f t="shared" si="4"/>
        <v>1.242222285915664</v>
      </c>
      <c r="H47" s="209">
        <v>319511.40000000002</v>
      </c>
      <c r="I47" s="21">
        <f t="shared" si="5"/>
        <v>5.6179494265751438E-3</v>
      </c>
    </row>
    <row r="48" spans="1:9" ht="16.5">
      <c r="A48" s="37"/>
      <c r="B48" s="34" t="s">
        <v>47</v>
      </c>
      <c r="C48" s="15" t="s">
        <v>113</v>
      </c>
      <c r="D48" s="11" t="s">
        <v>114</v>
      </c>
      <c r="E48" s="168">
        <v>426071.75</v>
      </c>
      <c r="F48" s="47">
        <v>980547.71587655111</v>
      </c>
      <c r="G48" s="21">
        <f t="shared" si="4"/>
        <v>1.301367588619877</v>
      </c>
      <c r="H48" s="209">
        <v>980549.14285714284</v>
      </c>
      <c r="I48" s="21">
        <f t="shared" si="5"/>
        <v>-1.4552871746645851E-6</v>
      </c>
    </row>
    <row r="49" spans="1:11" ht="16.5">
      <c r="A49" s="37"/>
      <c r="B49" s="34" t="s">
        <v>48</v>
      </c>
      <c r="C49" s="15" t="s">
        <v>157</v>
      </c>
      <c r="D49" s="11" t="s">
        <v>114</v>
      </c>
      <c r="E49" s="168">
        <v>512653.26107142854</v>
      </c>
      <c r="F49" s="47">
        <v>1323361.7757142857</v>
      </c>
      <c r="G49" s="21">
        <f t="shared" si="4"/>
        <v>1.5813973619293924</v>
      </c>
      <c r="H49" s="209">
        <v>1313208</v>
      </c>
      <c r="I49" s="21">
        <f t="shared" si="5"/>
        <v>7.7320391851752896E-3</v>
      </c>
    </row>
    <row r="50" spans="1:11" ht="16.5">
      <c r="A50" s="37"/>
      <c r="B50" s="34" t="s">
        <v>49</v>
      </c>
      <c r="C50" s="15" t="s">
        <v>158</v>
      </c>
      <c r="D50" s="13" t="s">
        <v>199</v>
      </c>
      <c r="E50" s="168">
        <v>48749</v>
      </c>
      <c r="F50" s="47">
        <v>140840.48719376393</v>
      </c>
      <c r="G50" s="21">
        <f t="shared" si="4"/>
        <v>1.8890948982289673</v>
      </c>
      <c r="H50" s="209">
        <v>140829</v>
      </c>
      <c r="I50" s="21">
        <f t="shared" si="5"/>
        <v>8.1568382676334145E-5</v>
      </c>
    </row>
    <row r="51" spans="1:11" ht="16.5" customHeight="1" thickBot="1">
      <c r="A51" s="38"/>
      <c r="B51" s="34" t="s">
        <v>50</v>
      </c>
      <c r="C51" s="127" t="s">
        <v>159</v>
      </c>
      <c r="D51" s="12" t="s">
        <v>112</v>
      </c>
      <c r="E51" s="171">
        <v>759750</v>
      </c>
      <c r="F51" s="50">
        <v>1793809</v>
      </c>
      <c r="G51" s="31">
        <f t="shared" si="4"/>
        <v>1.3610516617308326</v>
      </c>
      <c r="H51" s="211">
        <v>1753507.6666666667</v>
      </c>
      <c r="I51" s="31">
        <f t="shared" si="5"/>
        <v>2.2983266112513862E-2</v>
      </c>
    </row>
    <row r="52" spans="1:11" ht="17.25" customHeight="1" thickBot="1">
      <c r="A52" s="37" t="s">
        <v>44</v>
      </c>
      <c r="B52" s="27" t="s">
        <v>57</v>
      </c>
      <c r="C52" s="5"/>
      <c r="D52" s="6"/>
      <c r="E52" s="139"/>
      <c r="F52" s="41"/>
      <c r="G52" s="41"/>
      <c r="H52" s="205"/>
      <c r="I52" s="8"/>
    </row>
    <row r="53" spans="1:11" ht="16.5">
      <c r="A53" s="33"/>
      <c r="B53" s="91" t="s">
        <v>38</v>
      </c>
      <c r="C53" s="19" t="s">
        <v>115</v>
      </c>
      <c r="D53" s="20" t="s">
        <v>114</v>
      </c>
      <c r="E53" s="165">
        <v>77070.833333333328</v>
      </c>
      <c r="F53" s="66">
        <v>143522.99665924275</v>
      </c>
      <c r="G53" s="22">
        <f t="shared" ref="G53:G61" si="6">(F53-E53)/E53</f>
        <v>0.86222193859643526</v>
      </c>
      <c r="H53" s="217">
        <v>140530</v>
      </c>
      <c r="I53" s="22">
        <f t="shared" ref="I53:I61" si="7">(F53-H53)/H53</f>
        <v>2.1297919727052955E-2</v>
      </c>
      <c r="K53" s="125"/>
    </row>
    <row r="54" spans="1:11" ht="16.5">
      <c r="A54" s="37"/>
      <c r="B54" s="92" t="s">
        <v>39</v>
      </c>
      <c r="C54" s="15" t="s">
        <v>116</v>
      </c>
      <c r="D54" s="11" t="s">
        <v>114</v>
      </c>
      <c r="E54" s="168">
        <v>77012.5</v>
      </c>
      <c r="F54" s="70">
        <v>190603.51002227172</v>
      </c>
      <c r="G54" s="21">
        <f t="shared" si="6"/>
        <v>1.4749684794321924</v>
      </c>
      <c r="H54" s="219">
        <v>190612.5</v>
      </c>
      <c r="I54" s="21">
        <f t="shared" si="7"/>
        <v>-4.716363159962977E-5</v>
      </c>
      <c r="K54" s="125"/>
    </row>
    <row r="55" spans="1:11" ht="16.5">
      <c r="A55" s="37"/>
      <c r="B55" s="92" t="s">
        <v>40</v>
      </c>
      <c r="C55" s="15" t="s">
        <v>117</v>
      </c>
      <c r="D55" s="11" t="s">
        <v>114</v>
      </c>
      <c r="E55" s="168">
        <v>66879.8125</v>
      </c>
      <c r="F55" s="70">
        <v>139035</v>
      </c>
      <c r="G55" s="21">
        <f t="shared" si="6"/>
        <v>1.0788784358508781</v>
      </c>
      <c r="H55" s="219">
        <v>126327.5</v>
      </c>
      <c r="I55" s="21">
        <f t="shared" si="7"/>
        <v>0.10059171597633136</v>
      </c>
      <c r="K55" s="125"/>
    </row>
    <row r="56" spans="1:11" ht="16.5">
      <c r="A56" s="37"/>
      <c r="B56" s="92" t="s">
        <v>41</v>
      </c>
      <c r="C56" s="15" t="s">
        <v>118</v>
      </c>
      <c r="D56" s="11" t="s">
        <v>114</v>
      </c>
      <c r="E56" s="168">
        <v>94979.0625</v>
      </c>
      <c r="F56" s="70">
        <v>188916.59064587974</v>
      </c>
      <c r="G56" s="21">
        <f t="shared" si="6"/>
        <v>0.98903406364828816</v>
      </c>
      <c r="H56" s="219">
        <v>188908.2</v>
      </c>
      <c r="I56" s="21">
        <f t="shared" si="7"/>
        <v>4.4416525485544052E-5</v>
      </c>
      <c r="K56" s="125"/>
    </row>
    <row r="57" spans="1:11" ht="16.5">
      <c r="A57" s="37"/>
      <c r="B57" s="92" t="s">
        <v>42</v>
      </c>
      <c r="C57" s="15" t="s">
        <v>198</v>
      </c>
      <c r="D57" s="11" t="s">
        <v>114</v>
      </c>
      <c r="E57" s="168">
        <v>48637.916666666664</v>
      </c>
      <c r="F57" s="98">
        <v>98675.993318485533</v>
      </c>
      <c r="G57" s="21">
        <f t="shared" si="6"/>
        <v>1.0287874169189444</v>
      </c>
      <c r="H57" s="221">
        <v>95979</v>
      </c>
      <c r="I57" s="21">
        <f t="shared" si="7"/>
        <v>2.8099827238099298E-2</v>
      </c>
      <c r="K57" s="125"/>
    </row>
    <row r="58" spans="1:11" ht="16.5" customHeight="1" thickBot="1">
      <c r="A58" s="38"/>
      <c r="B58" s="93" t="s">
        <v>43</v>
      </c>
      <c r="C58" s="16" t="s">
        <v>119</v>
      </c>
      <c r="D58" s="12" t="s">
        <v>114</v>
      </c>
      <c r="E58" s="171">
        <v>33933.75</v>
      </c>
      <c r="F58" s="50">
        <v>93675.853324848882</v>
      </c>
      <c r="G58" s="29">
        <f t="shared" si="6"/>
        <v>1.7605511717640663</v>
      </c>
      <c r="H58" s="211">
        <v>100335.85714285714</v>
      </c>
      <c r="I58" s="29">
        <f t="shared" si="7"/>
        <v>-6.6377105928599578E-2</v>
      </c>
      <c r="K58" s="125"/>
    </row>
    <row r="59" spans="1:11" ht="16.5">
      <c r="A59" s="37"/>
      <c r="B59" s="94" t="s">
        <v>54</v>
      </c>
      <c r="C59" s="14" t="s">
        <v>121</v>
      </c>
      <c r="D59" s="11" t="s">
        <v>120</v>
      </c>
      <c r="E59" s="165">
        <v>100096.14285714287</v>
      </c>
      <c r="F59" s="68">
        <v>201712.875</v>
      </c>
      <c r="G59" s="21">
        <f t="shared" si="6"/>
        <v>1.0151912875192848</v>
      </c>
      <c r="H59" s="218">
        <v>201802.57500000001</v>
      </c>
      <c r="I59" s="21">
        <f t="shared" si="7"/>
        <v>-4.4449383264812966E-4</v>
      </c>
      <c r="K59" s="125"/>
    </row>
    <row r="60" spans="1:11" ht="16.5">
      <c r="A60" s="37"/>
      <c r="B60" s="92" t="s">
        <v>55</v>
      </c>
      <c r="C60" s="15" t="s">
        <v>122</v>
      </c>
      <c r="D60" s="13" t="s">
        <v>120</v>
      </c>
      <c r="E60" s="168">
        <v>96865.500000000015</v>
      </c>
      <c r="F60" s="70">
        <v>186177.33333333334</v>
      </c>
      <c r="G60" s="21">
        <f t="shared" si="6"/>
        <v>0.92201901949954645</v>
      </c>
      <c r="H60" s="219">
        <v>188768.66666666666</v>
      </c>
      <c r="I60" s="21">
        <f t="shared" si="7"/>
        <v>-1.3727560718056919E-2</v>
      </c>
      <c r="K60" s="125"/>
    </row>
    <row r="61" spans="1:11" ht="16.5" customHeight="1" thickBot="1">
      <c r="A61" s="38"/>
      <c r="B61" s="93" t="s">
        <v>56</v>
      </c>
      <c r="C61" s="16" t="s">
        <v>123</v>
      </c>
      <c r="D61" s="12" t="s">
        <v>120</v>
      </c>
      <c r="E61" s="171">
        <v>620000</v>
      </c>
      <c r="F61" s="73">
        <v>1029756</v>
      </c>
      <c r="G61" s="29">
        <f t="shared" si="6"/>
        <v>0.66089677419354842</v>
      </c>
      <c r="H61" s="220">
        <v>1129024</v>
      </c>
      <c r="I61" s="29">
        <f t="shared" si="7"/>
        <v>-8.7923728813559324E-2</v>
      </c>
      <c r="K61" s="125"/>
    </row>
    <row r="62" spans="1:11" ht="17.25" customHeight="1" thickBot="1">
      <c r="A62" s="37" t="s">
        <v>53</v>
      </c>
      <c r="B62" s="27" t="s">
        <v>58</v>
      </c>
      <c r="C62" s="5"/>
      <c r="D62" s="6"/>
      <c r="E62" s="139"/>
      <c r="F62" s="52"/>
      <c r="G62" s="41"/>
      <c r="H62" s="212"/>
      <c r="I62" s="8"/>
      <c r="K62" s="125"/>
    </row>
    <row r="63" spans="1:11" ht="16.5">
      <c r="A63" s="33"/>
      <c r="B63" s="34" t="s">
        <v>59</v>
      </c>
      <c r="C63" s="15" t="s">
        <v>128</v>
      </c>
      <c r="D63" s="20" t="s">
        <v>124</v>
      </c>
      <c r="E63" s="165">
        <v>187755.82291666669</v>
      </c>
      <c r="F63" s="54">
        <v>388994.56050482555</v>
      </c>
      <c r="G63" s="21">
        <f t="shared" ref="G63:G68" si="8">(F63-E63)/E63</f>
        <v>1.0718109002535512</v>
      </c>
      <c r="H63" s="213">
        <v>392886</v>
      </c>
      <c r="I63" s="21">
        <f t="shared" ref="I63:I74" si="9">(F63-H63)/H63</f>
        <v>-9.9047548020913118E-3</v>
      </c>
      <c r="K63" s="125"/>
    </row>
    <row r="64" spans="1:11" ht="16.5">
      <c r="A64" s="37"/>
      <c r="B64" s="34" t="s">
        <v>60</v>
      </c>
      <c r="C64" s="15" t="s">
        <v>129</v>
      </c>
      <c r="D64" s="13" t="s">
        <v>206</v>
      </c>
      <c r="E64" s="168">
        <v>900920.58333333337</v>
      </c>
      <c r="F64" s="46">
        <v>2830633</v>
      </c>
      <c r="G64" s="21">
        <f t="shared" si="8"/>
        <v>2.1419339865972273</v>
      </c>
      <c r="H64" s="208">
        <v>2830633</v>
      </c>
      <c r="I64" s="21">
        <f t="shared" si="9"/>
        <v>0</v>
      </c>
      <c r="K64" s="125"/>
    </row>
    <row r="65" spans="1:9" ht="16.5">
      <c r="A65" s="37"/>
      <c r="B65" s="34" t="s">
        <v>61</v>
      </c>
      <c r="C65" s="15" t="s">
        <v>130</v>
      </c>
      <c r="D65" s="13" t="s">
        <v>207</v>
      </c>
      <c r="E65" s="168">
        <v>470283.6428571429</v>
      </c>
      <c r="F65" s="46">
        <v>956089.875</v>
      </c>
      <c r="G65" s="21">
        <f t="shared" si="8"/>
        <v>1.0330068662210083</v>
      </c>
      <c r="H65" s="208">
        <v>956874.75</v>
      </c>
      <c r="I65" s="21">
        <f t="shared" si="9"/>
        <v>-8.2024841809233656E-4</v>
      </c>
    </row>
    <row r="66" spans="1:9" ht="16.5">
      <c r="A66" s="37"/>
      <c r="B66" s="34" t="s">
        <v>62</v>
      </c>
      <c r="C66" s="15" t="s">
        <v>131</v>
      </c>
      <c r="D66" s="13" t="s">
        <v>125</v>
      </c>
      <c r="E66" s="168">
        <v>232682</v>
      </c>
      <c r="F66" s="46">
        <v>558574.71428571432</v>
      </c>
      <c r="G66" s="21">
        <f t="shared" si="8"/>
        <v>1.4005927157481641</v>
      </c>
      <c r="H66" s="208">
        <v>602036.5</v>
      </c>
      <c r="I66" s="21">
        <f t="shared" si="9"/>
        <v>-7.2191280286636572E-2</v>
      </c>
    </row>
    <row r="67" spans="1:9" ht="16.5">
      <c r="A67" s="37"/>
      <c r="B67" s="34" t="s">
        <v>63</v>
      </c>
      <c r="C67" s="15" t="s">
        <v>132</v>
      </c>
      <c r="D67" s="13" t="s">
        <v>126</v>
      </c>
      <c r="E67" s="168">
        <v>107128.27777777778</v>
      </c>
      <c r="F67" s="46">
        <v>300607.125</v>
      </c>
      <c r="G67" s="21">
        <f t="shared" si="8"/>
        <v>1.8060483304283701</v>
      </c>
      <c r="H67" s="208">
        <v>297019.125</v>
      </c>
      <c r="I67" s="21">
        <f t="shared" si="9"/>
        <v>1.20800302000755E-2</v>
      </c>
    </row>
    <row r="68" spans="1:9" ht="16.5" customHeight="1" thickBot="1">
      <c r="A68" s="38"/>
      <c r="B68" s="34" t="s">
        <v>64</v>
      </c>
      <c r="C68" s="15" t="s">
        <v>133</v>
      </c>
      <c r="D68" s="12" t="s">
        <v>127</v>
      </c>
      <c r="E68" s="171">
        <v>100746.75</v>
      </c>
      <c r="F68" s="58">
        <v>224813.12221603564</v>
      </c>
      <c r="G68" s="31">
        <f t="shared" si="8"/>
        <v>1.2314677368355371</v>
      </c>
      <c r="H68" s="215">
        <v>225018.85714285713</v>
      </c>
      <c r="I68" s="31">
        <f t="shared" si="9"/>
        <v>-9.1430082542315533E-4</v>
      </c>
    </row>
    <row r="69" spans="1:9" ht="17.25" customHeight="1" thickBot="1">
      <c r="A69" s="37" t="s">
        <v>65</v>
      </c>
      <c r="B69" s="27" t="s">
        <v>66</v>
      </c>
      <c r="C69" s="5"/>
      <c r="D69" s="6"/>
      <c r="E69" s="139"/>
      <c r="F69" s="52"/>
      <c r="G69" s="52"/>
      <c r="H69" s="212"/>
      <c r="I69" s="8"/>
    </row>
    <row r="70" spans="1:9" ht="16.5">
      <c r="A70" s="33"/>
      <c r="B70" s="34" t="s">
        <v>68</v>
      </c>
      <c r="C70" s="18" t="s">
        <v>138</v>
      </c>
      <c r="D70" s="20" t="s">
        <v>134</v>
      </c>
      <c r="E70" s="165">
        <v>105965.6875</v>
      </c>
      <c r="F70" s="43">
        <v>295110.55827765405</v>
      </c>
      <c r="G70" s="21">
        <f>(F70-E70)/E70</f>
        <v>1.7849633710690931</v>
      </c>
      <c r="H70" s="207">
        <v>295113</v>
      </c>
      <c r="I70" s="21">
        <f t="shared" si="9"/>
        <v>-8.2738555941144275E-6</v>
      </c>
    </row>
    <row r="71" spans="1:9" ht="16.5">
      <c r="A71" s="37"/>
      <c r="B71" s="34" t="s">
        <v>67</v>
      </c>
      <c r="C71" s="15" t="s">
        <v>139</v>
      </c>
      <c r="D71" s="13" t="s">
        <v>135</v>
      </c>
      <c r="E71" s="168">
        <v>74200.971428571414</v>
      </c>
      <c r="F71" s="47">
        <v>197984.70983137129</v>
      </c>
      <c r="G71" s="21">
        <f>(F71-E71)/E71</f>
        <v>1.6682226124486612</v>
      </c>
      <c r="H71" s="209">
        <v>197980.71428571429</v>
      </c>
      <c r="I71" s="21">
        <f t="shared" si="9"/>
        <v>2.0181489249686346E-5</v>
      </c>
    </row>
    <row r="72" spans="1:9" ht="16.5">
      <c r="A72" s="37"/>
      <c r="B72" s="34" t="s">
        <v>69</v>
      </c>
      <c r="C72" s="15" t="s">
        <v>140</v>
      </c>
      <c r="D72" s="13" t="s">
        <v>136</v>
      </c>
      <c r="E72" s="168">
        <v>36846</v>
      </c>
      <c r="F72" s="47">
        <v>80165.629175946553</v>
      </c>
      <c r="G72" s="21">
        <f>(F72-E72)/E72</f>
        <v>1.1756942185297332</v>
      </c>
      <c r="H72" s="209">
        <v>80169.375</v>
      </c>
      <c r="I72" s="21">
        <f t="shared" si="9"/>
        <v>-4.6723877458780175E-5</v>
      </c>
    </row>
    <row r="73" spans="1:9" ht="16.5">
      <c r="A73" s="37"/>
      <c r="B73" s="34" t="s">
        <v>70</v>
      </c>
      <c r="C73" s="15" t="s">
        <v>141</v>
      </c>
      <c r="D73" s="13" t="s">
        <v>137</v>
      </c>
      <c r="E73" s="168">
        <v>52557.5</v>
      </c>
      <c r="F73" s="47">
        <v>125410.58886414254</v>
      </c>
      <c r="G73" s="21">
        <f>(F73-E73)/E73</f>
        <v>1.386159708208011</v>
      </c>
      <c r="H73" s="209">
        <v>128719.5</v>
      </c>
      <c r="I73" s="21">
        <f t="shared" si="9"/>
        <v>-2.5706370331282046E-2</v>
      </c>
    </row>
    <row r="74" spans="1:9" ht="16.5" customHeight="1" thickBot="1">
      <c r="A74" s="38"/>
      <c r="B74" s="34" t="s">
        <v>71</v>
      </c>
      <c r="C74" s="15" t="s">
        <v>200</v>
      </c>
      <c r="D74" s="12" t="s">
        <v>134</v>
      </c>
      <c r="E74" s="171">
        <v>48368.40178571429</v>
      </c>
      <c r="F74" s="50">
        <v>117953.00278396436</v>
      </c>
      <c r="G74" s="21">
        <f>(F74-E74)/E74</f>
        <v>1.4386375904362014</v>
      </c>
      <c r="H74" s="211">
        <v>116946.375</v>
      </c>
      <c r="I74" s="21">
        <f t="shared" si="9"/>
        <v>8.6076014238522479E-3</v>
      </c>
    </row>
    <row r="75" spans="1:9" ht="17.25" customHeight="1" thickBot="1">
      <c r="A75" s="37" t="s">
        <v>72</v>
      </c>
      <c r="B75" s="27" t="s">
        <v>73</v>
      </c>
      <c r="C75" s="5"/>
      <c r="D75" s="6"/>
      <c r="E75" s="139"/>
      <c r="F75" s="52"/>
      <c r="G75" s="52"/>
      <c r="H75" s="212"/>
      <c r="I75" s="8"/>
    </row>
    <row r="76" spans="1:9" ht="16.5">
      <c r="A76" s="33"/>
      <c r="B76" s="34" t="s">
        <v>74</v>
      </c>
      <c r="C76" s="15" t="s">
        <v>144</v>
      </c>
      <c r="D76" s="20" t="s">
        <v>142</v>
      </c>
      <c r="E76" s="165">
        <v>31780.741666666669</v>
      </c>
      <c r="F76" s="43">
        <v>71631.857142857145</v>
      </c>
      <c r="G76" s="22">
        <f t="shared" ref="G76:G82" si="10">(F76-E76)/E76</f>
        <v>1.2539391274807299</v>
      </c>
      <c r="H76" s="207">
        <v>71631.857142857145</v>
      </c>
      <c r="I76" s="22">
        <f t="shared" ref="I76:I82" si="11">(F76-H76)/H76</f>
        <v>0</v>
      </c>
    </row>
    <row r="77" spans="1:9" ht="16.5">
      <c r="A77" s="37"/>
      <c r="B77" s="34" t="s">
        <v>76</v>
      </c>
      <c r="C77" s="15" t="s">
        <v>143</v>
      </c>
      <c r="D77" s="11" t="s">
        <v>161</v>
      </c>
      <c r="E77" s="168">
        <v>43236.81696428571</v>
      </c>
      <c r="F77" s="32">
        <v>113278.28571428571</v>
      </c>
      <c r="G77" s="21">
        <f t="shared" si="10"/>
        <v>1.6199497018445033</v>
      </c>
      <c r="H77" s="204">
        <v>110174.02499999999</v>
      </c>
      <c r="I77" s="21">
        <f t="shared" si="11"/>
        <v>2.8175976272862103E-2</v>
      </c>
    </row>
    <row r="78" spans="1:9" ht="16.5">
      <c r="A78" s="37"/>
      <c r="B78" s="34" t="s">
        <v>75</v>
      </c>
      <c r="C78" s="15" t="s">
        <v>148</v>
      </c>
      <c r="D78" s="13" t="s">
        <v>145</v>
      </c>
      <c r="E78" s="168">
        <v>20802.541666666668</v>
      </c>
      <c r="F78" s="47">
        <v>47840</v>
      </c>
      <c r="G78" s="21">
        <f t="shared" si="10"/>
        <v>1.2997189846593264</v>
      </c>
      <c r="H78" s="209">
        <v>45490.714285714283</v>
      </c>
      <c r="I78" s="21">
        <f t="shared" si="11"/>
        <v>5.1643192488262983E-2</v>
      </c>
    </row>
    <row r="79" spans="1:9" ht="15.75" customHeight="1">
      <c r="A79" s="37"/>
      <c r="B79" s="34" t="s">
        <v>77</v>
      </c>
      <c r="C79" s="15" t="s">
        <v>146</v>
      </c>
      <c r="D79" s="13" t="s">
        <v>162</v>
      </c>
      <c r="E79" s="168">
        <v>37805.327380952382</v>
      </c>
      <c r="F79" s="47">
        <v>96377.222717149227</v>
      </c>
      <c r="G79" s="21">
        <f t="shared" si="10"/>
        <v>1.549302688110231</v>
      </c>
      <c r="H79" s="209">
        <v>91494</v>
      </c>
      <c r="I79" s="21">
        <f t="shared" si="11"/>
        <v>5.3372054092609644E-2</v>
      </c>
    </row>
    <row r="80" spans="1:9" ht="16.5">
      <c r="A80" s="37"/>
      <c r="B80" s="34" t="s">
        <v>78</v>
      </c>
      <c r="C80" s="15" t="s">
        <v>149</v>
      </c>
      <c r="D80" s="25" t="s">
        <v>147</v>
      </c>
      <c r="E80" s="177">
        <v>46069.880952380947</v>
      </c>
      <c r="F80" s="61">
        <v>135988.3964365256</v>
      </c>
      <c r="G80" s="21">
        <f t="shared" si="10"/>
        <v>1.9517852797815305</v>
      </c>
      <c r="H80" s="216">
        <v>130962</v>
      </c>
      <c r="I80" s="21">
        <f t="shared" si="11"/>
        <v>3.8380571742380201E-2</v>
      </c>
    </row>
    <row r="81" spans="1:9" ht="16.5">
      <c r="A81" s="37"/>
      <c r="B81" s="34" t="s">
        <v>79</v>
      </c>
      <c r="C81" s="15" t="s">
        <v>155</v>
      </c>
      <c r="D81" s="25" t="s">
        <v>156</v>
      </c>
      <c r="E81" s="177">
        <v>156666</v>
      </c>
      <c r="F81" s="61">
        <v>578565</v>
      </c>
      <c r="G81" s="21">
        <f t="shared" si="10"/>
        <v>2.6929837999310635</v>
      </c>
      <c r="H81" s="216">
        <v>578565</v>
      </c>
      <c r="I81" s="21">
        <f t="shared" si="11"/>
        <v>0</v>
      </c>
    </row>
    <row r="82" spans="1:9" ht="16.5" customHeight="1" thickBot="1">
      <c r="A82" s="35"/>
      <c r="B82" s="36" t="s">
        <v>80</v>
      </c>
      <c r="C82" s="16" t="s">
        <v>151</v>
      </c>
      <c r="D82" s="12" t="s">
        <v>150</v>
      </c>
      <c r="E82" s="171">
        <v>69248.447222222225</v>
      </c>
      <c r="F82" s="50">
        <v>171227.33333333334</v>
      </c>
      <c r="G82" s="23">
        <f t="shared" si="10"/>
        <v>1.4726523149877289</v>
      </c>
      <c r="H82" s="211">
        <v>168536.33333333334</v>
      </c>
      <c r="I82" s="23">
        <f t="shared" si="11"/>
        <v>1.5966883500887048E-2</v>
      </c>
    </row>
    <row r="83" spans="1:9">
      <c r="E83"/>
      <c r="F83"/>
      <c r="H83"/>
    </row>
    <row r="84" spans="1:9">
      <c r="H84" s="184"/>
    </row>
  </sheetData>
  <sortState ref="B70:I74">
    <sortCondition ref="I70:I74"/>
  </sortState>
  <mergeCells count="10">
    <mergeCell ref="A9:I9"/>
    <mergeCell ref="C13:C14"/>
    <mergeCell ref="A13:A14"/>
    <mergeCell ref="B13:B14"/>
    <mergeCell ref="H13:H14"/>
    <mergeCell ref="I13:I14"/>
    <mergeCell ref="E13:E14"/>
    <mergeCell ref="F13:F14"/>
    <mergeCell ref="D13:D14"/>
    <mergeCell ref="G13:G14"/>
  </mergeCells>
  <printOptions horizontalCentered="1"/>
  <pageMargins left="0.15748031496062992" right="0.15748031496062992" top="0.47244094488188981" bottom="0.74803149606299213" header="0.31496062992125984" footer="0.31496062992125984"/>
  <pageSetup paperSize="9" scale="98" orientation="landscape" r:id="rId1"/>
  <headerFooter>
    <oddFooter>&amp;C&amp;P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K95"/>
  <sheetViews>
    <sheetView rightToLeft="1" tabSelected="1" topLeftCell="A67" zoomScaleNormal="100" workbookViewId="0">
      <selection activeCell="B83" sqref="B83:I89"/>
    </sheetView>
  </sheetViews>
  <sheetFormatPr defaultRowHeight="15"/>
  <cols>
    <col min="1" max="1" width="27.5703125" style="9" customWidth="1"/>
    <col min="2" max="2" width="5.140625" style="9" bestFit="1" customWidth="1"/>
    <col min="3" max="3" width="19.42578125" customWidth="1"/>
    <col min="4" max="4" width="16.140625" bestFit="1" customWidth="1"/>
    <col min="5" max="5" width="12.28515625" style="28" customWidth="1"/>
    <col min="6" max="6" width="14.5703125" style="28" customWidth="1"/>
    <col min="7" max="7" width="12.140625" style="28" customWidth="1"/>
    <col min="8" max="8" width="14.5703125" style="28" customWidth="1"/>
    <col min="9" max="9" width="11.28515625" customWidth="1"/>
    <col min="10" max="10" width="10.28515625" customWidth="1"/>
    <col min="11" max="11" width="9.28515625" bestFit="1" customWidth="1"/>
  </cols>
  <sheetData>
    <row r="1" spans="1:9">
      <c r="F1" s="125"/>
      <c r="G1" s="125"/>
      <c r="H1" s="125"/>
      <c r="I1" s="125"/>
    </row>
    <row r="7" spans="1:9">
      <c r="A7" s="4" t="s">
        <v>1</v>
      </c>
      <c r="B7" s="3"/>
      <c r="C7" s="3"/>
    </row>
    <row r="8" spans="1:9">
      <c r="A8" s="4" t="s">
        <v>2</v>
      </c>
      <c r="B8" s="4"/>
      <c r="C8" s="4"/>
    </row>
    <row r="9" spans="1:9" ht="19.5">
      <c r="A9" s="236" t="s">
        <v>201</v>
      </c>
      <c r="B9" s="236"/>
      <c r="C9" s="236"/>
      <c r="D9" s="236"/>
      <c r="E9" s="236"/>
      <c r="F9" s="236"/>
      <c r="G9" s="236"/>
      <c r="H9" s="236"/>
      <c r="I9" s="236"/>
    </row>
    <row r="10" spans="1:9" ht="18">
      <c r="A10" s="2" t="s">
        <v>225</v>
      </c>
      <c r="B10" s="2"/>
      <c r="C10" s="2"/>
    </row>
    <row r="11" spans="1:9" ht="18">
      <c r="A11" s="2"/>
      <c r="B11" s="2"/>
      <c r="C11" s="2"/>
      <c r="D11" s="262" t="s">
        <v>208</v>
      </c>
      <c r="E11" s="262"/>
      <c r="F11" s="189" t="s">
        <v>222</v>
      </c>
      <c r="H11" s="125"/>
    </row>
    <row r="12" spans="1:9" ht="4.5" customHeight="1" thickBot="1">
      <c r="A12" s="2"/>
      <c r="B12" s="2"/>
      <c r="C12" s="2"/>
    </row>
    <row r="13" spans="1:9" s="125" customFormat="1" ht="24.75" customHeight="1">
      <c r="A13" s="237" t="s">
        <v>3</v>
      </c>
      <c r="B13" s="243"/>
      <c r="C13" s="245" t="s">
        <v>0</v>
      </c>
      <c r="D13" s="239" t="s">
        <v>23</v>
      </c>
      <c r="E13" s="239" t="s">
        <v>209</v>
      </c>
      <c r="F13" s="256" t="s">
        <v>229</v>
      </c>
      <c r="G13" s="239" t="s">
        <v>197</v>
      </c>
      <c r="H13" s="256" t="s">
        <v>212</v>
      </c>
      <c r="I13" s="239" t="s">
        <v>187</v>
      </c>
    </row>
    <row r="14" spans="1:9" s="125" customFormat="1" ht="33.75" customHeight="1" thickBot="1">
      <c r="A14" s="238"/>
      <c r="B14" s="244"/>
      <c r="C14" s="246"/>
      <c r="D14" s="259"/>
      <c r="E14" s="240"/>
      <c r="F14" s="257"/>
      <c r="G14" s="258"/>
      <c r="H14" s="257"/>
      <c r="I14" s="258"/>
    </row>
    <row r="15" spans="1:9" ht="17.25" customHeight="1" thickBot="1">
      <c r="A15" s="33" t="s">
        <v>24</v>
      </c>
      <c r="B15" s="27" t="s">
        <v>22</v>
      </c>
      <c r="C15" s="124"/>
      <c r="D15" s="6"/>
      <c r="E15" s="30"/>
      <c r="F15" s="7"/>
      <c r="G15" s="7"/>
      <c r="H15" s="7"/>
      <c r="I15" s="8"/>
    </row>
    <row r="16" spans="1:9" ht="15.75" customHeight="1">
      <c r="A16" s="128"/>
      <c r="B16" s="163" t="s">
        <v>9</v>
      </c>
      <c r="C16" s="147" t="s">
        <v>88</v>
      </c>
      <c r="D16" s="144" t="s">
        <v>161</v>
      </c>
      <c r="E16" s="206">
        <v>35858.033333333333</v>
      </c>
      <c r="F16" s="206">
        <v>99724.9</v>
      </c>
      <c r="G16" s="153">
        <f>(F16-E16)/E16</f>
        <v>1.7811034440446165</v>
      </c>
      <c r="H16" s="206">
        <v>115739.425</v>
      </c>
      <c r="I16" s="153">
        <f>(F16-H16)/H16</f>
        <v>-0.13836706895683998</v>
      </c>
    </row>
    <row r="17" spans="1:9" ht="16.5">
      <c r="A17" s="129"/>
      <c r="B17" s="160" t="s">
        <v>13</v>
      </c>
      <c r="C17" s="148" t="s">
        <v>93</v>
      </c>
      <c r="D17" s="144" t="s">
        <v>81</v>
      </c>
      <c r="E17" s="208">
        <v>6306.21875</v>
      </c>
      <c r="F17" s="208">
        <v>27999.888888888891</v>
      </c>
      <c r="G17" s="153">
        <f>(F17-E17)/E17</f>
        <v>3.4400440262064951</v>
      </c>
      <c r="H17" s="208">
        <v>31955.444444444445</v>
      </c>
      <c r="I17" s="153">
        <f>(F17-H17)/H17</f>
        <v>-0.12378346239034207</v>
      </c>
    </row>
    <row r="18" spans="1:9" ht="16.5">
      <c r="A18" s="129"/>
      <c r="B18" s="160" t="s">
        <v>14</v>
      </c>
      <c r="C18" s="148" t="s">
        <v>94</v>
      </c>
      <c r="D18" s="144" t="s">
        <v>81</v>
      </c>
      <c r="E18" s="208">
        <v>6206.9131944444443</v>
      </c>
      <c r="F18" s="208">
        <v>27674.9</v>
      </c>
      <c r="G18" s="153">
        <f>(F18-E18)/E18</f>
        <v>3.4587219335966672</v>
      </c>
      <c r="H18" s="208">
        <v>29455.37777777778</v>
      </c>
      <c r="I18" s="153">
        <f>(F18-H18)/H18</f>
        <v>-6.0446611522363025E-2</v>
      </c>
    </row>
    <row r="19" spans="1:9" ht="16.5">
      <c r="A19" s="129"/>
      <c r="B19" s="160" t="s">
        <v>4</v>
      </c>
      <c r="C19" s="148" t="s">
        <v>84</v>
      </c>
      <c r="D19" s="144" t="s">
        <v>161</v>
      </c>
      <c r="E19" s="208">
        <v>27789.447222222225</v>
      </c>
      <c r="F19" s="208">
        <v>66024.399999999994</v>
      </c>
      <c r="G19" s="153">
        <f>(F19-E19)/E19</f>
        <v>1.375880292689041</v>
      </c>
      <c r="H19" s="208">
        <v>69374.399999999994</v>
      </c>
      <c r="I19" s="153">
        <f>(F19-H19)/H19</f>
        <v>-4.8288705920339493E-2</v>
      </c>
    </row>
    <row r="20" spans="1:9" ht="16.5">
      <c r="A20" s="129"/>
      <c r="B20" s="160" t="s">
        <v>10</v>
      </c>
      <c r="C20" s="148" t="s">
        <v>90</v>
      </c>
      <c r="D20" s="144" t="s">
        <v>161</v>
      </c>
      <c r="E20" s="208">
        <v>21792.199999999997</v>
      </c>
      <c r="F20" s="208">
        <v>63024.9</v>
      </c>
      <c r="G20" s="153">
        <f>(F20-E20)/E20</f>
        <v>1.8920852415084302</v>
      </c>
      <c r="H20" s="208">
        <v>65591.5</v>
      </c>
      <c r="I20" s="153">
        <f>(F20-H20)/H20</f>
        <v>-3.9130070207267685E-2</v>
      </c>
    </row>
    <row r="21" spans="1:9" ht="16.5">
      <c r="A21" s="129"/>
      <c r="B21" s="160" t="s">
        <v>7</v>
      </c>
      <c r="C21" s="148" t="s">
        <v>87</v>
      </c>
      <c r="D21" s="144" t="s">
        <v>161</v>
      </c>
      <c r="E21" s="208">
        <v>11677.747222222222</v>
      </c>
      <c r="F21" s="208">
        <v>49924.4</v>
      </c>
      <c r="G21" s="153">
        <f>(F21-E21)/E21</f>
        <v>3.2751738884188328</v>
      </c>
      <c r="H21" s="208">
        <v>51574.400000000001</v>
      </c>
      <c r="I21" s="153">
        <f>(F21-H21)/H21</f>
        <v>-3.1992616491902957E-2</v>
      </c>
    </row>
    <row r="22" spans="1:9" ht="16.5">
      <c r="A22" s="129"/>
      <c r="B22" s="160" t="s">
        <v>8</v>
      </c>
      <c r="C22" s="148" t="s">
        <v>89</v>
      </c>
      <c r="D22" s="144" t="s">
        <v>161</v>
      </c>
      <c r="E22" s="208">
        <v>35225.157142857148</v>
      </c>
      <c r="F22" s="208">
        <v>135343</v>
      </c>
      <c r="G22" s="153">
        <f>(F22-E22)/E22</f>
        <v>2.8422255847180642</v>
      </c>
      <c r="H22" s="208">
        <v>139572.72500000001</v>
      </c>
      <c r="I22" s="153">
        <f>(F22-H22)/H22</f>
        <v>-3.0304810628294359E-2</v>
      </c>
    </row>
    <row r="23" spans="1:9" ht="16.5">
      <c r="A23" s="129"/>
      <c r="B23" s="160" t="s">
        <v>5</v>
      </c>
      <c r="C23" s="148" t="s">
        <v>85</v>
      </c>
      <c r="D23" s="146" t="s">
        <v>161</v>
      </c>
      <c r="E23" s="208">
        <v>33460.626785714288</v>
      </c>
      <c r="F23" s="208">
        <v>133110.44444444444</v>
      </c>
      <c r="G23" s="153">
        <f>(F23-E23)/E23</f>
        <v>2.9781216680996163</v>
      </c>
      <c r="H23" s="208">
        <v>137193.77777777778</v>
      </c>
      <c r="I23" s="153">
        <f>(F23-H23)/H23</f>
        <v>-2.9763254569368295E-2</v>
      </c>
    </row>
    <row r="24" spans="1:9" ht="16.5">
      <c r="A24" s="129"/>
      <c r="B24" s="160" t="s">
        <v>15</v>
      </c>
      <c r="C24" s="148" t="s">
        <v>95</v>
      </c>
      <c r="D24" s="146" t="s">
        <v>82</v>
      </c>
      <c r="E24" s="208">
        <v>15923.795535714286</v>
      </c>
      <c r="F24" s="208">
        <v>71833.222222222219</v>
      </c>
      <c r="G24" s="153">
        <f>(F24-E24)/E24</f>
        <v>3.511061578322384</v>
      </c>
      <c r="H24" s="208">
        <v>72538.777777777781</v>
      </c>
      <c r="I24" s="153">
        <f>(F24-H24)/H24</f>
        <v>-9.7265983405045546E-3</v>
      </c>
    </row>
    <row r="25" spans="1:9" ht="16.5">
      <c r="A25" s="129"/>
      <c r="B25" s="160" t="s">
        <v>12</v>
      </c>
      <c r="C25" s="148" t="s">
        <v>92</v>
      </c>
      <c r="D25" s="146" t="s">
        <v>81</v>
      </c>
      <c r="E25" s="208">
        <v>6599.4624999999996</v>
      </c>
      <c r="F25" s="208">
        <v>27638.777777777777</v>
      </c>
      <c r="G25" s="153">
        <f>(F25-E25)/E25</f>
        <v>3.1880346736992262</v>
      </c>
      <c r="H25" s="208">
        <v>27761</v>
      </c>
      <c r="I25" s="153">
        <f>(F25-H25)/H25</f>
        <v>-4.4026592061605354E-3</v>
      </c>
    </row>
    <row r="26" spans="1:9" ht="16.5">
      <c r="A26" s="129"/>
      <c r="B26" s="160" t="s">
        <v>6</v>
      </c>
      <c r="C26" s="148" t="s">
        <v>86</v>
      </c>
      <c r="D26" s="146" t="s">
        <v>161</v>
      </c>
      <c r="E26" s="208">
        <v>24158.199305555558</v>
      </c>
      <c r="F26" s="208">
        <v>80524.399999999994</v>
      </c>
      <c r="G26" s="153">
        <f>(F26-E26)/E26</f>
        <v>2.3332120072989935</v>
      </c>
      <c r="H26" s="208">
        <v>79224.399999999994</v>
      </c>
      <c r="I26" s="153">
        <f>(F26-H26)/H26</f>
        <v>1.6409086089639053E-2</v>
      </c>
    </row>
    <row r="27" spans="1:9" ht="16.5">
      <c r="A27" s="129"/>
      <c r="B27" s="160" t="s">
        <v>19</v>
      </c>
      <c r="C27" s="148" t="s">
        <v>99</v>
      </c>
      <c r="D27" s="146" t="s">
        <v>161</v>
      </c>
      <c r="E27" s="208">
        <v>20423.494444444445</v>
      </c>
      <c r="F27" s="208">
        <v>55224.4</v>
      </c>
      <c r="G27" s="153">
        <f>(F27-E27)/E27</f>
        <v>1.703964306902535</v>
      </c>
      <c r="H27" s="208">
        <v>53624.4</v>
      </c>
      <c r="I27" s="153">
        <f>(F27-H27)/H27</f>
        <v>2.9837163679220652E-2</v>
      </c>
    </row>
    <row r="28" spans="1:9" ht="16.5">
      <c r="A28" s="129"/>
      <c r="B28" s="160" t="s">
        <v>17</v>
      </c>
      <c r="C28" s="148" t="s">
        <v>97</v>
      </c>
      <c r="D28" s="146" t="s">
        <v>161</v>
      </c>
      <c r="E28" s="208">
        <v>20166.391666666666</v>
      </c>
      <c r="F28" s="208">
        <v>63374.9</v>
      </c>
      <c r="G28" s="153">
        <f>(F28-E28)/E28</f>
        <v>2.1425998784280944</v>
      </c>
      <c r="H28" s="208">
        <v>61007.7</v>
      </c>
      <c r="I28" s="153">
        <f>(F28-H28)/H28</f>
        <v>3.8801659462658067E-2</v>
      </c>
    </row>
    <row r="29" spans="1:9" ht="17.25" thickBot="1">
      <c r="A29" s="38"/>
      <c r="B29" s="160" t="s">
        <v>16</v>
      </c>
      <c r="C29" s="148" t="s">
        <v>96</v>
      </c>
      <c r="D29" s="146" t="s">
        <v>81</v>
      </c>
      <c r="E29" s="208">
        <v>6515.0562499999996</v>
      </c>
      <c r="F29" s="208">
        <v>35444.333333333328</v>
      </c>
      <c r="G29" s="153">
        <f>(F29-E29)/E29</f>
        <v>4.4403725728896548</v>
      </c>
      <c r="H29" s="208">
        <v>33149.85555555555</v>
      </c>
      <c r="I29" s="153">
        <f>(F29-H29)/H29</f>
        <v>6.9215317512695732E-2</v>
      </c>
    </row>
    <row r="30" spans="1:9" ht="16.5">
      <c r="A30" s="129"/>
      <c r="B30" s="160" t="s">
        <v>11</v>
      </c>
      <c r="C30" s="148" t="s">
        <v>91</v>
      </c>
      <c r="D30" s="146" t="s">
        <v>81</v>
      </c>
      <c r="E30" s="208">
        <v>5192.9604166666668</v>
      </c>
      <c r="F30" s="208">
        <v>19883.222222222223</v>
      </c>
      <c r="G30" s="153">
        <f>(F30-E30)/E30</f>
        <v>2.8288799888417318</v>
      </c>
      <c r="H30" s="208">
        <v>18052.666666666664</v>
      </c>
      <c r="I30" s="153">
        <f>(F30-H30)/H30</f>
        <v>0.10140083951893858</v>
      </c>
    </row>
    <row r="31" spans="1:9" ht="17.25" thickBot="1">
      <c r="A31" s="38"/>
      <c r="B31" s="161" t="s">
        <v>18</v>
      </c>
      <c r="C31" s="149" t="s">
        <v>98</v>
      </c>
      <c r="D31" s="145" t="s">
        <v>83</v>
      </c>
      <c r="E31" s="210">
        <v>23302.851339285713</v>
      </c>
      <c r="F31" s="210">
        <v>111279.16666666666</v>
      </c>
      <c r="G31" s="155">
        <f>(F31-E31)/E31</f>
        <v>3.7753455165833634</v>
      </c>
      <c r="H31" s="210">
        <v>94487.5</v>
      </c>
      <c r="I31" s="155">
        <f>(F31-H31)/H31</f>
        <v>0.17771310138025301</v>
      </c>
    </row>
    <row r="32" spans="1:9" ht="15.75" customHeight="1" thickBot="1">
      <c r="A32" s="249" t="s">
        <v>188</v>
      </c>
      <c r="B32" s="250"/>
      <c r="C32" s="250"/>
      <c r="D32" s="251"/>
      <c r="E32" s="99">
        <f>SUM(E16:E31)</f>
        <v>300598.55510912702</v>
      </c>
      <c r="F32" s="100">
        <f>SUM(F16:F31)</f>
        <v>1068029.2555555557</v>
      </c>
      <c r="G32" s="101">
        <f t="shared" ref="G32" si="0">(F32-E32)/E32</f>
        <v>2.5530086136569303</v>
      </c>
      <c r="H32" s="100">
        <f>SUM(H16:H31)</f>
        <v>1080303.3500000001</v>
      </c>
      <c r="I32" s="104">
        <f t="shared" ref="I32" si="1">(F32-H32)/H32</f>
        <v>-1.136171099019956E-2</v>
      </c>
    </row>
    <row r="33" spans="1:9" ht="17.25" customHeight="1" thickBot="1">
      <c r="A33" s="37" t="s">
        <v>20</v>
      </c>
      <c r="B33" s="27" t="s">
        <v>21</v>
      </c>
      <c r="C33" s="5"/>
      <c r="D33" s="6"/>
      <c r="E33" s="52"/>
      <c r="F33" s="52"/>
      <c r="G33" s="7"/>
      <c r="H33" s="52"/>
      <c r="I33" s="8"/>
    </row>
    <row r="34" spans="1:9" ht="16.5">
      <c r="A34" s="33"/>
      <c r="B34" s="162" t="s">
        <v>30</v>
      </c>
      <c r="C34" s="150" t="s">
        <v>104</v>
      </c>
      <c r="D34" s="152" t="s">
        <v>161</v>
      </c>
      <c r="E34" s="213">
        <v>20046.269444444446</v>
      </c>
      <c r="F34" s="213">
        <v>45854.888888888891</v>
      </c>
      <c r="G34" s="153">
        <f>(F34-E34)/E34</f>
        <v>1.2874524866569104</v>
      </c>
      <c r="H34" s="213">
        <v>50057.7</v>
      </c>
      <c r="I34" s="153">
        <f>(F34-H34)/H34</f>
        <v>-8.3959333151765E-2</v>
      </c>
    </row>
    <row r="35" spans="1:9" ht="16.5">
      <c r="A35" s="37"/>
      <c r="B35" s="160" t="s">
        <v>28</v>
      </c>
      <c r="C35" s="148" t="s">
        <v>102</v>
      </c>
      <c r="D35" s="144" t="s">
        <v>161</v>
      </c>
      <c r="E35" s="208">
        <v>28063.486904761907</v>
      </c>
      <c r="F35" s="208">
        <v>50406.25</v>
      </c>
      <c r="G35" s="153">
        <f>(F35-E35)/E35</f>
        <v>0.79615064126072299</v>
      </c>
      <c r="H35" s="208">
        <v>51898.75</v>
      </c>
      <c r="I35" s="153">
        <f>(F35-H35)/H35</f>
        <v>-2.8757918061610346E-2</v>
      </c>
    </row>
    <row r="36" spans="1:9" ht="16.5">
      <c r="A36" s="37"/>
      <c r="B36" s="162" t="s">
        <v>29</v>
      </c>
      <c r="C36" s="148" t="s">
        <v>103</v>
      </c>
      <c r="D36" s="144" t="s">
        <v>161</v>
      </c>
      <c r="E36" s="208">
        <v>21115.191666666666</v>
      </c>
      <c r="F36" s="208">
        <v>50513.571428571428</v>
      </c>
      <c r="G36" s="153">
        <f>(F36-E36)/E36</f>
        <v>1.3922857166536777</v>
      </c>
      <c r="H36" s="208">
        <v>51689.728571428568</v>
      </c>
      <c r="I36" s="153">
        <f>(F36-H36)/H36</f>
        <v>-2.2754175256150599E-2</v>
      </c>
    </row>
    <row r="37" spans="1:9" ht="16.5">
      <c r="A37" s="37"/>
      <c r="B37" s="160" t="s">
        <v>27</v>
      </c>
      <c r="C37" s="148" t="s">
        <v>101</v>
      </c>
      <c r="D37" s="144" t="s">
        <v>161</v>
      </c>
      <c r="E37" s="208">
        <v>26582.15</v>
      </c>
      <c r="F37" s="208">
        <v>116524.9</v>
      </c>
      <c r="G37" s="153">
        <f>(F37-E37)/E37</f>
        <v>3.3835769491933494</v>
      </c>
      <c r="H37" s="208">
        <v>114808.2</v>
      </c>
      <c r="I37" s="153">
        <f>(F37-H37)/H37</f>
        <v>1.495276469799193E-2</v>
      </c>
    </row>
    <row r="38" spans="1:9" ht="17.25" thickBot="1">
      <c r="A38" s="38"/>
      <c r="B38" s="162" t="s">
        <v>26</v>
      </c>
      <c r="C38" s="148" t="s">
        <v>100</v>
      </c>
      <c r="D38" s="156" t="s">
        <v>161</v>
      </c>
      <c r="E38" s="210">
        <v>27666.383333333331</v>
      </c>
      <c r="F38" s="210">
        <v>118024.9</v>
      </c>
      <c r="G38" s="155">
        <f>(F38-E38)/E38</f>
        <v>3.2660039289558989</v>
      </c>
      <c r="H38" s="210">
        <v>115224.9</v>
      </c>
      <c r="I38" s="155">
        <f>(F38-H38)/H38</f>
        <v>2.4300303146281749E-2</v>
      </c>
    </row>
    <row r="39" spans="1:9" ht="15.75" customHeight="1" thickBot="1">
      <c r="A39" s="249" t="s">
        <v>189</v>
      </c>
      <c r="B39" s="250"/>
      <c r="C39" s="250"/>
      <c r="D39" s="251"/>
      <c r="E39" s="83">
        <f>SUM(E34:E38)</f>
        <v>123473.48134920635</v>
      </c>
      <c r="F39" s="102">
        <f>SUM(F34:F38)</f>
        <v>381324.51031746028</v>
      </c>
      <c r="G39" s="103">
        <f t="shared" ref="G39" si="2">(F39-E39)/E39</f>
        <v>2.0883109972335068</v>
      </c>
      <c r="H39" s="102">
        <f>SUM(H34:H38)</f>
        <v>383679.27857142861</v>
      </c>
      <c r="I39" s="104">
        <f t="shared" ref="I39" si="3">(F39-H39)/H39</f>
        <v>-6.1373349708536548E-3</v>
      </c>
    </row>
    <row r="40" spans="1:9" ht="17.25" customHeight="1" thickBot="1">
      <c r="A40" s="37" t="s">
        <v>25</v>
      </c>
      <c r="B40" s="27" t="s">
        <v>51</v>
      </c>
      <c r="C40" s="5"/>
      <c r="D40" s="6"/>
      <c r="E40" s="52"/>
      <c r="F40" s="52"/>
      <c r="G40" s="7"/>
      <c r="H40" s="52"/>
      <c r="I40" s="8"/>
    </row>
    <row r="41" spans="1:9" ht="16.5">
      <c r="A41" s="33"/>
      <c r="B41" s="163" t="s">
        <v>33</v>
      </c>
      <c r="C41" s="148" t="s">
        <v>107</v>
      </c>
      <c r="D41" s="152" t="s">
        <v>161</v>
      </c>
      <c r="E41" s="208">
        <v>258010.06666666665</v>
      </c>
      <c r="F41" s="208">
        <v>591123</v>
      </c>
      <c r="G41" s="153">
        <f>(F41-E41)/E41</f>
        <v>1.2910850248478678</v>
      </c>
      <c r="H41" s="208">
        <v>620275.5</v>
      </c>
      <c r="I41" s="153">
        <f>(F41-H41)/H41</f>
        <v>-4.6999276934201015E-2</v>
      </c>
    </row>
    <row r="42" spans="1:9" ht="16.5">
      <c r="A42" s="37"/>
      <c r="B42" s="160" t="s">
        <v>31</v>
      </c>
      <c r="C42" s="148" t="s">
        <v>105</v>
      </c>
      <c r="D42" s="144" t="s">
        <v>161</v>
      </c>
      <c r="E42" s="208">
        <v>566093.5</v>
      </c>
      <c r="F42" s="208">
        <v>1438029.7890550429</v>
      </c>
      <c r="G42" s="153">
        <f>(F42-E42)/E42</f>
        <v>1.5402690351594619</v>
      </c>
      <c r="H42" s="208">
        <v>1481713</v>
      </c>
      <c r="I42" s="153">
        <f>(F42-H42)/H42</f>
        <v>-2.9481560157032502E-2</v>
      </c>
    </row>
    <row r="43" spans="1:9" ht="16.5">
      <c r="A43" s="37"/>
      <c r="B43" s="162" t="s">
        <v>36</v>
      </c>
      <c r="C43" s="148" t="s">
        <v>153</v>
      </c>
      <c r="D43" s="144" t="s">
        <v>161</v>
      </c>
      <c r="E43" s="214">
        <v>255046.26339285716</v>
      </c>
      <c r="F43" s="214">
        <v>795190.5</v>
      </c>
      <c r="G43" s="153">
        <f>(F43-E43)/E43</f>
        <v>2.1178284653993882</v>
      </c>
      <c r="H43" s="214">
        <v>815193.59999999998</v>
      </c>
      <c r="I43" s="153">
        <f>(F43-H43)/H43</f>
        <v>-2.4537852112676027E-2</v>
      </c>
    </row>
    <row r="44" spans="1:9" ht="16.5">
      <c r="A44" s="37"/>
      <c r="B44" s="160" t="s">
        <v>32</v>
      </c>
      <c r="C44" s="148" t="s">
        <v>106</v>
      </c>
      <c r="D44" s="144" t="s">
        <v>161</v>
      </c>
      <c r="E44" s="209">
        <v>384692.09523809527</v>
      </c>
      <c r="F44" s="209">
        <v>976534.0025983667</v>
      </c>
      <c r="G44" s="153">
        <f>(F44-E44)/E44</f>
        <v>1.5384821125424117</v>
      </c>
      <c r="H44" s="209">
        <v>982240.0625</v>
      </c>
      <c r="I44" s="153">
        <f>(F44-H44)/H44</f>
        <v>-5.8092314898154545E-3</v>
      </c>
    </row>
    <row r="45" spans="1:9" ht="16.5">
      <c r="A45" s="37"/>
      <c r="B45" s="160" t="s">
        <v>34</v>
      </c>
      <c r="C45" s="148" t="s">
        <v>154</v>
      </c>
      <c r="D45" s="144" t="s">
        <v>161</v>
      </c>
      <c r="E45" s="209">
        <v>112036</v>
      </c>
      <c r="F45" s="209">
        <v>324970.28571428574</v>
      </c>
      <c r="G45" s="153">
        <f>(F45-E45)/E45</f>
        <v>1.9005880762816036</v>
      </c>
      <c r="H45" s="209">
        <v>309977.57142857142</v>
      </c>
      <c r="I45" s="153">
        <f>(F45-H45)/H45</f>
        <v>4.8367093840430038E-2</v>
      </c>
    </row>
    <row r="46" spans="1:9" ht="16.5" customHeight="1" thickBot="1">
      <c r="A46" s="38"/>
      <c r="B46" s="160" t="s">
        <v>35</v>
      </c>
      <c r="C46" s="148" t="s">
        <v>152</v>
      </c>
      <c r="D46" s="144" t="s">
        <v>161</v>
      </c>
      <c r="E46" s="211">
        <v>117186.87499999999</v>
      </c>
      <c r="F46" s="211">
        <v>243685</v>
      </c>
      <c r="G46" s="159">
        <f>(F46-E46)/E46</f>
        <v>1.0794564237675937</v>
      </c>
      <c r="H46" s="211">
        <v>226941</v>
      </c>
      <c r="I46" s="159">
        <f>(F46-H46)/H46</f>
        <v>7.378129117259552E-2</v>
      </c>
    </row>
    <row r="47" spans="1:9" ht="15.75" customHeight="1" thickBot="1">
      <c r="A47" s="249" t="s">
        <v>190</v>
      </c>
      <c r="B47" s="250"/>
      <c r="C47" s="250"/>
      <c r="D47" s="251"/>
      <c r="E47" s="83">
        <f>SUM(E41:E46)</f>
        <v>1693064.8002976188</v>
      </c>
      <c r="F47" s="83">
        <f>SUM(F41:F46)</f>
        <v>4369532.577367695</v>
      </c>
      <c r="G47" s="103">
        <f t="shared" ref="G47" si="4">(F47-E47)/E47</f>
        <v>1.580841900794103</v>
      </c>
      <c r="H47" s="102">
        <f>SUM(H41:H46)</f>
        <v>4436340.7339285715</v>
      </c>
      <c r="I47" s="104">
        <f t="shared" ref="I47" si="5">(F47-H47)/H47</f>
        <v>-1.5059293360840409E-2</v>
      </c>
    </row>
    <row r="48" spans="1:9" ht="17.25" customHeight="1" thickBot="1">
      <c r="A48" s="37" t="s">
        <v>37</v>
      </c>
      <c r="B48" s="27" t="s">
        <v>52</v>
      </c>
      <c r="C48" s="5"/>
      <c r="D48" s="6"/>
      <c r="E48" s="52"/>
      <c r="F48" s="52"/>
      <c r="G48" s="7"/>
      <c r="H48" s="7"/>
      <c r="I48" s="8"/>
    </row>
    <row r="49" spans="1:9" ht="16.5">
      <c r="A49" s="33"/>
      <c r="B49" s="160" t="s">
        <v>47</v>
      </c>
      <c r="C49" s="148" t="s">
        <v>113</v>
      </c>
      <c r="D49" s="152" t="s">
        <v>114</v>
      </c>
      <c r="E49" s="207">
        <v>426071.75</v>
      </c>
      <c r="F49" s="207">
        <v>980547.71587655111</v>
      </c>
      <c r="G49" s="153">
        <f>(F49-E49)/E49</f>
        <v>1.301367588619877</v>
      </c>
      <c r="H49" s="207">
        <v>980549.14285714284</v>
      </c>
      <c r="I49" s="153">
        <f>(F49-H49)/H49</f>
        <v>-1.4552871746645851E-6</v>
      </c>
    </row>
    <row r="50" spans="1:9" ht="16.5">
      <c r="A50" s="37"/>
      <c r="B50" s="160" t="s">
        <v>49</v>
      </c>
      <c r="C50" s="148" t="s">
        <v>158</v>
      </c>
      <c r="D50" s="146" t="s">
        <v>199</v>
      </c>
      <c r="E50" s="209">
        <v>48749</v>
      </c>
      <c r="F50" s="209">
        <v>140840.48719376393</v>
      </c>
      <c r="G50" s="153">
        <f>(F50-E50)/E50</f>
        <v>1.8890948982289673</v>
      </c>
      <c r="H50" s="209">
        <v>140829</v>
      </c>
      <c r="I50" s="153">
        <f>(F50-H50)/H50</f>
        <v>8.1568382676334145E-5</v>
      </c>
    </row>
    <row r="51" spans="1:9" ht="16.5">
      <c r="A51" s="37"/>
      <c r="B51" s="160" t="s">
        <v>46</v>
      </c>
      <c r="C51" s="148" t="s">
        <v>111</v>
      </c>
      <c r="D51" s="144" t="s">
        <v>110</v>
      </c>
      <c r="E51" s="209">
        <v>143298.19166666665</v>
      </c>
      <c r="F51" s="209">
        <v>321306.39888641424</v>
      </c>
      <c r="G51" s="153">
        <f>(F51-E51)/E51</f>
        <v>1.242222285915664</v>
      </c>
      <c r="H51" s="209">
        <v>319511.40000000002</v>
      </c>
      <c r="I51" s="153">
        <f>(F51-H51)/H51</f>
        <v>5.6179494265751438E-3</v>
      </c>
    </row>
    <row r="52" spans="1:9" ht="16.5">
      <c r="A52" s="37"/>
      <c r="B52" s="160" t="s">
        <v>48</v>
      </c>
      <c r="C52" s="148" t="s">
        <v>157</v>
      </c>
      <c r="D52" s="144" t="s">
        <v>114</v>
      </c>
      <c r="E52" s="209">
        <v>512653.26107142854</v>
      </c>
      <c r="F52" s="209">
        <v>1323361.7757142857</v>
      </c>
      <c r="G52" s="153">
        <f>(F52-E52)/E52</f>
        <v>1.5813973619293924</v>
      </c>
      <c r="H52" s="209">
        <v>1313208</v>
      </c>
      <c r="I52" s="153">
        <f>(F52-H52)/H52</f>
        <v>7.7320391851752896E-3</v>
      </c>
    </row>
    <row r="53" spans="1:9" ht="16.5">
      <c r="A53" s="37"/>
      <c r="B53" s="160" t="s">
        <v>45</v>
      </c>
      <c r="C53" s="148" t="s">
        <v>109</v>
      </c>
      <c r="D53" s="146" t="s">
        <v>108</v>
      </c>
      <c r="E53" s="209">
        <v>174680.88888888888</v>
      </c>
      <c r="F53" s="209">
        <v>438827.89383815887</v>
      </c>
      <c r="G53" s="153">
        <f>(F53-E53)/E53</f>
        <v>1.5121688848130879</v>
      </c>
      <c r="H53" s="209">
        <v>429065</v>
      </c>
      <c r="I53" s="153">
        <f>(F53-H53)/H53</f>
        <v>2.275388073638928E-2</v>
      </c>
    </row>
    <row r="54" spans="1:9" ht="16.5" customHeight="1" thickBot="1">
      <c r="A54" s="38"/>
      <c r="B54" s="160" t="s">
        <v>50</v>
      </c>
      <c r="C54" s="148" t="s">
        <v>159</v>
      </c>
      <c r="D54" s="145" t="s">
        <v>112</v>
      </c>
      <c r="E54" s="211">
        <v>759750</v>
      </c>
      <c r="F54" s="211">
        <v>1793809</v>
      </c>
      <c r="G54" s="159">
        <f>(F54-E54)/E54</f>
        <v>1.3610516617308326</v>
      </c>
      <c r="H54" s="211">
        <v>1753507.6666666667</v>
      </c>
      <c r="I54" s="159">
        <f>(F54-H54)/H54</f>
        <v>2.2983266112513862E-2</v>
      </c>
    </row>
    <row r="55" spans="1:9" ht="15.75" customHeight="1" thickBot="1">
      <c r="A55" s="249" t="s">
        <v>191</v>
      </c>
      <c r="B55" s="250"/>
      <c r="C55" s="250"/>
      <c r="D55" s="251"/>
      <c r="E55" s="83">
        <f>SUM(E49:E54)</f>
        <v>2065203.0916269841</v>
      </c>
      <c r="F55" s="83">
        <f>SUM(F49:F54)</f>
        <v>4998693.2715091743</v>
      </c>
      <c r="G55" s="103">
        <f t="shared" ref="G55" si="6">(F55-E55)/E55</f>
        <v>1.4204366591235162</v>
      </c>
      <c r="H55" s="83">
        <f>SUM(H49:H54)</f>
        <v>4936670.2095238091</v>
      </c>
      <c r="I55" s="104">
        <f t="shared" ref="I55" si="7">(F55-H55)/H55</f>
        <v>1.2563744255330326E-2</v>
      </c>
    </row>
    <row r="56" spans="1:9" ht="17.25" customHeight="1" thickBot="1">
      <c r="A56" s="108" t="s">
        <v>44</v>
      </c>
      <c r="B56" s="10" t="s">
        <v>57</v>
      </c>
      <c r="C56" s="136"/>
      <c r="D56" s="122"/>
      <c r="E56" s="105"/>
      <c r="F56" s="105"/>
      <c r="G56" s="106"/>
      <c r="H56" s="105"/>
      <c r="I56" s="107"/>
    </row>
    <row r="57" spans="1:9" ht="16.5">
      <c r="A57" s="108"/>
      <c r="B57" s="178" t="s">
        <v>56</v>
      </c>
      <c r="C57" s="151" t="s">
        <v>123</v>
      </c>
      <c r="D57" s="152" t="s">
        <v>120</v>
      </c>
      <c r="E57" s="207">
        <v>620000</v>
      </c>
      <c r="F57" s="217">
        <v>1029756</v>
      </c>
      <c r="G57" s="154">
        <f>(F57-E57)/E57</f>
        <v>0.66089677419354842</v>
      </c>
      <c r="H57" s="217">
        <v>1129024</v>
      </c>
      <c r="I57" s="154">
        <f>(F57-H57)/H57</f>
        <v>-8.7923728813559324E-2</v>
      </c>
    </row>
    <row r="58" spans="1:9" ht="16.5">
      <c r="A58" s="109"/>
      <c r="B58" s="179" t="s">
        <v>43</v>
      </c>
      <c r="C58" s="148" t="s">
        <v>119</v>
      </c>
      <c r="D58" s="144" t="s">
        <v>114</v>
      </c>
      <c r="E58" s="209">
        <v>33933.75</v>
      </c>
      <c r="F58" s="209">
        <v>93675.853324848882</v>
      </c>
      <c r="G58" s="153">
        <f>(F58-E58)/E58</f>
        <v>1.7605511717640663</v>
      </c>
      <c r="H58" s="209">
        <v>100335.85714285714</v>
      </c>
      <c r="I58" s="153">
        <f>(F58-H58)/H58</f>
        <v>-6.6377105928599578E-2</v>
      </c>
    </row>
    <row r="59" spans="1:9" ht="16.5">
      <c r="A59" s="109"/>
      <c r="B59" s="179" t="s">
        <v>55</v>
      </c>
      <c r="C59" s="148" t="s">
        <v>122</v>
      </c>
      <c r="D59" s="144" t="s">
        <v>120</v>
      </c>
      <c r="E59" s="209">
        <v>96865.500000000015</v>
      </c>
      <c r="F59" s="219">
        <v>186177.33333333334</v>
      </c>
      <c r="G59" s="153">
        <f>(F59-E59)/E59</f>
        <v>0.92201901949954645</v>
      </c>
      <c r="H59" s="219">
        <v>188768.66666666666</v>
      </c>
      <c r="I59" s="153">
        <f>(F59-H59)/H59</f>
        <v>-1.3727560718056919E-2</v>
      </c>
    </row>
    <row r="60" spans="1:9" ht="16.5">
      <c r="A60" s="109"/>
      <c r="B60" s="179" t="s">
        <v>54</v>
      </c>
      <c r="C60" s="148" t="s">
        <v>121</v>
      </c>
      <c r="D60" s="144" t="s">
        <v>120</v>
      </c>
      <c r="E60" s="209">
        <v>100096.14285714287</v>
      </c>
      <c r="F60" s="219">
        <v>201712.875</v>
      </c>
      <c r="G60" s="153">
        <f>(F60-E60)/E60</f>
        <v>1.0151912875192848</v>
      </c>
      <c r="H60" s="219">
        <v>201802.57500000001</v>
      </c>
      <c r="I60" s="153">
        <f>(F60-H60)/H60</f>
        <v>-4.4449383264812966E-4</v>
      </c>
    </row>
    <row r="61" spans="1:9" s="125" customFormat="1" ht="16.5">
      <c r="A61" s="135"/>
      <c r="B61" s="179" t="s">
        <v>39</v>
      </c>
      <c r="C61" s="148" t="s">
        <v>116</v>
      </c>
      <c r="D61" s="144" t="s">
        <v>114</v>
      </c>
      <c r="E61" s="209">
        <v>77012.5</v>
      </c>
      <c r="F61" s="221">
        <v>190603.51002227172</v>
      </c>
      <c r="G61" s="153">
        <f>(F61-E61)/E61</f>
        <v>1.4749684794321924</v>
      </c>
      <c r="H61" s="221">
        <v>190612.5</v>
      </c>
      <c r="I61" s="153">
        <f>(F61-H61)/H61</f>
        <v>-4.716363159962977E-5</v>
      </c>
    </row>
    <row r="62" spans="1:9" s="125" customFormat="1" ht="17.25" thickBot="1">
      <c r="A62" s="135"/>
      <c r="B62" s="180" t="s">
        <v>41</v>
      </c>
      <c r="C62" s="149" t="s">
        <v>118</v>
      </c>
      <c r="D62" s="145" t="s">
        <v>114</v>
      </c>
      <c r="E62" s="211">
        <v>94979.0625</v>
      </c>
      <c r="F62" s="220">
        <v>188916.59064587974</v>
      </c>
      <c r="G62" s="158">
        <f>(F62-E62)/E62</f>
        <v>0.98903406364828816</v>
      </c>
      <c r="H62" s="220">
        <v>188908.2</v>
      </c>
      <c r="I62" s="158">
        <f>(F62-H62)/H62</f>
        <v>4.4416525485544052E-5</v>
      </c>
    </row>
    <row r="63" spans="1:9" s="125" customFormat="1" ht="16.5">
      <c r="A63" s="135"/>
      <c r="B63" s="94" t="s">
        <v>38</v>
      </c>
      <c r="C63" s="147" t="s">
        <v>115</v>
      </c>
      <c r="D63" s="144" t="s">
        <v>114</v>
      </c>
      <c r="E63" s="207">
        <v>77070.833333333328</v>
      </c>
      <c r="F63" s="218">
        <v>143522.99665924275</v>
      </c>
      <c r="G63" s="153">
        <f>(F63-E63)/E63</f>
        <v>0.86222193859643526</v>
      </c>
      <c r="H63" s="218">
        <v>140530</v>
      </c>
      <c r="I63" s="153">
        <f>(F63-H63)/H63</f>
        <v>2.1297919727052955E-2</v>
      </c>
    </row>
    <row r="64" spans="1:9" s="125" customFormat="1" ht="16.5">
      <c r="A64" s="135"/>
      <c r="B64" s="179" t="s">
        <v>42</v>
      </c>
      <c r="C64" s="148" t="s">
        <v>198</v>
      </c>
      <c r="D64" s="146" t="s">
        <v>114</v>
      </c>
      <c r="E64" s="209">
        <v>48637.916666666664</v>
      </c>
      <c r="F64" s="219">
        <v>98675.993318485533</v>
      </c>
      <c r="G64" s="153">
        <f>(F64-E64)/E64</f>
        <v>1.0287874169189444</v>
      </c>
      <c r="H64" s="219">
        <v>95979</v>
      </c>
      <c r="I64" s="153">
        <f>(F64-H64)/H64</f>
        <v>2.8099827238099298E-2</v>
      </c>
    </row>
    <row r="65" spans="1:9" ht="16.5" customHeight="1" thickBot="1">
      <c r="A65" s="110"/>
      <c r="B65" s="180" t="s">
        <v>40</v>
      </c>
      <c r="C65" s="149" t="s">
        <v>117</v>
      </c>
      <c r="D65" s="145" t="s">
        <v>114</v>
      </c>
      <c r="E65" s="211">
        <v>66879.8125</v>
      </c>
      <c r="F65" s="220">
        <v>139035</v>
      </c>
      <c r="G65" s="158">
        <f>(F65-E65)/E65</f>
        <v>1.0788784358508781</v>
      </c>
      <c r="H65" s="220">
        <v>126327.5</v>
      </c>
      <c r="I65" s="158">
        <f>(F65-H65)/H65</f>
        <v>0.10059171597633136</v>
      </c>
    </row>
    <row r="66" spans="1:9" ht="15.75" customHeight="1" thickBot="1">
      <c r="A66" s="249" t="s">
        <v>192</v>
      </c>
      <c r="B66" s="260"/>
      <c r="C66" s="260"/>
      <c r="D66" s="261"/>
      <c r="E66" s="99">
        <f>SUM(E57:E65)</f>
        <v>1215475.517857143</v>
      </c>
      <c r="F66" s="99">
        <f>SUM(F57:F65)</f>
        <v>2272076.1523040617</v>
      </c>
      <c r="G66" s="101">
        <f t="shared" ref="G66" si="8">(F66-E66)/E66</f>
        <v>0.86928993543998545</v>
      </c>
      <c r="H66" s="99">
        <f>SUM(H57:H65)</f>
        <v>2362288.2988095237</v>
      </c>
      <c r="I66" s="137">
        <f t="shared" ref="I66" si="9">(F66-H66)/H66</f>
        <v>-3.8188457586199133E-2</v>
      </c>
    </row>
    <row r="67" spans="1:9" ht="17.25" customHeight="1" thickBot="1">
      <c r="A67" s="37" t="s">
        <v>53</v>
      </c>
      <c r="B67" s="27" t="s">
        <v>58</v>
      </c>
      <c r="C67" s="5"/>
      <c r="D67" s="6"/>
      <c r="E67" s="52"/>
      <c r="F67" s="52"/>
      <c r="G67" s="7"/>
      <c r="H67" s="52"/>
      <c r="I67" s="8"/>
    </row>
    <row r="68" spans="1:9" ht="16.5">
      <c r="A68" s="33"/>
      <c r="B68" s="160" t="s">
        <v>62</v>
      </c>
      <c r="C68" s="148" t="s">
        <v>131</v>
      </c>
      <c r="D68" s="152" t="s">
        <v>125</v>
      </c>
      <c r="E68" s="207">
        <v>232682</v>
      </c>
      <c r="F68" s="213">
        <v>558574.71428571432</v>
      </c>
      <c r="G68" s="153">
        <f>(F68-E68)/E68</f>
        <v>1.4005927157481641</v>
      </c>
      <c r="H68" s="213">
        <v>602036.5</v>
      </c>
      <c r="I68" s="153">
        <f>(F68-H68)/H68</f>
        <v>-7.2191280286636572E-2</v>
      </c>
    </row>
    <row r="69" spans="1:9" ht="16.5">
      <c r="A69" s="37"/>
      <c r="B69" s="160" t="s">
        <v>59</v>
      </c>
      <c r="C69" s="148" t="s">
        <v>128</v>
      </c>
      <c r="D69" s="146" t="s">
        <v>124</v>
      </c>
      <c r="E69" s="209">
        <v>187755.82291666669</v>
      </c>
      <c r="F69" s="208">
        <v>388994.56050482555</v>
      </c>
      <c r="G69" s="153">
        <f>(F69-E69)/E69</f>
        <v>1.0718109002535512</v>
      </c>
      <c r="H69" s="208">
        <v>392886</v>
      </c>
      <c r="I69" s="153">
        <f>(F69-H69)/H69</f>
        <v>-9.9047548020913118E-3</v>
      </c>
    </row>
    <row r="70" spans="1:9" ht="16.5">
      <c r="A70" s="37"/>
      <c r="B70" s="160" t="s">
        <v>64</v>
      </c>
      <c r="C70" s="148" t="s">
        <v>133</v>
      </c>
      <c r="D70" s="146" t="s">
        <v>127</v>
      </c>
      <c r="E70" s="209">
        <v>100746.75</v>
      </c>
      <c r="F70" s="208">
        <v>224813.12221603564</v>
      </c>
      <c r="G70" s="153">
        <f>(F70-E70)/E70</f>
        <v>1.2314677368355371</v>
      </c>
      <c r="H70" s="208">
        <v>225018.85714285713</v>
      </c>
      <c r="I70" s="153">
        <f>(F70-H70)/H70</f>
        <v>-9.1430082542315533E-4</v>
      </c>
    </row>
    <row r="71" spans="1:9" ht="16.5">
      <c r="A71" s="37"/>
      <c r="B71" s="160" t="s">
        <v>61</v>
      </c>
      <c r="C71" s="148" t="s">
        <v>130</v>
      </c>
      <c r="D71" s="146" t="s">
        <v>207</v>
      </c>
      <c r="E71" s="209">
        <v>470283.6428571429</v>
      </c>
      <c r="F71" s="208">
        <v>956089.875</v>
      </c>
      <c r="G71" s="153">
        <f>(F71-E71)/E71</f>
        <v>1.0330068662210083</v>
      </c>
      <c r="H71" s="208">
        <v>956874.75</v>
      </c>
      <c r="I71" s="153">
        <f>(F71-H71)/H71</f>
        <v>-8.2024841809233656E-4</v>
      </c>
    </row>
    <row r="72" spans="1:9" ht="16.5">
      <c r="A72" s="37"/>
      <c r="B72" s="160" t="s">
        <v>60</v>
      </c>
      <c r="C72" s="148" t="s">
        <v>129</v>
      </c>
      <c r="D72" s="146" t="s">
        <v>206</v>
      </c>
      <c r="E72" s="209">
        <v>900920.58333333337</v>
      </c>
      <c r="F72" s="208">
        <v>2830633</v>
      </c>
      <c r="G72" s="153">
        <f>(F72-E72)/E72</f>
        <v>2.1419339865972273</v>
      </c>
      <c r="H72" s="208">
        <v>2830633</v>
      </c>
      <c r="I72" s="153">
        <f>(F72-H72)/H72</f>
        <v>0</v>
      </c>
    </row>
    <row r="73" spans="1:9" ht="16.5" customHeight="1" thickBot="1">
      <c r="A73" s="37"/>
      <c r="B73" s="160" t="s">
        <v>63</v>
      </c>
      <c r="C73" s="148" t="s">
        <v>132</v>
      </c>
      <c r="D73" s="145" t="s">
        <v>126</v>
      </c>
      <c r="E73" s="211">
        <v>107128.27777777778</v>
      </c>
      <c r="F73" s="215">
        <v>300607.125</v>
      </c>
      <c r="G73" s="159">
        <f>(F73-E73)/E73</f>
        <v>1.8060483304283701</v>
      </c>
      <c r="H73" s="215">
        <v>297019.125</v>
      </c>
      <c r="I73" s="159">
        <f>(F73-H73)/H73</f>
        <v>1.20800302000755E-2</v>
      </c>
    </row>
    <row r="74" spans="1:9" ht="15.75" customHeight="1" thickBot="1">
      <c r="A74" s="249" t="s">
        <v>205</v>
      </c>
      <c r="B74" s="250"/>
      <c r="C74" s="250"/>
      <c r="D74" s="251"/>
      <c r="E74" s="83">
        <f>SUM(E68:E73)</f>
        <v>1999517.0768849207</v>
      </c>
      <c r="F74" s="83">
        <f>SUM(F68:F73)</f>
        <v>5259712.397006575</v>
      </c>
      <c r="G74" s="103">
        <f t="shared" ref="G74" si="10">(F74-E74)/E74</f>
        <v>1.6304913610444198</v>
      </c>
      <c r="H74" s="83">
        <f>SUM(H68:H73)</f>
        <v>5304468.2321428573</v>
      </c>
      <c r="I74" s="104">
        <f t="shared" ref="I74" si="11">(F74-H74)/H74</f>
        <v>-8.437383952095449E-3</v>
      </c>
    </row>
    <row r="75" spans="1:9" ht="17.25" customHeight="1" thickBot="1">
      <c r="A75" s="37" t="s">
        <v>65</v>
      </c>
      <c r="B75" s="27" t="s">
        <v>66</v>
      </c>
      <c r="C75" s="5"/>
      <c r="D75" s="6"/>
      <c r="E75" s="52"/>
      <c r="F75" s="52"/>
      <c r="G75" s="7"/>
      <c r="H75" s="52"/>
      <c r="I75" s="8"/>
    </row>
    <row r="76" spans="1:9" ht="13.5" customHeight="1">
      <c r="A76" s="33"/>
      <c r="B76" s="160" t="s">
        <v>70</v>
      </c>
      <c r="C76" s="150" t="s">
        <v>141</v>
      </c>
      <c r="D76" s="152" t="s">
        <v>137</v>
      </c>
      <c r="E76" s="207">
        <v>52557.5</v>
      </c>
      <c r="F76" s="207">
        <v>125410.58886414254</v>
      </c>
      <c r="G76" s="153">
        <f>(F76-E76)/E76</f>
        <v>1.386159708208011</v>
      </c>
      <c r="H76" s="207">
        <v>128719.5</v>
      </c>
      <c r="I76" s="153">
        <f>(F76-H76)/H76</f>
        <v>-2.5706370331282046E-2</v>
      </c>
    </row>
    <row r="77" spans="1:9" ht="16.5">
      <c r="A77" s="37"/>
      <c r="B77" s="160" t="s">
        <v>69</v>
      </c>
      <c r="C77" s="148" t="s">
        <v>140</v>
      </c>
      <c r="D77" s="146" t="s">
        <v>136</v>
      </c>
      <c r="E77" s="209">
        <v>36846</v>
      </c>
      <c r="F77" s="209">
        <v>80165.629175946553</v>
      </c>
      <c r="G77" s="153">
        <f>(F77-E77)/E77</f>
        <v>1.1756942185297332</v>
      </c>
      <c r="H77" s="209">
        <v>80169.375</v>
      </c>
      <c r="I77" s="153">
        <f>(F77-H77)/H77</f>
        <v>-4.6723877458780175E-5</v>
      </c>
    </row>
    <row r="78" spans="1:9" ht="16.5">
      <c r="A78" s="37"/>
      <c r="B78" s="160" t="s">
        <v>68</v>
      </c>
      <c r="C78" s="148" t="s">
        <v>138</v>
      </c>
      <c r="D78" s="146" t="s">
        <v>134</v>
      </c>
      <c r="E78" s="209">
        <v>105965.6875</v>
      </c>
      <c r="F78" s="209">
        <v>295110.55827765405</v>
      </c>
      <c r="G78" s="153">
        <f>(F78-E78)/E78</f>
        <v>1.7849633710690931</v>
      </c>
      <c r="H78" s="209">
        <v>295113</v>
      </c>
      <c r="I78" s="153">
        <f>(F78-H78)/H78</f>
        <v>-8.2738555941144275E-6</v>
      </c>
    </row>
    <row r="79" spans="1:9" ht="16.5">
      <c r="A79" s="37"/>
      <c r="B79" s="160" t="s">
        <v>67</v>
      </c>
      <c r="C79" s="148" t="s">
        <v>139</v>
      </c>
      <c r="D79" s="146" t="s">
        <v>135</v>
      </c>
      <c r="E79" s="209">
        <v>74200.971428571414</v>
      </c>
      <c r="F79" s="209">
        <v>197984.70983137129</v>
      </c>
      <c r="G79" s="153">
        <f>(F79-E79)/E79</f>
        <v>1.6682226124486612</v>
      </c>
      <c r="H79" s="209">
        <v>197980.71428571429</v>
      </c>
      <c r="I79" s="153">
        <f>(F79-H79)/H79</f>
        <v>2.0181489249686346E-5</v>
      </c>
    </row>
    <row r="80" spans="1:9" ht="16.5" customHeight="1" thickBot="1">
      <c r="A80" s="38"/>
      <c r="B80" s="160" t="s">
        <v>71</v>
      </c>
      <c r="C80" s="148" t="s">
        <v>200</v>
      </c>
      <c r="D80" s="145" t="s">
        <v>134</v>
      </c>
      <c r="E80" s="211">
        <v>48368.40178571429</v>
      </c>
      <c r="F80" s="211">
        <v>117953.00278396436</v>
      </c>
      <c r="G80" s="153">
        <f>(F80-E80)/E80</f>
        <v>1.4386375904362014</v>
      </c>
      <c r="H80" s="211">
        <v>116946.375</v>
      </c>
      <c r="I80" s="153">
        <f>(F80-H80)/H80</f>
        <v>8.6076014238522479E-3</v>
      </c>
    </row>
    <row r="81" spans="1:11" ht="15.75" customHeight="1" thickBot="1">
      <c r="A81" s="249" t="s">
        <v>193</v>
      </c>
      <c r="B81" s="250"/>
      <c r="C81" s="250"/>
      <c r="D81" s="251"/>
      <c r="E81" s="83">
        <f>SUM(E76:E80)</f>
        <v>317938.5607142857</v>
      </c>
      <c r="F81" s="83">
        <f>SUM(F76:F80)</f>
        <v>816624.48893307883</v>
      </c>
      <c r="G81" s="103">
        <f t="shared" ref="G81" si="12">(F81-E81)/E81</f>
        <v>1.568497784913027</v>
      </c>
      <c r="H81" s="83">
        <f>SUM(H76:H80)</f>
        <v>818928.96428571432</v>
      </c>
      <c r="I81" s="104">
        <f t="shared" ref="I81" si="13">(F81-H81)/H81</f>
        <v>-2.8140112917431105E-3</v>
      </c>
    </row>
    <row r="82" spans="1:11" ht="17.25" customHeight="1" thickBot="1">
      <c r="A82" s="33" t="s">
        <v>72</v>
      </c>
      <c r="B82" s="27" t="s">
        <v>73</v>
      </c>
      <c r="C82" s="5"/>
      <c r="D82" s="6"/>
      <c r="E82" s="52"/>
      <c r="F82" s="52"/>
      <c r="G82" s="7"/>
      <c r="H82" s="52"/>
      <c r="I82" s="8"/>
    </row>
    <row r="83" spans="1:11" ht="16.5">
      <c r="A83" s="33"/>
      <c r="B83" s="160" t="s">
        <v>74</v>
      </c>
      <c r="C83" s="148" t="s">
        <v>144</v>
      </c>
      <c r="D83" s="152" t="s">
        <v>142</v>
      </c>
      <c r="E83" s="207">
        <v>31780.741666666669</v>
      </c>
      <c r="F83" s="207">
        <v>71631.857142857145</v>
      </c>
      <c r="G83" s="154">
        <f>(F83-E83)/E83</f>
        <v>1.2539391274807299</v>
      </c>
      <c r="H83" s="207">
        <v>71631.857142857145</v>
      </c>
      <c r="I83" s="154">
        <f>(F83-H83)/H83</f>
        <v>0</v>
      </c>
    </row>
    <row r="84" spans="1:11" ht="16.5">
      <c r="A84" s="37"/>
      <c r="B84" s="160" t="s">
        <v>79</v>
      </c>
      <c r="C84" s="148" t="s">
        <v>155</v>
      </c>
      <c r="D84" s="144" t="s">
        <v>156</v>
      </c>
      <c r="E84" s="209">
        <v>156666</v>
      </c>
      <c r="F84" s="209">
        <v>578565</v>
      </c>
      <c r="G84" s="153">
        <f>(F84-E84)/E84</f>
        <v>2.6929837999310635</v>
      </c>
      <c r="H84" s="209">
        <v>578565</v>
      </c>
      <c r="I84" s="153">
        <f>(F84-H84)/H84</f>
        <v>0</v>
      </c>
    </row>
    <row r="85" spans="1:11" ht="16.5">
      <c r="A85" s="37"/>
      <c r="B85" s="160" t="s">
        <v>80</v>
      </c>
      <c r="C85" s="148" t="s">
        <v>151</v>
      </c>
      <c r="D85" s="146" t="s">
        <v>150</v>
      </c>
      <c r="E85" s="209">
        <v>69248.447222222225</v>
      </c>
      <c r="F85" s="209">
        <v>171227.33333333334</v>
      </c>
      <c r="G85" s="153">
        <f>(F85-E85)/E85</f>
        <v>1.4726523149877289</v>
      </c>
      <c r="H85" s="209">
        <v>168536.33333333334</v>
      </c>
      <c r="I85" s="153">
        <f>(F85-H85)/H85</f>
        <v>1.5966883500887048E-2</v>
      </c>
    </row>
    <row r="86" spans="1:11" ht="16.5">
      <c r="A86" s="37"/>
      <c r="B86" s="160" t="s">
        <v>76</v>
      </c>
      <c r="C86" s="148" t="s">
        <v>143</v>
      </c>
      <c r="D86" s="146" t="s">
        <v>161</v>
      </c>
      <c r="E86" s="209">
        <v>43236.81696428571</v>
      </c>
      <c r="F86" s="204">
        <v>113278.28571428571</v>
      </c>
      <c r="G86" s="153">
        <f>(F86-E86)/E86</f>
        <v>1.6199497018445033</v>
      </c>
      <c r="H86" s="204">
        <v>110174.02499999999</v>
      </c>
      <c r="I86" s="153">
        <f>(F86-H86)/H86</f>
        <v>2.8175976272862103E-2</v>
      </c>
    </row>
    <row r="87" spans="1:11" ht="16.5">
      <c r="A87" s="37"/>
      <c r="B87" s="160" t="s">
        <v>78</v>
      </c>
      <c r="C87" s="148" t="s">
        <v>149</v>
      </c>
      <c r="D87" s="157" t="s">
        <v>147</v>
      </c>
      <c r="E87" s="216">
        <v>46069.880952380947</v>
      </c>
      <c r="F87" s="216">
        <v>135988.3964365256</v>
      </c>
      <c r="G87" s="153">
        <f>(F87-E87)/E87</f>
        <v>1.9517852797815305</v>
      </c>
      <c r="H87" s="216">
        <v>130962</v>
      </c>
      <c r="I87" s="153">
        <f>(F87-H87)/H87</f>
        <v>3.8380571742380201E-2</v>
      </c>
    </row>
    <row r="88" spans="1:11" ht="16.5">
      <c r="A88" s="37"/>
      <c r="B88" s="160" t="s">
        <v>75</v>
      </c>
      <c r="C88" s="148" t="s">
        <v>148</v>
      </c>
      <c r="D88" s="157" t="s">
        <v>145</v>
      </c>
      <c r="E88" s="216">
        <v>20802.541666666668</v>
      </c>
      <c r="F88" s="216">
        <v>47840</v>
      </c>
      <c r="G88" s="153">
        <f>(F88-E88)/E88</f>
        <v>1.2997189846593264</v>
      </c>
      <c r="H88" s="216">
        <v>45490.714285714283</v>
      </c>
      <c r="I88" s="153">
        <f>(F88-H88)/H88</f>
        <v>5.1643192488262983E-2</v>
      </c>
    </row>
    <row r="89" spans="1:11" ht="16.5" customHeight="1" thickBot="1">
      <c r="A89" s="35"/>
      <c r="B89" s="161" t="s">
        <v>77</v>
      </c>
      <c r="C89" s="149" t="s">
        <v>146</v>
      </c>
      <c r="D89" s="145" t="s">
        <v>162</v>
      </c>
      <c r="E89" s="211">
        <v>37805.327380952382</v>
      </c>
      <c r="F89" s="211">
        <v>96377.222717149227</v>
      </c>
      <c r="G89" s="155">
        <f>(F89-E89)/E89</f>
        <v>1.549302688110231</v>
      </c>
      <c r="H89" s="211">
        <v>91494</v>
      </c>
      <c r="I89" s="155">
        <f>(F89-H89)/H89</f>
        <v>5.3372054092609644E-2</v>
      </c>
    </row>
    <row r="90" spans="1:11" ht="15.75" customHeight="1" thickBot="1">
      <c r="A90" s="249" t="s">
        <v>194</v>
      </c>
      <c r="B90" s="250"/>
      <c r="C90" s="250"/>
      <c r="D90" s="251"/>
      <c r="E90" s="83">
        <f>SUM(E83:E89)</f>
        <v>405609.7558531746</v>
      </c>
      <c r="F90" s="83">
        <f>SUM(F83:F89)</f>
        <v>1214908.0953441509</v>
      </c>
      <c r="G90" s="111">
        <f t="shared" ref="G90:G91" si="14">(F90-E90)/E90</f>
        <v>1.99526349603862</v>
      </c>
      <c r="H90" s="83">
        <f>SUM(H83:H89)</f>
        <v>1196853.929761905</v>
      </c>
      <c r="I90" s="104">
        <f t="shared" ref="I90:I91" si="15">(F90-H90)/H90</f>
        <v>1.5084685886303188E-2</v>
      </c>
    </row>
    <row r="91" spans="1:11" ht="15.75" customHeight="1" thickBot="1">
      <c r="A91" s="249" t="s">
        <v>195</v>
      </c>
      <c r="B91" s="250"/>
      <c r="C91" s="250"/>
      <c r="D91" s="251"/>
      <c r="E91" s="99">
        <f>SUM(E90+E81+E74+E66+E55+E47+E39+E32)</f>
        <v>8120880.8396924604</v>
      </c>
      <c r="F91" s="99">
        <f>SUM(F32,F39,F47,F55,F66,F74,F81,F90)</f>
        <v>20380900.748337753</v>
      </c>
      <c r="G91" s="101">
        <f t="shared" si="14"/>
        <v>1.5096909006128925</v>
      </c>
      <c r="H91" s="99">
        <f>SUM(H32,H39,H47,H55,H66,H74,H81,H90)</f>
        <v>20519532.99702381</v>
      </c>
      <c r="I91" s="112">
        <f t="shared" si="15"/>
        <v>-6.756111296790432E-3</v>
      </c>
      <c r="J91" s="113"/>
    </row>
    <row r="92" spans="1:11">
      <c r="E92" s="114"/>
      <c r="F92" s="114"/>
      <c r="K92" s="115"/>
    </row>
    <row r="93" spans="1:11">
      <c r="I93" s="28"/>
    </row>
    <row r="94" spans="1:11">
      <c r="I94" s="28"/>
    </row>
    <row r="95" spans="1:11">
      <c r="I95" s="28"/>
    </row>
  </sheetData>
  <sortState ref="B83:I89">
    <sortCondition ref="I83:I89"/>
  </sortState>
  <mergeCells count="20">
    <mergeCell ref="A9:I9"/>
    <mergeCell ref="H13:H14"/>
    <mergeCell ref="I13:I14"/>
    <mergeCell ref="D11:E11"/>
    <mergeCell ref="A91:D91"/>
    <mergeCell ref="A47:D47"/>
    <mergeCell ref="A39:D39"/>
    <mergeCell ref="F13:F14"/>
    <mergeCell ref="G13:G14"/>
    <mergeCell ref="A55:D55"/>
    <mergeCell ref="A66:D66"/>
    <mergeCell ref="A74:D74"/>
    <mergeCell ref="A81:D81"/>
    <mergeCell ref="A90:D90"/>
    <mergeCell ref="A32:D32"/>
    <mergeCell ref="A13:A14"/>
    <mergeCell ref="B13:B14"/>
    <mergeCell ref="C13:C14"/>
    <mergeCell ref="D13:D14"/>
    <mergeCell ref="E13:E14"/>
  </mergeCells>
  <printOptions horizontalCentered="1"/>
  <pageMargins left="0.15748031496062992" right="0.15748031496062992" top="0.47244094488188981" bottom="0.74803149606299213" header="0.31496062992125984" footer="0.31496062992125984"/>
  <pageSetup paperSize="9" orientation="landscape" r:id="rId1"/>
  <headerFooter>
    <oddFooter>&amp;C&amp;P</oddFooter>
  </headerFooter>
  <rowBreaks count="3" manualBreakCount="3">
    <brk id="29" max="16383" man="1"/>
    <brk id="55" max="16383" man="1"/>
    <brk id="81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7:P92"/>
  <sheetViews>
    <sheetView rightToLeft="1" topLeftCell="A4" zoomScaleNormal="100" workbookViewId="0">
      <selection activeCell="I16" sqref="I16:I40"/>
    </sheetView>
  </sheetViews>
  <sheetFormatPr defaultRowHeight="15"/>
  <cols>
    <col min="1" max="1" width="25.7109375" style="9" bestFit="1" customWidth="1"/>
    <col min="2" max="2" width="6.42578125" style="9" bestFit="1" customWidth="1"/>
    <col min="3" max="3" width="33.7109375" style="125" customWidth="1"/>
    <col min="4" max="6" width="13.140625" style="125" customWidth="1"/>
    <col min="7" max="7" width="11.28515625" style="82" customWidth="1"/>
    <col min="8" max="8" width="11.42578125" style="125" customWidth="1"/>
    <col min="9" max="9" width="11.7109375" style="125" customWidth="1"/>
    <col min="10" max="10" width="9.140625" style="125"/>
    <col min="11" max="11" width="13" style="235" bestFit="1" customWidth="1"/>
    <col min="12" max="12" width="9.140625" style="235"/>
    <col min="13" max="16384" width="9.140625" style="125"/>
  </cols>
  <sheetData>
    <row r="7" spans="1:12">
      <c r="A7" s="4" t="s">
        <v>1</v>
      </c>
      <c r="B7" s="3"/>
      <c r="C7" s="3"/>
    </row>
    <row r="8" spans="1:12">
      <c r="A8" s="4" t="s">
        <v>2</v>
      </c>
      <c r="B8" s="4"/>
      <c r="C8" s="4"/>
    </row>
    <row r="9" spans="1:12" ht="19.5">
      <c r="A9" s="26" t="s">
        <v>213</v>
      </c>
      <c r="B9" s="26"/>
      <c r="C9" s="26"/>
      <c r="D9" s="26"/>
      <c r="E9" s="234"/>
      <c r="F9" s="234"/>
    </row>
    <row r="10" spans="1:12" ht="18">
      <c r="A10" s="2" t="s">
        <v>214</v>
      </c>
      <c r="B10" s="2"/>
      <c r="C10" s="2"/>
    </row>
    <row r="11" spans="1:12" ht="18">
      <c r="A11" s="2" t="s">
        <v>230</v>
      </c>
    </row>
    <row r="12" spans="1:12" ht="15.75" thickBot="1"/>
    <row r="13" spans="1:12" ht="24.75" customHeight="1">
      <c r="A13" s="243" t="s">
        <v>3</v>
      </c>
      <c r="B13" s="243"/>
      <c r="C13" s="245" t="s">
        <v>0</v>
      </c>
      <c r="D13" s="239" t="s">
        <v>215</v>
      </c>
      <c r="E13" s="239" t="s">
        <v>216</v>
      </c>
      <c r="F13" s="239" t="s">
        <v>217</v>
      </c>
      <c r="G13" s="239" t="s">
        <v>218</v>
      </c>
      <c r="H13" s="239" t="s">
        <v>219</v>
      </c>
      <c r="I13" s="239" t="s">
        <v>220</v>
      </c>
    </row>
    <row r="14" spans="1:12" ht="24.75" customHeight="1" thickBot="1">
      <c r="A14" s="244"/>
      <c r="B14" s="244"/>
      <c r="C14" s="246"/>
      <c r="D14" s="259"/>
      <c r="E14" s="259"/>
      <c r="F14" s="259"/>
      <c r="G14" s="240"/>
      <c r="H14" s="259"/>
      <c r="I14" s="259"/>
    </row>
    <row r="15" spans="1:12" ht="17.25" customHeight="1" thickBot="1">
      <c r="A15" s="86" t="s">
        <v>24</v>
      </c>
      <c r="B15" s="120" t="s">
        <v>22</v>
      </c>
      <c r="C15" s="5"/>
      <c r="D15" s="7"/>
      <c r="E15" s="7"/>
      <c r="F15" s="7"/>
      <c r="G15" s="7"/>
      <c r="H15" s="7"/>
      <c r="I15" s="8"/>
      <c r="K15" s="223"/>
    </row>
    <row r="16" spans="1:12" ht="18">
      <c r="A16" s="87"/>
      <c r="B16" s="185" t="s">
        <v>4</v>
      </c>
      <c r="C16" s="147" t="s">
        <v>163</v>
      </c>
      <c r="D16" s="224">
        <v>65000</v>
      </c>
      <c r="E16" s="224">
        <v>50000</v>
      </c>
      <c r="F16" s="224">
        <v>65000</v>
      </c>
      <c r="G16" s="200">
        <v>57500</v>
      </c>
      <c r="H16" s="200">
        <v>58000</v>
      </c>
      <c r="I16" s="200">
        <f>AVERAGE(D16:H16)</f>
        <v>59100</v>
      </c>
      <c r="K16" s="223"/>
      <c r="L16" s="225"/>
    </row>
    <row r="17" spans="1:16" ht="18">
      <c r="A17" s="88"/>
      <c r="B17" s="186" t="s">
        <v>5</v>
      </c>
      <c r="C17" s="148" t="s">
        <v>164</v>
      </c>
      <c r="D17" s="181">
        <v>125000</v>
      </c>
      <c r="E17" s="181">
        <v>120000</v>
      </c>
      <c r="F17" s="181">
        <v>125000</v>
      </c>
      <c r="G17" s="226">
        <v>122500</v>
      </c>
      <c r="H17" s="226">
        <v>100000</v>
      </c>
      <c r="I17" s="200">
        <f t="shared" ref="I17:I40" si="0">AVERAGE(D17:H17)</f>
        <v>118500</v>
      </c>
      <c r="K17" s="223"/>
      <c r="L17" s="225"/>
    </row>
    <row r="18" spans="1:16" ht="18">
      <c r="A18" s="88"/>
      <c r="B18" s="186" t="s">
        <v>6</v>
      </c>
      <c r="C18" s="148" t="s">
        <v>165</v>
      </c>
      <c r="D18" s="181">
        <v>60000</v>
      </c>
      <c r="E18" s="181">
        <v>110000</v>
      </c>
      <c r="F18" s="181">
        <v>55000</v>
      </c>
      <c r="G18" s="226">
        <v>55000</v>
      </c>
      <c r="H18" s="226">
        <v>63000</v>
      </c>
      <c r="I18" s="200">
        <f t="shared" si="0"/>
        <v>68600</v>
      </c>
      <c r="K18" s="223"/>
      <c r="L18" s="225"/>
    </row>
    <row r="19" spans="1:16" ht="18">
      <c r="A19" s="88"/>
      <c r="B19" s="186" t="s">
        <v>7</v>
      </c>
      <c r="C19" s="148" t="s">
        <v>166</v>
      </c>
      <c r="D19" s="181">
        <v>40000</v>
      </c>
      <c r="E19" s="181">
        <v>50000</v>
      </c>
      <c r="F19" s="181">
        <v>42500</v>
      </c>
      <c r="G19" s="226">
        <v>40000</v>
      </c>
      <c r="H19" s="226">
        <v>40000</v>
      </c>
      <c r="I19" s="200">
        <f t="shared" si="0"/>
        <v>42500</v>
      </c>
      <c r="K19" s="223"/>
      <c r="L19" s="225"/>
      <c r="P19" s="235"/>
    </row>
    <row r="20" spans="1:16" ht="18">
      <c r="A20" s="88"/>
      <c r="B20" s="186" t="s">
        <v>8</v>
      </c>
      <c r="C20" s="148" t="s">
        <v>167</v>
      </c>
      <c r="D20" s="181">
        <v>120000</v>
      </c>
      <c r="E20" s="181">
        <v>100000</v>
      </c>
      <c r="F20" s="181">
        <v>77500</v>
      </c>
      <c r="G20" s="226">
        <v>125000</v>
      </c>
      <c r="H20" s="226">
        <v>100000</v>
      </c>
      <c r="I20" s="200">
        <f t="shared" si="0"/>
        <v>104500</v>
      </c>
      <c r="K20" s="223"/>
      <c r="L20" s="225"/>
    </row>
    <row r="21" spans="1:16" ht="18.75" customHeight="1">
      <c r="A21" s="88"/>
      <c r="B21" s="186" t="s">
        <v>9</v>
      </c>
      <c r="C21" s="148" t="s">
        <v>168</v>
      </c>
      <c r="D21" s="181">
        <v>100000</v>
      </c>
      <c r="E21" s="181">
        <v>70000</v>
      </c>
      <c r="F21" s="181">
        <v>85000</v>
      </c>
      <c r="G21" s="226">
        <v>92500</v>
      </c>
      <c r="H21" s="226">
        <v>73000</v>
      </c>
      <c r="I21" s="200">
        <f t="shared" si="0"/>
        <v>84100</v>
      </c>
      <c r="K21" s="223"/>
      <c r="L21" s="225"/>
    </row>
    <row r="22" spans="1:16" ht="18">
      <c r="A22" s="88"/>
      <c r="B22" s="186" t="s">
        <v>10</v>
      </c>
      <c r="C22" s="148" t="s">
        <v>169</v>
      </c>
      <c r="D22" s="181">
        <v>50000</v>
      </c>
      <c r="E22" s="181">
        <v>65000</v>
      </c>
      <c r="F22" s="181">
        <v>65000</v>
      </c>
      <c r="G22" s="226">
        <v>52500</v>
      </c>
      <c r="H22" s="226">
        <v>50000</v>
      </c>
      <c r="I22" s="200">
        <f t="shared" si="0"/>
        <v>56500</v>
      </c>
      <c r="K22" s="223"/>
      <c r="L22" s="225"/>
    </row>
    <row r="23" spans="1:16" ht="18">
      <c r="A23" s="88"/>
      <c r="B23" s="186" t="s">
        <v>11</v>
      </c>
      <c r="C23" s="148" t="s">
        <v>170</v>
      </c>
      <c r="D23" s="181">
        <v>15000</v>
      </c>
      <c r="E23" s="181">
        <v>20000</v>
      </c>
      <c r="F23" s="181">
        <v>20000</v>
      </c>
      <c r="G23" s="226">
        <v>10000</v>
      </c>
      <c r="H23" s="226">
        <v>18000</v>
      </c>
      <c r="I23" s="200">
        <f t="shared" si="0"/>
        <v>16600</v>
      </c>
      <c r="K23" s="223"/>
      <c r="L23" s="225"/>
    </row>
    <row r="24" spans="1:16" ht="18">
      <c r="A24" s="88"/>
      <c r="B24" s="186" t="s">
        <v>12</v>
      </c>
      <c r="C24" s="148" t="s">
        <v>171</v>
      </c>
      <c r="D24" s="181">
        <v>20000</v>
      </c>
      <c r="E24" s="181">
        <v>20000</v>
      </c>
      <c r="F24" s="181">
        <v>20000</v>
      </c>
      <c r="G24" s="226">
        <v>10000</v>
      </c>
      <c r="H24" s="226">
        <v>20000</v>
      </c>
      <c r="I24" s="200">
        <f t="shared" si="0"/>
        <v>18000</v>
      </c>
      <c r="K24" s="223"/>
      <c r="L24" s="225"/>
    </row>
    <row r="25" spans="1:16" ht="18">
      <c r="A25" s="88"/>
      <c r="B25" s="186" t="s">
        <v>13</v>
      </c>
      <c r="C25" s="148" t="s">
        <v>172</v>
      </c>
      <c r="D25" s="181">
        <v>20000</v>
      </c>
      <c r="E25" s="181">
        <v>20000</v>
      </c>
      <c r="F25" s="181">
        <v>22500</v>
      </c>
      <c r="G25" s="226">
        <v>10000</v>
      </c>
      <c r="H25" s="226">
        <v>20000</v>
      </c>
      <c r="I25" s="200">
        <f t="shared" si="0"/>
        <v>18500</v>
      </c>
      <c r="K25" s="223"/>
      <c r="L25" s="225"/>
    </row>
    <row r="26" spans="1:16" ht="18">
      <c r="A26" s="88"/>
      <c r="B26" s="186" t="s">
        <v>14</v>
      </c>
      <c r="C26" s="148" t="s">
        <v>173</v>
      </c>
      <c r="D26" s="181">
        <v>20000</v>
      </c>
      <c r="E26" s="181">
        <v>35000</v>
      </c>
      <c r="F26" s="181">
        <v>20000</v>
      </c>
      <c r="G26" s="226">
        <v>10000</v>
      </c>
      <c r="H26" s="226">
        <v>20000</v>
      </c>
      <c r="I26" s="200">
        <f t="shared" si="0"/>
        <v>21000</v>
      </c>
      <c r="K26" s="223"/>
      <c r="L26" s="225"/>
    </row>
    <row r="27" spans="1:16" ht="18">
      <c r="A27" s="88"/>
      <c r="B27" s="186" t="s">
        <v>15</v>
      </c>
      <c r="C27" s="148" t="s">
        <v>174</v>
      </c>
      <c r="D27" s="181">
        <v>70000</v>
      </c>
      <c r="E27" s="181">
        <v>60000</v>
      </c>
      <c r="F27" s="181">
        <v>57500</v>
      </c>
      <c r="G27" s="226">
        <v>60000</v>
      </c>
      <c r="H27" s="226">
        <v>50000</v>
      </c>
      <c r="I27" s="200">
        <f t="shared" si="0"/>
        <v>59500</v>
      </c>
      <c r="K27" s="223"/>
      <c r="L27" s="225"/>
    </row>
    <row r="28" spans="1:16" ht="18">
      <c r="A28" s="88"/>
      <c r="B28" s="186" t="s">
        <v>16</v>
      </c>
      <c r="C28" s="148" t="s">
        <v>175</v>
      </c>
      <c r="D28" s="181">
        <v>35000</v>
      </c>
      <c r="E28" s="181">
        <v>20000</v>
      </c>
      <c r="F28" s="181">
        <v>37500</v>
      </c>
      <c r="G28" s="226">
        <v>25000</v>
      </c>
      <c r="H28" s="226">
        <v>20000</v>
      </c>
      <c r="I28" s="200">
        <f t="shared" si="0"/>
        <v>27500</v>
      </c>
      <c r="K28" s="223"/>
      <c r="L28" s="225"/>
    </row>
    <row r="29" spans="1:16" ht="18">
      <c r="A29" s="88"/>
      <c r="B29" s="186" t="s">
        <v>17</v>
      </c>
      <c r="C29" s="148" t="s">
        <v>176</v>
      </c>
      <c r="D29" s="181">
        <v>50000</v>
      </c>
      <c r="E29" s="181">
        <v>55000</v>
      </c>
      <c r="F29" s="181">
        <v>57500</v>
      </c>
      <c r="G29" s="226">
        <v>57500</v>
      </c>
      <c r="H29" s="226">
        <v>60000</v>
      </c>
      <c r="I29" s="200">
        <f t="shared" si="0"/>
        <v>56000</v>
      </c>
      <c r="K29" s="223"/>
      <c r="L29" s="225"/>
    </row>
    <row r="30" spans="1:16" ht="18">
      <c r="A30" s="88"/>
      <c r="B30" s="186" t="s">
        <v>18</v>
      </c>
      <c r="C30" s="148" t="s">
        <v>177</v>
      </c>
      <c r="D30" s="181">
        <v>60000</v>
      </c>
      <c r="E30" s="181">
        <v>120000</v>
      </c>
      <c r="F30" s="181">
        <v>250000</v>
      </c>
      <c r="G30" s="226">
        <v>47500</v>
      </c>
      <c r="H30" s="226">
        <v>50000</v>
      </c>
      <c r="I30" s="200">
        <f t="shared" si="0"/>
        <v>105500</v>
      </c>
      <c r="K30" s="223"/>
      <c r="L30" s="225"/>
    </row>
    <row r="31" spans="1:16" ht="16.5" customHeight="1" thickBot="1">
      <c r="A31" s="89"/>
      <c r="B31" s="187" t="s">
        <v>19</v>
      </c>
      <c r="C31" s="149" t="s">
        <v>178</v>
      </c>
      <c r="D31" s="182">
        <v>55000</v>
      </c>
      <c r="E31" s="182">
        <v>60000</v>
      </c>
      <c r="F31" s="182">
        <v>47500</v>
      </c>
      <c r="G31" s="202">
        <v>50000</v>
      </c>
      <c r="H31" s="202">
        <v>48000</v>
      </c>
      <c r="I31" s="200">
        <f t="shared" si="0"/>
        <v>52100</v>
      </c>
      <c r="K31" s="223"/>
      <c r="L31" s="225"/>
    </row>
    <row r="32" spans="1:16" ht="17.25" customHeight="1" thickBot="1">
      <c r="A32" s="86" t="s">
        <v>20</v>
      </c>
      <c r="B32" s="120" t="s">
        <v>21</v>
      </c>
      <c r="C32" s="5"/>
      <c r="D32" s="7"/>
      <c r="E32" s="7"/>
      <c r="F32" s="7"/>
      <c r="G32" s="7"/>
      <c r="H32" s="7"/>
      <c r="I32" s="200"/>
      <c r="K32" s="227"/>
      <c r="L32" s="228"/>
    </row>
    <row r="33" spans="1:12" ht="18">
      <c r="A33" s="87"/>
      <c r="B33" s="185" t="s">
        <v>26</v>
      </c>
      <c r="C33" s="150" t="s">
        <v>179</v>
      </c>
      <c r="D33" s="224">
        <v>90000</v>
      </c>
      <c r="E33" s="224">
        <v>100000</v>
      </c>
      <c r="F33" s="224">
        <v>95000</v>
      </c>
      <c r="G33" s="200">
        <v>112500</v>
      </c>
      <c r="H33" s="200">
        <v>93000</v>
      </c>
      <c r="I33" s="200">
        <f t="shared" si="0"/>
        <v>98100</v>
      </c>
      <c r="K33" s="229"/>
      <c r="L33" s="225"/>
    </row>
    <row r="34" spans="1:12" ht="18">
      <c r="A34" s="88"/>
      <c r="B34" s="186" t="s">
        <v>27</v>
      </c>
      <c r="C34" s="148" t="s">
        <v>180</v>
      </c>
      <c r="D34" s="181">
        <v>90000</v>
      </c>
      <c r="E34" s="181">
        <v>100000</v>
      </c>
      <c r="F34" s="181">
        <v>95000</v>
      </c>
      <c r="G34" s="226">
        <v>112500</v>
      </c>
      <c r="H34" s="226">
        <v>83000</v>
      </c>
      <c r="I34" s="200">
        <f t="shared" si="0"/>
        <v>96100</v>
      </c>
      <c r="K34" s="229"/>
      <c r="L34" s="225"/>
    </row>
    <row r="35" spans="1:12" ht="18">
      <c r="A35" s="88"/>
      <c r="B35" s="185" t="s">
        <v>28</v>
      </c>
      <c r="C35" s="148" t="s">
        <v>181</v>
      </c>
      <c r="D35" s="181">
        <v>50000</v>
      </c>
      <c r="E35" s="181">
        <v>50000</v>
      </c>
      <c r="F35" s="181">
        <v>50000</v>
      </c>
      <c r="G35" s="226">
        <v>47500</v>
      </c>
      <c r="H35" s="226">
        <v>50000</v>
      </c>
      <c r="I35" s="200">
        <f t="shared" si="0"/>
        <v>49500</v>
      </c>
      <c r="K35" s="229"/>
      <c r="L35" s="225"/>
    </row>
    <row r="36" spans="1:12" ht="18">
      <c r="A36" s="88"/>
      <c r="B36" s="186" t="s">
        <v>29</v>
      </c>
      <c r="C36" s="148" t="s">
        <v>182</v>
      </c>
      <c r="D36" s="181">
        <v>40000</v>
      </c>
      <c r="E36" s="181">
        <v>45000</v>
      </c>
      <c r="F36" s="181">
        <v>45500</v>
      </c>
      <c r="G36" s="226">
        <v>40000</v>
      </c>
      <c r="H36" s="226">
        <v>40000</v>
      </c>
      <c r="I36" s="200">
        <f t="shared" si="0"/>
        <v>42100</v>
      </c>
      <c r="K36" s="229"/>
      <c r="L36" s="225"/>
    </row>
    <row r="37" spans="1:12" ht="16.5" customHeight="1" thickBot="1">
      <c r="A37" s="89"/>
      <c r="B37" s="185" t="s">
        <v>30</v>
      </c>
      <c r="C37" s="148" t="s">
        <v>183</v>
      </c>
      <c r="D37" s="181">
        <v>40000</v>
      </c>
      <c r="E37" s="181">
        <v>30000</v>
      </c>
      <c r="F37" s="181">
        <v>50000</v>
      </c>
      <c r="G37" s="226">
        <v>35000</v>
      </c>
      <c r="H37" s="226">
        <v>43000</v>
      </c>
      <c r="I37" s="200">
        <f t="shared" si="0"/>
        <v>39600</v>
      </c>
      <c r="K37" s="229"/>
      <c r="L37" s="225"/>
    </row>
    <row r="38" spans="1:12" ht="17.25" customHeight="1" thickBot="1">
      <c r="A38" s="86" t="s">
        <v>25</v>
      </c>
      <c r="B38" s="120" t="s">
        <v>51</v>
      </c>
      <c r="C38" s="5"/>
      <c r="D38" s="7"/>
      <c r="E38" s="7"/>
      <c r="F38" s="7"/>
      <c r="G38" s="7"/>
      <c r="H38" s="7"/>
      <c r="I38" s="200"/>
      <c r="K38" s="227"/>
      <c r="L38" s="228"/>
    </row>
    <row r="39" spans="1:12" ht="18">
      <c r="A39" s="87"/>
      <c r="B39" s="188" t="s">
        <v>31</v>
      </c>
      <c r="C39" s="151" t="s">
        <v>221</v>
      </c>
      <c r="D39" s="230">
        <v>1345500</v>
      </c>
      <c r="E39" s="206">
        <v>1600000</v>
      </c>
      <c r="F39" s="206">
        <v>1435200</v>
      </c>
      <c r="G39" s="231">
        <v>1255800</v>
      </c>
      <c r="H39" s="232">
        <v>1345500</v>
      </c>
      <c r="I39" s="200">
        <f t="shared" si="0"/>
        <v>1396400</v>
      </c>
      <c r="K39" s="229"/>
      <c r="L39" s="225"/>
    </row>
    <row r="40" spans="1:12" ht="18.75" thickBot="1">
      <c r="A40" s="89"/>
      <c r="B40" s="187" t="s">
        <v>32</v>
      </c>
      <c r="C40" s="149" t="s">
        <v>185</v>
      </c>
      <c r="D40" s="233">
        <v>1076400</v>
      </c>
      <c r="E40" s="210">
        <v>1100000</v>
      </c>
      <c r="F40" s="210">
        <v>1076400</v>
      </c>
      <c r="G40" s="231">
        <v>986700</v>
      </c>
      <c r="H40" s="231">
        <v>1000000</v>
      </c>
      <c r="I40" s="200">
        <f t="shared" si="0"/>
        <v>1047900</v>
      </c>
      <c r="K40" s="229"/>
      <c r="L40" s="225"/>
    </row>
    <row r="41" spans="1:12">
      <c r="D41" s="90">
        <f>SUM(D16:D40)</f>
        <v>3636900</v>
      </c>
      <c r="E41" s="90">
        <f t="shared" ref="E41:H41" si="1">SUM(E16:E40)</f>
        <v>4000000</v>
      </c>
      <c r="F41" s="90">
        <f t="shared" si="1"/>
        <v>3894600</v>
      </c>
      <c r="G41" s="90">
        <f t="shared" si="1"/>
        <v>3415000</v>
      </c>
      <c r="H41" s="90">
        <f t="shared" si="1"/>
        <v>3444500</v>
      </c>
      <c r="I41" s="90"/>
    </row>
    <row r="44" spans="1:12" ht="14.25" customHeight="1"/>
    <row r="48" spans="1:12" ht="15" customHeight="1"/>
    <row r="49" spans="11:12" s="125" customFormat="1" ht="15" customHeight="1">
      <c r="K49" s="235"/>
      <c r="L49" s="235"/>
    </row>
    <row r="50" spans="11:12" s="125" customFormat="1" ht="15" customHeight="1">
      <c r="K50" s="235"/>
      <c r="L50" s="235"/>
    </row>
    <row r="51" spans="11:12" s="125" customFormat="1" ht="15" customHeight="1">
      <c r="K51" s="235"/>
      <c r="L51" s="235"/>
    </row>
    <row r="52" spans="11:12" s="125" customFormat="1" ht="15" customHeight="1">
      <c r="K52" s="235"/>
      <c r="L52" s="235"/>
    </row>
    <row r="53" spans="11:12" s="125" customFormat="1" ht="15" customHeight="1">
      <c r="K53" s="235"/>
      <c r="L53" s="235"/>
    </row>
    <row r="54" spans="11:12" s="125" customFormat="1" ht="15" customHeight="1">
      <c r="K54" s="235"/>
      <c r="L54" s="235"/>
    </row>
    <row r="55" spans="11:12" s="125" customFormat="1" ht="15" customHeight="1">
      <c r="K55" s="235"/>
      <c r="L55" s="235"/>
    </row>
    <row r="56" spans="11:12" s="125" customFormat="1" ht="15" customHeight="1">
      <c r="K56" s="235"/>
      <c r="L56" s="235"/>
    </row>
    <row r="57" spans="11:12" s="125" customFormat="1" ht="15" customHeight="1">
      <c r="K57" s="235"/>
      <c r="L57" s="235"/>
    </row>
    <row r="58" spans="11:12" s="125" customFormat="1" ht="15" customHeight="1">
      <c r="K58" s="235"/>
      <c r="L58" s="235"/>
    </row>
    <row r="59" spans="11:12" s="125" customFormat="1" ht="15" customHeight="1">
      <c r="K59" s="235"/>
      <c r="L59" s="235"/>
    </row>
    <row r="60" spans="11:12" s="125" customFormat="1" ht="15" customHeight="1">
      <c r="K60" s="235"/>
      <c r="L60" s="235"/>
    </row>
    <row r="61" spans="11:12" s="125" customFormat="1" ht="15" customHeight="1">
      <c r="K61" s="235"/>
      <c r="L61" s="235"/>
    </row>
    <row r="62" spans="11:12" s="125" customFormat="1" ht="15" customHeight="1">
      <c r="K62" s="235"/>
      <c r="L62" s="235"/>
    </row>
    <row r="63" spans="11:12" s="125" customFormat="1" ht="15" customHeight="1">
      <c r="K63" s="235"/>
      <c r="L63" s="235"/>
    </row>
    <row r="64" spans="11:12" s="125" customFormat="1" ht="15" customHeight="1">
      <c r="K64" s="235"/>
      <c r="L64" s="235"/>
    </row>
    <row r="65" spans="11:12" s="125" customFormat="1" ht="15" customHeight="1">
      <c r="K65" s="235"/>
      <c r="L65" s="235"/>
    </row>
    <row r="66" spans="11:12" s="125" customFormat="1" ht="15" customHeight="1">
      <c r="K66" s="235"/>
      <c r="L66" s="235"/>
    </row>
    <row r="67" spans="11:12" s="125" customFormat="1" ht="15" customHeight="1">
      <c r="K67" s="235"/>
      <c r="L67" s="235"/>
    </row>
    <row r="68" spans="11:12" s="125" customFormat="1" ht="15" customHeight="1">
      <c r="K68" s="235"/>
      <c r="L68" s="235"/>
    </row>
    <row r="69" spans="11:12" s="125" customFormat="1" ht="15" customHeight="1">
      <c r="K69" s="235"/>
      <c r="L69" s="235"/>
    </row>
    <row r="70" spans="11:12" s="125" customFormat="1" ht="15" customHeight="1">
      <c r="K70" s="235"/>
      <c r="L70" s="235"/>
    </row>
    <row r="71" spans="11:12" s="125" customFormat="1" ht="15" customHeight="1">
      <c r="K71" s="235"/>
      <c r="L71" s="235"/>
    </row>
    <row r="72" spans="11:12" s="125" customFormat="1" ht="15" customHeight="1">
      <c r="K72" s="235"/>
      <c r="L72" s="235"/>
    </row>
    <row r="73" spans="11:12" s="125" customFormat="1" ht="15" customHeight="1">
      <c r="K73" s="235"/>
      <c r="L73" s="235"/>
    </row>
    <row r="74" spans="11:12" s="125" customFormat="1" ht="15" customHeight="1">
      <c r="K74" s="235"/>
      <c r="L74" s="235"/>
    </row>
    <row r="75" spans="11:12" s="125" customFormat="1" ht="15" customHeight="1">
      <c r="K75" s="235"/>
      <c r="L75" s="235"/>
    </row>
    <row r="76" spans="11:12" s="125" customFormat="1" ht="15" customHeight="1">
      <c r="K76" s="235"/>
      <c r="L76" s="235"/>
    </row>
    <row r="77" spans="11:12" s="125" customFormat="1" ht="15" customHeight="1">
      <c r="K77" s="235"/>
      <c r="L77" s="235"/>
    </row>
    <row r="78" spans="11:12" s="125" customFormat="1" ht="15" customHeight="1">
      <c r="K78" s="235"/>
      <c r="L78" s="235"/>
    </row>
    <row r="79" spans="11:12" s="125" customFormat="1" ht="15" customHeight="1">
      <c r="K79" s="235"/>
      <c r="L79" s="235"/>
    </row>
    <row r="80" spans="11:12" s="125" customFormat="1" ht="15" customHeight="1">
      <c r="K80" s="235"/>
      <c r="L80" s="235"/>
    </row>
    <row r="81" spans="11:12" s="125" customFormat="1" ht="15" customHeight="1">
      <c r="K81" s="235"/>
      <c r="L81" s="235"/>
    </row>
    <row r="82" spans="11:12" s="125" customFormat="1" ht="15" customHeight="1">
      <c r="K82" s="235"/>
      <c r="L82" s="235"/>
    </row>
    <row r="83" spans="11:12" s="125" customFormat="1" ht="15" customHeight="1">
      <c r="K83" s="235"/>
      <c r="L83" s="235"/>
    </row>
    <row r="84" spans="11:12" s="125" customFormat="1" ht="15" customHeight="1">
      <c r="K84" s="235"/>
      <c r="L84" s="235"/>
    </row>
    <row r="85" spans="11:12" s="125" customFormat="1" ht="15" customHeight="1">
      <c r="K85" s="235"/>
      <c r="L85" s="235"/>
    </row>
    <row r="86" spans="11:12" s="125" customFormat="1" ht="15" customHeight="1">
      <c r="K86" s="235"/>
      <c r="L86" s="235"/>
    </row>
    <row r="87" spans="11:12" s="125" customFormat="1" ht="15" customHeight="1">
      <c r="K87" s="235"/>
      <c r="L87" s="235"/>
    </row>
    <row r="88" spans="11:12" s="125" customFormat="1" ht="15" customHeight="1">
      <c r="K88" s="235"/>
      <c r="L88" s="235"/>
    </row>
    <row r="89" spans="11:12" s="125" customFormat="1" ht="15" customHeight="1">
      <c r="K89" s="235"/>
      <c r="L89" s="235"/>
    </row>
    <row r="90" spans="11:12" s="125" customFormat="1" ht="15" customHeight="1">
      <c r="K90" s="235"/>
      <c r="L90" s="235"/>
    </row>
    <row r="91" spans="11:12" s="125" customFormat="1" ht="15" customHeight="1">
      <c r="K91" s="235"/>
      <c r="L91" s="235"/>
    </row>
    <row r="92" spans="11:12" s="125" customFormat="1">
      <c r="K92" s="235"/>
      <c r="L92" s="235"/>
    </row>
  </sheetData>
  <mergeCells count="9">
    <mergeCell ref="G13:G14"/>
    <mergeCell ref="H13:H14"/>
    <mergeCell ref="I13:I14"/>
    <mergeCell ref="A13:A14"/>
    <mergeCell ref="B13:B14"/>
    <mergeCell ref="C13:C14"/>
    <mergeCell ref="D13:D14"/>
    <mergeCell ref="E13:E14"/>
    <mergeCell ref="F13:F14"/>
  </mergeCells>
  <pageMargins left="0.74803149606299213" right="0.74803149606299213" top="0.78740157480314965" bottom="0.78740157480314965" header="0.51181102362204722" footer="0.51181102362204722"/>
  <pageSetup paperSize="9" scale="90" orientation="landscape" r:id="rId1"/>
  <rowBreaks count="1" manualBreakCount="1">
    <brk id="3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Supermarkets</vt:lpstr>
      <vt:lpstr>stores</vt:lpstr>
      <vt:lpstr>Comp</vt:lpstr>
      <vt:lpstr>18-12-2023</vt:lpstr>
      <vt:lpstr>By Order</vt:lpstr>
      <vt:lpstr>All Stores</vt:lpstr>
      <vt:lpstr>'18-12-2023'!Print_Titles</vt:lpstr>
      <vt:lpstr>'All Stores'!Print_Titles</vt:lpstr>
      <vt:lpstr>'By Order'!Print_Titles</vt:lpstr>
      <vt:lpstr>Comp!Print_Titles</vt:lpstr>
      <vt:lpstr>stores!Print_Titles</vt:lpstr>
      <vt:lpstr>Supermarkets!Print_Titles</vt:lpstr>
    </vt:vector>
  </TitlesOfParts>
  <Company>moet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rawad</dc:creator>
  <cp:lastModifiedBy>Rita Daher</cp:lastModifiedBy>
  <cp:lastPrinted>2023-12-20T09:24:56Z</cp:lastPrinted>
  <dcterms:created xsi:type="dcterms:W3CDTF">2010-10-20T06:23:14Z</dcterms:created>
  <dcterms:modified xsi:type="dcterms:W3CDTF">2023-12-20T09:26:39Z</dcterms:modified>
</cp:coreProperties>
</file>