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4"/>
  </bookViews>
  <sheets>
    <sheet name="Supermarkets" sheetId="5" r:id="rId1"/>
    <sheet name="stores" sheetId="7" r:id="rId2"/>
    <sheet name="Comp" sheetId="8" r:id="rId3"/>
    <sheet name="04-12-2023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'04-12-2023'!$12:$14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9" i="11" l="1"/>
  <c r="G89" i="11"/>
  <c r="I87" i="11"/>
  <c r="G87" i="11"/>
  <c r="I85" i="11"/>
  <c r="G85" i="11"/>
  <c r="I88" i="11"/>
  <c r="G88" i="11"/>
  <c r="I84" i="11"/>
  <c r="G84" i="11"/>
  <c r="I86" i="11"/>
  <c r="G86" i="11"/>
  <c r="I83" i="11"/>
  <c r="G83" i="11"/>
  <c r="I79" i="11"/>
  <c r="G79" i="11"/>
  <c r="I80" i="11"/>
  <c r="G80" i="11"/>
  <c r="I76" i="11"/>
  <c r="G76" i="11"/>
  <c r="I77" i="11"/>
  <c r="G77" i="11"/>
  <c r="I78" i="11"/>
  <c r="G78" i="11"/>
  <c r="I69" i="11"/>
  <c r="G69" i="11"/>
  <c r="I71" i="11"/>
  <c r="G71" i="11"/>
  <c r="I73" i="11"/>
  <c r="G73" i="11"/>
  <c r="I68" i="11"/>
  <c r="G68" i="11"/>
  <c r="I70" i="11"/>
  <c r="G70" i="11"/>
  <c r="I72" i="11"/>
  <c r="G72" i="11"/>
  <c r="I63" i="11"/>
  <c r="G63" i="11"/>
  <c r="I57" i="11"/>
  <c r="G57" i="11"/>
  <c r="I62" i="11"/>
  <c r="G62" i="11"/>
  <c r="I65" i="11"/>
  <c r="G65" i="11"/>
  <c r="I61" i="11"/>
  <c r="G61" i="11"/>
  <c r="I60" i="11"/>
  <c r="G60" i="11"/>
  <c r="I64" i="11"/>
  <c r="G64" i="11"/>
  <c r="I58" i="11"/>
  <c r="G58" i="11"/>
  <c r="I59" i="11"/>
  <c r="G59" i="11"/>
  <c r="I51" i="11"/>
  <c r="G51" i="11"/>
  <c r="I54" i="11"/>
  <c r="G54" i="11"/>
  <c r="I49" i="11"/>
  <c r="G49" i="11"/>
  <c r="I50" i="11"/>
  <c r="G50" i="11"/>
  <c r="I52" i="11"/>
  <c r="G52" i="11"/>
  <c r="I53" i="11"/>
  <c r="G53" i="11"/>
  <c r="I45" i="11"/>
  <c r="G45" i="11"/>
  <c r="I41" i="11"/>
  <c r="G41" i="11"/>
  <c r="I44" i="11"/>
  <c r="G44" i="11"/>
  <c r="I43" i="11"/>
  <c r="G43" i="11"/>
  <c r="I46" i="11"/>
  <c r="G46" i="11"/>
  <c r="I42" i="11"/>
  <c r="G42" i="11"/>
  <c r="I36" i="11"/>
  <c r="G36" i="11"/>
  <c r="I34" i="11"/>
  <c r="G34" i="11"/>
  <c r="I35" i="11"/>
  <c r="G35" i="11"/>
  <c r="I37" i="11"/>
  <c r="G37" i="11"/>
  <c r="I38" i="11"/>
  <c r="G38" i="11"/>
  <c r="I21" i="11"/>
  <c r="G21" i="11"/>
  <c r="I23" i="11"/>
  <c r="G23" i="11"/>
  <c r="I20" i="11"/>
  <c r="G20" i="11"/>
  <c r="I29" i="11"/>
  <c r="G29" i="11"/>
  <c r="I26" i="11"/>
  <c r="G26" i="11"/>
  <c r="I22" i="11"/>
  <c r="G22" i="11"/>
  <c r="I24" i="11"/>
  <c r="G24" i="11"/>
  <c r="I19" i="11"/>
  <c r="G19" i="11"/>
  <c r="I16" i="11"/>
  <c r="G16" i="11"/>
  <c r="I25" i="11"/>
  <c r="G25" i="11"/>
  <c r="I31" i="11"/>
  <c r="G31" i="11"/>
  <c r="I28" i="11"/>
  <c r="G28" i="11"/>
  <c r="I17" i="11"/>
  <c r="G17" i="11"/>
  <c r="I27" i="11"/>
  <c r="G27" i="11"/>
  <c r="I30" i="11"/>
  <c r="G30" i="11"/>
  <c r="I18" i="11"/>
  <c r="G18" i="11"/>
  <c r="H41" i="12" l="1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<sst xmlns="http://schemas.openxmlformats.org/spreadsheetml/2006/main" count="851" uniqueCount="229">
  <si>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</si>
  <si>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</si>
  <si>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</si>
  <si>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</si>
  <si>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</si>
  <si>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</si>
  <si>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</si>
  <si>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</si>
  <si>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</si>
  <si>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</si>
  <si>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</si>
  <si>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</si>
  <si>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</si>
  <si>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</si>
  <si>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</si>
  <si>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</si>
  <si>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</si>
  <si>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</si>
  <si>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</si>
  <si>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</si>
  <si>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</si>
  <si>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</si>
  <si>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</si>
  <si>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</si>
  <si>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</si>
  <si>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</si>
  <si>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</si>
  <si>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</si>
  <si>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</si>
  <si>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</si>
  <si>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</si>
  <si>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</si>
  <si>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</si>
  <si>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</si>
  <si>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</si>
  <si>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</si>
  <si>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</si>
  <si>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</si>
  <si>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</si>
  <si>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</si>
  <si>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</si>
  <si>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</si>
  <si>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</si>
  <si>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</si>
  <si>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</si>
  <si>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</si>
  <si>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</si>
  <si>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</si>
  <si>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</si>
  <si>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</si>
  <si>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</si>
  <si>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</si>
  <si>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</si>
  <si>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</si>
  <si>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</si>
  <si>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</si>
  <si>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</si>
  <si>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</si>
  <si>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</si>
  <si>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</si>
  <si>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</si>
  <si>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</si>
  <si>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</si>
  <si>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</si>
  <si>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</si>
  <si>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</si>
  <si>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</si>
  <si>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</si>
  <si>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</si>
  <si>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</si>
  <si>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</si>
  <si>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</si>
  <si>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</si>
  <si>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</si>
  <si>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</si>
  <si>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</si>
  <si>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</si>
  <si>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</si>
  <si>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</si>
  <si>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</si>
  <si>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</si>
  <si>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</si>
  <si>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</si>
  <si>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</si>
  <si>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</si>
  <si>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</si>
  <si>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</si>
  <si>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</si>
  <si>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</si>
  <si>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</si>
  <si>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</si>
  <si>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</si>
  <si>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</si>
  <si>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</si>
  <si>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</si>
  <si>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</si>
  <si>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</si>
  <si>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</si>
  <si>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</si>
  <si>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</si>
  <si>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</si>
  <si>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</si>
  <si>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</si>
  <si>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</si>
  <si>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</si>
  <si>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</si>
  <si>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</si>
  <si>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</si>
  <si>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</si>
  <si>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</si>
  <si>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</si>
  <si>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</si>
  <si>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</si>
  <si>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</si>
  <si>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</si>
  <si>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</si>
  <si>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</si>
  <si>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</si>
  <si>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</si>
  <si>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</si>
  <si>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</si>
  <si>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</si>
  <si>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</si>
  <si>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</si>
  <si>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</si>
  <si>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</si>
  <si>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</si>
  <si>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</si>
  <si>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</si>
  <si>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</si>
  <si>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</si>
  <si>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</si>
  <si>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</si>
  <si>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</si>
  <si>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</si>
  <si>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</si>
  <si>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</si>
  <si>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</si>
  <si>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</si>
  <si>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</si>
  <si>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</si>
  <si>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</si>
  <si>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</si>
  <si>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</si>
  <si>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</si>
  <si>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</si>
  <si>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</si>
  <si>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</si>
  <si>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</si>
  <si>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</si>
  <si>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</si>
  <si>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</si>
  <si>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</si>
  <si>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</si>
  <si>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</si>
  <si>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</si>
  <si>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</si>
  <si>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</si>
  <si>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</si>
  <si>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</si>
  <si>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</si>
  <si>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</si>
  <si>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</si>
  <si>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</si>
  <si>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</si>
  <si>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</si>
  <si>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</si>
  <si>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</si>
  <si>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</si>
  <si>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</si>
  <si>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</si>
  <si>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</si>
  <si>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</si>
  <si>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</si>
  <si>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</si>
  <si>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</si>
  <si>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</si>
  <si>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</si>
  <si>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</si>
  <si>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</si>
  <si>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</si>
  <si>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</si>
  <si>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</si>
  <si>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</si>
  <si>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</si>
  <si>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</si>
  <si>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</si>
  <si>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</si>
  <si>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</si>
  <si>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</si>
  <si>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</si>
  <si>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</si>
  <si>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</si>
  <si>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</si>
  <si>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</si>
  <si>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</si>
  <si>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</si>
  <si>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</si>
  <si>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</si>
  <si>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</si>
  <si>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</si>
  <si>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</si>
  <si>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</si>
  <si>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</si>
  <si>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</si>
  <si>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</si>
  <si>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</si>
  <si>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</si>
  <si>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</si>
  <si>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</si>
  <si>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</si>
  <si>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</si>
  <si>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</si>
  <si>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</si>
  <si>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</si>
  <si>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</si>
  <si>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</si>
  <si>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</si>
  <si>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معدل أسعار  السوبرماركات في 20-11-2023(ل.ل.)</t>
  </si>
  <si>
    <t>معدل أسعار المحلات والملاحم في 20-11-2023 (ل.ل.)</t>
  </si>
  <si>
    <t>المعدل العام للأسعار في 20-11-2023  (ل.ل.)</t>
  </si>
  <si>
    <t xml:space="preserve"> التاريخ 4 كانون الأول 2023</t>
  </si>
  <si>
    <t>معدل الأسعار في كانون الأول 2022 (ل.ل.)</t>
  </si>
  <si>
    <t>معدل أسعار المحلات والملاحم في 04-12-2023 (ل.ل.)</t>
  </si>
  <si>
    <t>معدل أسعار  السوبرماركات في 04-12-2023(ل.ل.)</t>
  </si>
  <si>
    <t>المعدل العام للأسعار في 04-12-2023 (ل.ل.)</t>
  </si>
  <si>
    <t>المعدل العام للأسعار في 04-12-2023  (ل.ل.)</t>
  </si>
  <si>
    <t xml:space="preserve"> التاريخ04كانون الأول 2023 </t>
  </si>
  <si>
    <t>1$=89650 LBP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</si>
</sst>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17" fillId="0" borderId="0" xfId="0" applyFont="1"/>
    <xf numFmtId="1" fontId="14" fillId="2" borderId="17" xfId="0" applyNumberFormat="1" applyFont="1" applyFill="1" applyBorder="1" applyAlignment="1">
      <alignment horizontal="center" vertical="center"/>
    </xf>
    <xf numFmtId="1" fontId="14" fillId="2" borderId="17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16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7" xfId="0" applyNumberFormat="1" applyFont="1" applyFill="1" applyBorder="1" applyAlignment="1">
      <alignment horizontal="center" vertical="center"/>
    </xf>
    <xf numFmtId="1" fontId="1" fillId="2" borderId="24" xfId="0" applyNumberFormat="1" applyFont="1" applyFill="1" applyBorder="1" applyAlignment="1">
      <alignment horizontal="center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28" xfId="0" applyNumberFormat="1" applyFont="1" applyFill="1" applyBorder="1" applyAlignment="1">
      <alignment horizontal="center"/>
    </xf>
    <xf numFmtId="1" fontId="4" fillId="0" borderId="16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0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right" vertical="center" wrapText="1" readingOrder="2"/>
    </xf>
    <xf numFmtId="1" fontId="1" fillId="2" borderId="3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165" fontId="14" fillId="2" borderId="17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 vertical="center"/>
    </xf>
    <xf numFmtId="2" fontId="14" fillId="2" borderId="17" xfId="0" applyNumberFormat="1" applyFont="1" applyFill="1" applyBorder="1" applyAlignment="1">
      <alignment horizontal="center" vertical="center"/>
    </xf>
    <xf numFmtId="165" fontId="14" fillId="2" borderId="4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" name="Picture 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" name="Picture 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" name="Picture 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" name="Picture 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" name="Picture 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" name="Picture 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" name="Picture 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" name="Picture 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" name="Picture 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" name="Picture 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" name="Picture 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" name="Picture 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" name="Picture 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" name="Picture 1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" name="Picture 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" name="Picture 1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" name="Picture 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" name="Picture 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" name="Picture 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" name="Picture 1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" name="Picture 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" name="Picture 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" name="Picture 1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" name="Picture 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" name="Picture 1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" name="Picture 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" name="Picture 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" name="Picture 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" name="Picture 1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" name="Picture 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" name="Picture 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" name="Picture 1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" name="Picture 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" name="Picture 1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" name="Picture 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" name="Picture 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" name="Picture 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" name="Picture 1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" name="Picture 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" name="Picture 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" name="Picture 1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" name="Picture 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" name="Picture 1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" name="Picture 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" name="Picture 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" name="Picture 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" name="Picture 1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" name="Picture 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" name="Picture 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" name="Picture 1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" name="Picture 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" name="Picture 1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" name="Picture 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" name="Picture 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" name="Picture 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" name="Picture 1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" name="Picture 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" name="Picture 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" name="Picture 1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" name="Picture 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" name="Picture 1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" name="Picture 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" name="Picture 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" name="Picture 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" name="Picture 1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" name="Picture 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" name="Picture 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" name="Picture 1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" name="Picture 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" name="Picture 1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" name="Picture 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" name="Picture 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" name="Picture 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" name="Picture 1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" name="Picture 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" name="Picture 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" name="Picture 1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" name="Picture 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" name="Picture 1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" name="Picture 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" name="Picture 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" name="Picture 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" name="Picture 1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" name="Picture 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" name="Picture 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" name="Picture 1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" name="Picture 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" name="Picture 1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" name="Picture 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" name="Picture 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" name="Picture 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" name="Picture 1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" name="Picture 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" name="Picture 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" name="Picture 1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" name="Picture 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" name="Picture 1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" name="Picture 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" name="Picture 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" name="Picture 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" name="Picture 1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" name="Picture 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" name="Picture 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" name="Picture 1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" name="Picture 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" name="Picture 1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" name="Picture 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" name="Picture 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" name="Picture 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" name="Picture 1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" name="Picture 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" name="Picture 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" name="Picture 2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" name="Picture 2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" name="Picture 2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" name="Picture 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" name="Picture 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8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25" t="s">
        <v>202</v>
      </c>
      <c r="B9" s="225"/>
      <c r="C9" s="225"/>
      <c r="D9" s="225"/>
      <c r="E9" s="225"/>
      <c r="F9" s="225"/>
      <c r="G9" s="225"/>
      <c r="H9" s="225"/>
      <c r="I9" s="225"/>
    </row>
    <row r="10" spans="1:9" ht="18">
      <c r="A10" s="2" t="s">
        <v>221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  <c r="F11" s="125"/>
      <c r="G11" s="125"/>
      <c r="H11" s="125"/>
    </row>
    <row r="12" spans="1:9" ht="24.75" customHeight="1">
      <c r="A12" s="226" t="s">
        <v>3</v>
      </c>
      <c r="B12" s="232"/>
      <c r="C12" s="230" t="s">
        <v>0</v>
      </c>
      <c r="D12" s="228" t="s">
        <v>23</v>
      </c>
      <c r="E12" s="228" t="s">
        <v>222</v>
      </c>
      <c r="F12" s="228" t="s">
        <v>224</v>
      </c>
      <c r="G12" s="228" t="s">
        <v>197</v>
      </c>
      <c r="H12" s="228" t="s">
        <v>218</v>
      </c>
      <c r="I12" s="228" t="s">
        <v>187</v>
      </c>
    </row>
    <row r="13" spans="1:9" ht="38.25" customHeight="1" thickBot="1">
      <c r="A13" s="227"/>
      <c r="B13" s="233"/>
      <c r="C13" s="231"/>
      <c r="D13" s="229"/>
      <c r="E13" s="229"/>
      <c r="F13" s="229"/>
      <c r="G13" s="229"/>
      <c r="H13" s="229"/>
      <c r="I13" s="229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64">
        <v>27789.447222222225</v>
      </c>
      <c r="F15" s="173">
        <v>66098.8</v>
      </c>
      <c r="G15" s="45">
        <f t="shared" ref="G15:G30" si="0">(F15-E15)/E15</f>
        <v>1.3785575679656974</v>
      </c>
      <c r="H15" s="194">
        <v>72849</v>
      </c>
      <c r="I15" s="45">
        <f t="shared" ref="I15:I30" si="1">(F15-H15)/H15</f>
        <v>-9.2660160057104382E-2</v>
      </c>
    </row>
    <row r="16" spans="1:9" ht="16.5">
      <c r="A16" s="37"/>
      <c r="B16" s="92" t="s">
        <v>5</v>
      </c>
      <c r="C16" s="148" t="s">
        <v>85</v>
      </c>
      <c r="D16" s="144" t="s">
        <v>161</v>
      </c>
      <c r="E16" s="167">
        <v>33460.626785714303</v>
      </c>
      <c r="F16" s="167">
        <v>158109.77777777778</v>
      </c>
      <c r="G16" s="48">
        <f>(F16-E16)/E16</f>
        <v>3.7252485373430382</v>
      </c>
      <c r="H16" s="192">
        <v>101610</v>
      </c>
      <c r="I16" s="44">
        <f t="shared" si="1"/>
        <v>0.556045446095638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67">
        <v>24158.199305555558</v>
      </c>
      <c r="F17" s="167">
        <v>83776.444444444438</v>
      </c>
      <c r="G17" s="48">
        <f t="shared" si="0"/>
        <v>2.4678265289904586</v>
      </c>
      <c r="H17" s="192">
        <v>68388</v>
      </c>
      <c r="I17" s="44">
        <f t="shared" si="1"/>
        <v>0.22501673457981572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67">
        <v>11677.747222222222</v>
      </c>
      <c r="F18" s="167">
        <v>60598.8</v>
      </c>
      <c r="G18" s="48">
        <f t="shared" si="0"/>
        <v>4.1892543010935572</v>
      </c>
      <c r="H18" s="192">
        <v>63449</v>
      </c>
      <c r="I18" s="44">
        <f t="shared" si="1"/>
        <v>-4.492111774811261E-2</v>
      </c>
    </row>
    <row r="19" spans="1:9" ht="16.5">
      <c r="A19" s="37"/>
      <c r="B19" s="92" t="s">
        <v>8</v>
      </c>
      <c r="C19" s="148" t="s">
        <v>89</v>
      </c>
      <c r="D19" s="144" t="s">
        <v>161</v>
      </c>
      <c r="E19" s="167">
        <v>35225.157142857148</v>
      </c>
      <c r="F19" s="167">
        <v>145249.75</v>
      </c>
      <c r="G19" s="48">
        <f t="shared" si="0"/>
        <v>3.1234663456839487</v>
      </c>
      <c r="H19" s="192">
        <v>120750</v>
      </c>
      <c r="I19" s="44">
        <f t="shared" si="1"/>
        <v>0.20289648033126295</v>
      </c>
    </row>
    <row r="20" spans="1:9" ht="16.5">
      <c r="A20" s="37"/>
      <c r="B20" s="92" t="s">
        <v>9</v>
      </c>
      <c r="C20" s="148" t="s">
        <v>88</v>
      </c>
      <c r="D20" s="11" t="s">
        <v>161</v>
      </c>
      <c r="E20" s="167">
        <v>35858.033333333333</v>
      </c>
      <c r="F20" s="167">
        <v>112856.85714285714</v>
      </c>
      <c r="G20" s="48">
        <f t="shared" si="0"/>
        <v>2.1473242297966837</v>
      </c>
      <c r="H20" s="192">
        <v>71811</v>
      </c>
      <c r="I20" s="44">
        <f t="shared" si="1"/>
        <v>0.57158175130352096</v>
      </c>
    </row>
    <row r="21" spans="1:9" ht="16.5">
      <c r="A21" s="37"/>
      <c r="B21" s="92" t="s">
        <v>10</v>
      </c>
      <c r="C21" s="15" t="s">
        <v>90</v>
      </c>
      <c r="D21" s="11" t="s">
        <v>161</v>
      </c>
      <c r="E21" s="167">
        <v>21792.199999999997</v>
      </c>
      <c r="F21" s="167">
        <v>75899.8</v>
      </c>
      <c r="G21" s="48">
        <f t="shared" si="0"/>
        <v>2.4828883729040672</v>
      </c>
      <c r="H21" s="192">
        <v>68350</v>
      </c>
      <c r="I21" s="44">
        <f t="shared" si="1"/>
        <v>0.11045793708851503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67">
        <v>5192.9604166666668</v>
      </c>
      <c r="F22" s="167">
        <v>23777.555555555555</v>
      </c>
      <c r="G22" s="48">
        <f t="shared" si="0"/>
        <v>3.5788054688886377</v>
      </c>
      <c r="H22" s="192">
        <v>25105</v>
      </c>
      <c r="I22" s="44">
        <f t="shared" si="1"/>
        <v>-5.2875699838456296E-2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67">
        <v>6599.4624999999996</v>
      </c>
      <c r="F23" s="167">
        <v>30333.111111111109</v>
      </c>
      <c r="G23" s="48">
        <f t="shared" si="0"/>
        <v>3.5963002458323099</v>
      </c>
      <c r="H23" s="192">
        <v>27722</v>
      </c>
      <c r="I23" s="44">
        <f t="shared" si="1"/>
        <v>9.4189131776607371E-2</v>
      </c>
    </row>
    <row r="24" spans="1:9" ht="16.5">
      <c r="A24" s="37"/>
      <c r="B24" s="92" t="s">
        <v>13</v>
      </c>
      <c r="C24" s="15" t="s">
        <v>93</v>
      </c>
      <c r="D24" s="146" t="s">
        <v>81</v>
      </c>
      <c r="E24" s="167">
        <v>6306.21875</v>
      </c>
      <c r="F24" s="167">
        <v>35110.888888888891</v>
      </c>
      <c r="G24" s="48">
        <f t="shared" si="0"/>
        <v>4.5676611105329785</v>
      </c>
      <c r="H24" s="192">
        <v>29166</v>
      </c>
      <c r="I24" s="44">
        <f t="shared" si="1"/>
        <v>0.20382942086295311</v>
      </c>
    </row>
    <row r="25" spans="1:9" ht="16.5">
      <c r="A25" s="37"/>
      <c r="B25" s="92" t="s">
        <v>14</v>
      </c>
      <c r="C25" s="15" t="s">
        <v>94</v>
      </c>
      <c r="D25" s="146" t="s">
        <v>81</v>
      </c>
      <c r="E25" s="167">
        <v>6206.9131944444443</v>
      </c>
      <c r="F25" s="167">
        <v>30899.8</v>
      </c>
      <c r="G25" s="48">
        <f>(F25-E25)/E25</f>
        <v>3.9782877626929203</v>
      </c>
      <c r="H25" s="192">
        <v>28450</v>
      </c>
      <c r="I25" s="44">
        <f t="shared" si="1"/>
        <v>8.6108963093145849E-2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67">
        <v>15923.795535714286</v>
      </c>
      <c r="F26" s="167">
        <v>72666.444444444438</v>
      </c>
      <c r="G26" s="48">
        <f>(F26-E26)/E26</f>
        <v>3.5633871825009513</v>
      </c>
      <c r="H26" s="192">
        <v>65950</v>
      </c>
      <c r="I26" s="44">
        <f t="shared" si="1"/>
        <v>0.10184146238733037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67">
        <v>6515.0562499999996</v>
      </c>
      <c r="F27" s="167">
        <v>35333.111111111109</v>
      </c>
      <c r="G27" s="48">
        <f t="shared" si="0"/>
        <v>4.4233010054381507</v>
      </c>
      <c r="H27" s="192">
        <v>27772</v>
      </c>
      <c r="I27" s="44">
        <f t="shared" si="1"/>
        <v>0.27225662937891076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67">
        <v>20166.391666666666</v>
      </c>
      <c r="F28" s="167">
        <v>61148.800000000003</v>
      </c>
      <c r="G28" s="48">
        <f t="shared" si="0"/>
        <v>2.0322132491889358</v>
      </c>
      <c r="H28" s="192">
        <v>59849</v>
      </c>
      <c r="I28" s="44">
        <f t="shared" si="1"/>
        <v>2.1717990275526792E-2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67">
        <v>23302.851339285713</v>
      </c>
      <c r="F29" s="167">
        <v>108250</v>
      </c>
      <c r="G29" s="48">
        <f t="shared" si="0"/>
        <v>3.6453542711961582</v>
      </c>
      <c r="H29" s="192">
        <v>104975</v>
      </c>
      <c r="I29" s="44">
        <f t="shared" si="1"/>
        <v>3.1197904262919744E-2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70">
        <v>20423.494444444445</v>
      </c>
      <c r="F30" s="170">
        <v>57998.8</v>
      </c>
      <c r="G30" s="51">
        <f t="shared" si="0"/>
        <v>1.8398078574539294</v>
      </c>
      <c r="H30" s="193">
        <v>55298</v>
      </c>
      <c r="I30" s="56">
        <f t="shared" si="1"/>
        <v>4.8840826069658991E-2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39"/>
      <c r="F31" s="183"/>
      <c r="G31" s="52"/>
      <c r="H31" s="197"/>
      <c r="I31" s="53"/>
    </row>
    <row r="32" spans="1:9" ht="16.5">
      <c r="A32" s="33"/>
      <c r="B32" s="39" t="s">
        <v>26</v>
      </c>
      <c r="C32" s="150" t="s">
        <v>100</v>
      </c>
      <c r="D32" s="20" t="s">
        <v>161</v>
      </c>
      <c r="E32" s="173">
        <v>27666.383333333331</v>
      </c>
      <c r="F32" s="173">
        <v>145199.79999999999</v>
      </c>
      <c r="G32" s="45">
        <f>(F32-E32)/E32</f>
        <v>4.2482392891975396</v>
      </c>
      <c r="H32" s="194">
        <v>135950</v>
      </c>
      <c r="I32" s="44">
        <f>(F32-H32)/H32</f>
        <v>6.8038249356380934E-2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67">
        <v>26582.15</v>
      </c>
      <c r="F33" s="167">
        <v>149999.79999999999</v>
      </c>
      <c r="G33" s="48">
        <f>(F33-E33)/E33</f>
        <v>4.642876892952601</v>
      </c>
      <c r="H33" s="192">
        <v>143450</v>
      </c>
      <c r="I33" s="44">
        <f>(F33-H33)/H33</f>
        <v>4.5659114674102393E-2</v>
      </c>
    </row>
    <row r="34" spans="1:9" ht="16.5">
      <c r="A34" s="37"/>
      <c r="B34" s="162" t="s">
        <v>28</v>
      </c>
      <c r="C34" s="148" t="s">
        <v>102</v>
      </c>
      <c r="D34" s="144" t="s">
        <v>161</v>
      </c>
      <c r="E34" s="167">
        <v>28063.486904761907</v>
      </c>
      <c r="F34" s="167">
        <v>57436.25</v>
      </c>
      <c r="G34" s="48">
        <f>(F34-E34)/E34</f>
        <v>1.0466540809743077</v>
      </c>
      <c r="H34" s="192">
        <v>65623</v>
      </c>
      <c r="I34" s="44">
        <f>(F34-H34)/H34</f>
        <v>-0.12475427822562211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67">
        <v>21115.191666666666</v>
      </c>
      <c r="F35" s="167">
        <v>58712.857142857145</v>
      </c>
      <c r="G35" s="48">
        <f>(F35-E35)/E35</f>
        <v>1.7805978780454901</v>
      </c>
      <c r="H35" s="192">
        <v>80213</v>
      </c>
      <c r="I35" s="44">
        <f>(F35-H35)/H35</f>
        <v>-0.26803813418202604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0">
        <v>20046.269444444446</v>
      </c>
      <c r="F36" s="167">
        <v>54398.8</v>
      </c>
      <c r="G36" s="51">
        <f>(F36-E36)/E36</f>
        <v>1.7136620183001627</v>
      </c>
      <c r="H36" s="192">
        <v>55498</v>
      </c>
      <c r="I36" s="56">
        <f>(F36-H36)/H36</f>
        <v>-1.9806119139428396E-2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39"/>
      <c r="F37" s="183"/>
      <c r="G37" s="52"/>
      <c r="H37" s="197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67">
        <v>566093.5</v>
      </c>
      <c r="F38" s="167">
        <v>1564093.6666666667</v>
      </c>
      <c r="G38" s="45">
        <f t="shared" ref="G38:G43" si="2">(F38-E38)/E38</f>
        <v>1.7629599468403483</v>
      </c>
      <c r="H38" s="192">
        <v>1564094</v>
      </c>
      <c r="I38" s="44">
        <f t="shared" ref="I38:I43" si="3">(F38-H38)/H38</f>
        <v>-2.1311592094575079E-7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67">
        <v>384692.09523809527</v>
      </c>
      <c r="F39" s="167">
        <v>941661.1875</v>
      </c>
      <c r="G39" s="48">
        <f t="shared" si="2"/>
        <v>1.4478308734604568</v>
      </c>
      <c r="H39" s="192">
        <v>884940</v>
      </c>
      <c r="I39" s="44">
        <f t="shared" si="3"/>
        <v>6.4096082785273581E-2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75">
        <v>258010.06666666665</v>
      </c>
      <c r="F40" s="167">
        <v>587805.16666666663</v>
      </c>
      <c r="G40" s="48">
        <f t="shared" si="2"/>
        <v>1.2782257074723957</v>
      </c>
      <c r="H40" s="192">
        <v>592736</v>
      </c>
      <c r="I40" s="44">
        <f t="shared" si="3"/>
        <v>-8.3187681081179007E-3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68">
        <v>112036</v>
      </c>
      <c r="F41" s="167">
        <v>303017</v>
      </c>
      <c r="G41" s="48">
        <f t="shared" si="2"/>
        <v>1.7046395801349565</v>
      </c>
      <c r="H41" s="192">
        <v>304423</v>
      </c>
      <c r="I41" s="44">
        <f t="shared" si="3"/>
        <v>-4.6185734980602649E-3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68">
        <v>117186.87499999999</v>
      </c>
      <c r="F42" s="167">
        <v>245342.16666666666</v>
      </c>
      <c r="G42" s="48">
        <f t="shared" si="2"/>
        <v>1.0935976547430477</v>
      </c>
      <c r="H42" s="192">
        <v>253722</v>
      </c>
      <c r="I42" s="44">
        <f t="shared" si="3"/>
        <v>-3.3027618154252855E-2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71">
        <v>255046.26339285716</v>
      </c>
      <c r="F43" s="167">
        <v>756197.75</v>
      </c>
      <c r="G43" s="51">
        <f t="shared" si="2"/>
        <v>1.9649434574746181</v>
      </c>
      <c r="H43" s="192">
        <v>754398</v>
      </c>
      <c r="I43" s="59">
        <f t="shared" si="3"/>
        <v>2.3856770564078906E-3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39"/>
      <c r="F44" s="183"/>
      <c r="G44" s="6"/>
      <c r="H44" s="197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65">
        <v>174680.88888888888</v>
      </c>
      <c r="F45" s="167">
        <v>414382.22222222225</v>
      </c>
      <c r="G45" s="45">
        <f t="shared" ref="G45:G50" si="4">(F45-E45)/E45</f>
        <v>1.3722241445989134</v>
      </c>
      <c r="H45" s="192">
        <v>409497</v>
      </c>
      <c r="I45" s="44">
        <f t="shared" ref="I45:I50" si="5">(F45-H45)/H45</f>
        <v>1.1929811994281394E-2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68">
        <v>143298.19166666665</v>
      </c>
      <c r="F46" s="167">
        <v>313326.75</v>
      </c>
      <c r="G46" s="48">
        <f t="shared" si="4"/>
        <v>1.1865366642507644</v>
      </c>
      <c r="H46" s="192">
        <v>311799</v>
      </c>
      <c r="I46" s="84">
        <f t="shared" si="5"/>
        <v>4.8997912116459643E-3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68">
        <v>426071.75</v>
      </c>
      <c r="F47" s="167">
        <v>965146.28571428568</v>
      </c>
      <c r="G47" s="48">
        <f t="shared" si="4"/>
        <v>1.2652200849135988</v>
      </c>
      <c r="H47" s="192">
        <v>980001</v>
      </c>
      <c r="I47" s="84">
        <f t="shared" si="5"/>
        <v>-1.5157856252916393E-2</v>
      </c>
    </row>
    <row r="48" spans="1:9" ht="16.5">
      <c r="A48" s="37"/>
      <c r="B48" s="34" t="s">
        <v>48</v>
      </c>
      <c r="C48" s="127" t="s">
        <v>157</v>
      </c>
      <c r="D48" s="11" t="s">
        <v>114</v>
      </c>
      <c r="E48" s="168">
        <v>512653.26107142854</v>
      </c>
      <c r="F48" s="167">
        <v>1287288.5</v>
      </c>
      <c r="G48" s="48">
        <f t="shared" si="4"/>
        <v>1.5110315251084312</v>
      </c>
      <c r="H48" s="192">
        <v>1316504</v>
      </c>
      <c r="I48" s="84">
        <f t="shared" si="5"/>
        <v>-2.2191729003481948E-2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68">
        <v>48749</v>
      </c>
      <c r="F49" s="167">
        <v>150910.83333333334</v>
      </c>
      <c r="G49" s="48">
        <f t="shared" si="4"/>
        <v>2.0956703385368591</v>
      </c>
      <c r="H49" s="192">
        <v>140762</v>
      </c>
      <c r="I49" s="44">
        <f t="shared" si="5"/>
        <v>7.2099240798889921E-2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71">
        <v>759750</v>
      </c>
      <c r="F50" s="167">
        <v>1787621</v>
      </c>
      <c r="G50" s="56">
        <f t="shared" si="4"/>
        <v>1.3529068772622572</v>
      </c>
      <c r="H50" s="192">
        <v>1787621</v>
      </c>
      <c r="I50" s="59">
        <f t="shared" si="5"/>
        <v>0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39"/>
      <c r="F51" s="183"/>
      <c r="G51" s="52"/>
      <c r="H51" s="197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65">
        <v>77070.833333333328</v>
      </c>
      <c r="F52" s="164">
        <v>137612.75</v>
      </c>
      <c r="G52" s="166">
        <f t="shared" ref="G52:G60" si="6">(F52-E52)/E52</f>
        <v>0.78553603287019524</v>
      </c>
      <c r="H52" s="191">
        <v>140455</v>
      </c>
      <c r="I52" s="116">
        <f t="shared" ref="I52:I60" si="7">(F52-H52)/H52</f>
        <v>-2.0236018653661314E-2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68">
        <v>77012.5</v>
      </c>
      <c r="F53" s="167">
        <v>186023.75</v>
      </c>
      <c r="G53" s="169">
        <f t="shared" si="6"/>
        <v>1.4155007304009088</v>
      </c>
      <c r="H53" s="192">
        <v>193859</v>
      </c>
      <c r="I53" s="84">
        <f t="shared" si="7"/>
        <v>-4.0417262030651144E-2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68">
        <v>66879.8125</v>
      </c>
      <c r="F54" s="167">
        <v>132464.58333333334</v>
      </c>
      <c r="G54" s="169">
        <f t="shared" si="6"/>
        <v>0.98063628442937611</v>
      </c>
      <c r="H54" s="192">
        <v>126264</v>
      </c>
      <c r="I54" s="84">
        <f t="shared" si="7"/>
        <v>4.9108085704027617E-2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68">
        <v>94979.0625</v>
      </c>
      <c r="F55" s="167">
        <v>185575.5</v>
      </c>
      <c r="G55" s="169">
        <f t="shared" si="6"/>
        <v>0.95385693557461682</v>
      </c>
      <c r="H55" s="192">
        <v>188811</v>
      </c>
      <c r="I55" s="84">
        <f t="shared" si="7"/>
        <v>-1.7136183802850469E-2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68">
        <v>48637.916666666664</v>
      </c>
      <c r="F56" s="167">
        <v>94356.625</v>
      </c>
      <c r="G56" s="174">
        <f t="shared" si="6"/>
        <v>0.93998081058159366</v>
      </c>
      <c r="H56" s="192">
        <v>95931</v>
      </c>
      <c r="I56" s="85">
        <f t="shared" si="7"/>
        <v>-1.6411535374383671E-2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71">
        <v>33933.75</v>
      </c>
      <c r="F57" s="170">
        <v>110867.16666666667</v>
      </c>
      <c r="G57" s="172">
        <f t="shared" si="6"/>
        <v>2.2671651870679388</v>
      </c>
      <c r="H57" s="193">
        <v>102973</v>
      </c>
      <c r="I57" s="117">
        <f t="shared" si="7"/>
        <v>7.6662490814744369E-2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65">
        <v>100096.14285714287</v>
      </c>
      <c r="F58" s="173">
        <v>201600.4375</v>
      </c>
      <c r="G58" s="44">
        <f t="shared" si="6"/>
        <v>1.0140679924872227</v>
      </c>
      <c r="H58" s="194">
        <v>203371</v>
      </c>
      <c r="I58" s="44">
        <f t="shared" si="7"/>
        <v>-8.7060716621347196E-3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68">
        <v>96865.500000000015</v>
      </c>
      <c r="F59" s="167">
        <v>186073.55555555556</v>
      </c>
      <c r="G59" s="48">
        <f t="shared" si="6"/>
        <v>0.92094765995690453</v>
      </c>
      <c r="H59" s="192">
        <v>194740</v>
      </c>
      <c r="I59" s="44">
        <f t="shared" si="7"/>
        <v>-4.4502641698903347E-2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71">
        <v>620000</v>
      </c>
      <c r="F60" s="167">
        <v>1128394.6666666667</v>
      </c>
      <c r="G60" s="51">
        <f t="shared" si="6"/>
        <v>0.81999139784946251</v>
      </c>
      <c r="H60" s="192">
        <v>1128395</v>
      </c>
      <c r="I60" s="51">
        <f t="shared" si="7"/>
        <v>-2.9540483009559874E-7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39"/>
      <c r="F61" s="183"/>
      <c r="G61" s="52"/>
      <c r="H61" s="197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65">
        <v>187755.82291666669</v>
      </c>
      <c r="F62" s="167">
        <v>396477.125</v>
      </c>
      <c r="G62" s="45">
        <f t="shared" ref="G62:G67" si="8">(F62-E62)/E62</f>
        <v>1.1116635364005298</v>
      </c>
      <c r="H62" s="192">
        <v>390272</v>
      </c>
      <c r="I62" s="44">
        <f t="shared" ref="I62:I67" si="9">(F62-H62)/H62</f>
        <v>1.5899488049360446E-2</v>
      </c>
    </row>
    <row r="63" spans="1:9" ht="16.5">
      <c r="A63" s="37"/>
      <c r="B63" s="34" t="s">
        <v>60</v>
      </c>
      <c r="C63" s="15" t="s">
        <v>129</v>
      </c>
      <c r="D63" s="13" t="s">
        <v>206</v>
      </c>
      <c r="E63" s="168">
        <v>900920.58333333337</v>
      </c>
      <c r="F63" s="167">
        <v>2829055.1666666665</v>
      </c>
      <c r="G63" s="48">
        <f t="shared" si="8"/>
        <v>2.1401826298599937</v>
      </c>
      <c r="H63" s="192">
        <v>2829055</v>
      </c>
      <c r="I63" s="44">
        <f t="shared" si="9"/>
        <v>5.8912487212672157E-8</v>
      </c>
    </row>
    <row r="64" spans="1:9" ht="16.5">
      <c r="A64" s="37"/>
      <c r="B64" s="34" t="s">
        <v>61</v>
      </c>
      <c r="C64" s="15" t="s">
        <v>130</v>
      </c>
      <c r="D64" s="13" t="s">
        <v>207</v>
      </c>
      <c r="E64" s="168">
        <v>470283.6428571429</v>
      </c>
      <c r="F64" s="167">
        <v>988071.07142857148</v>
      </c>
      <c r="G64" s="48">
        <f t="shared" si="8"/>
        <v>1.1010109248658597</v>
      </c>
      <c r="H64" s="192">
        <v>1078490</v>
      </c>
      <c r="I64" s="84">
        <f t="shared" si="9"/>
        <v>-8.3838448730566367E-2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68">
        <v>232682</v>
      </c>
      <c r="F65" s="167">
        <v>622171</v>
      </c>
      <c r="G65" s="48">
        <f t="shared" si="8"/>
        <v>1.6739111749082438</v>
      </c>
      <c r="H65" s="192">
        <v>600954</v>
      </c>
      <c r="I65" s="84">
        <f t="shared" si="9"/>
        <v>3.5305530872579267E-2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68">
        <v>107128.27777777778</v>
      </c>
      <c r="F66" s="167">
        <v>302456.6875</v>
      </c>
      <c r="G66" s="48">
        <f t="shared" si="8"/>
        <v>1.8233132630714268</v>
      </c>
      <c r="H66" s="192">
        <v>300552</v>
      </c>
      <c r="I66" s="84">
        <f t="shared" si="9"/>
        <v>6.3372977055551121E-3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71">
        <v>100746.75</v>
      </c>
      <c r="F67" s="167">
        <v>217465.28571428571</v>
      </c>
      <c r="G67" s="51">
        <f t="shared" si="8"/>
        <v>1.1585340044645183</v>
      </c>
      <c r="H67" s="192">
        <v>224896</v>
      </c>
      <c r="I67" s="85">
        <f t="shared" si="9"/>
        <v>-3.3040668956825774E-2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39"/>
      <c r="F68" s="183"/>
      <c r="G68" s="60"/>
      <c r="H68" s="197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65">
        <v>105965.6875</v>
      </c>
      <c r="F69" s="173">
        <v>289071.44444444444</v>
      </c>
      <c r="G69" s="45">
        <f>(F69-E69)/E69</f>
        <v>1.7279721508383969</v>
      </c>
      <c r="H69" s="194">
        <v>294747</v>
      </c>
      <c r="I69" s="44">
        <f>(F69-H69)/H69</f>
        <v>-1.9255685572900021E-2</v>
      </c>
    </row>
    <row r="70" spans="1:9" ht="16.5">
      <c r="A70" s="37"/>
      <c r="B70" s="34" t="s">
        <v>67</v>
      </c>
      <c r="C70" s="148" t="s">
        <v>139</v>
      </c>
      <c r="D70" s="13" t="s">
        <v>135</v>
      </c>
      <c r="E70" s="168">
        <v>74200.971428571414</v>
      </c>
      <c r="F70" s="167">
        <v>193259.78571428571</v>
      </c>
      <c r="G70" s="48">
        <f>(F70-E70)/E70</f>
        <v>1.6045452235126691</v>
      </c>
      <c r="H70" s="192">
        <v>197874</v>
      </c>
      <c r="I70" s="44">
        <f>(F70-H70)/H70</f>
        <v>-2.3318951887131657E-2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68">
        <v>36846</v>
      </c>
      <c r="F71" s="167">
        <v>78107.5625</v>
      </c>
      <c r="G71" s="48">
        <f>(F71-E71)/E71</f>
        <v>1.119838313521142</v>
      </c>
      <c r="H71" s="192">
        <v>80121</v>
      </c>
      <c r="I71" s="44">
        <f>(F71-H71)/H71</f>
        <v>-2.5129959685974961E-2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68">
        <v>52557.5</v>
      </c>
      <c r="F72" s="167">
        <v>128647.75</v>
      </c>
      <c r="G72" s="48">
        <f>(F72-E72)/E72</f>
        <v>1.4477524615896875</v>
      </c>
      <c r="H72" s="192">
        <v>125341</v>
      </c>
      <c r="I72" s="44">
        <f>(F72-H72)/H72</f>
        <v>2.6382029822643829E-2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71">
        <v>48368.40178571429</v>
      </c>
      <c r="F73" s="176">
        <v>111365.22222222222</v>
      </c>
      <c r="G73" s="48">
        <f>(F73-E73)/E73</f>
        <v>1.3024375028061022</v>
      </c>
      <c r="H73" s="195">
        <v>110168</v>
      </c>
      <c r="I73" s="59">
        <f>(F73-H73)/H73</f>
        <v>1.0867241142820229E-2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39"/>
      <c r="F74" s="143"/>
      <c r="G74" s="52"/>
      <c r="H74" s="196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65">
        <v>31780.741666666669</v>
      </c>
      <c r="F75" s="164">
        <v>67237.5</v>
      </c>
      <c r="G75" s="44">
        <f t="shared" ref="G75:G81" si="10">(F75-E75)/E75</f>
        <v>1.1156680578830627</v>
      </c>
      <c r="H75" s="191">
        <v>71592</v>
      </c>
      <c r="I75" s="45">
        <f t="shared" ref="I75:I81" si="11">(F75-H75)/H75</f>
        <v>-6.0823835065370431E-2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68">
        <v>43236.81696428571</v>
      </c>
      <c r="F76" s="167">
        <v>108364.4375</v>
      </c>
      <c r="G76" s="48">
        <f t="shared" si="10"/>
        <v>1.5063000726790488</v>
      </c>
      <c r="H76" s="192">
        <v>109149</v>
      </c>
      <c r="I76" s="44">
        <f t="shared" si="11"/>
        <v>-7.1879953091645368E-3</v>
      </c>
    </row>
    <row r="77" spans="1:9" ht="16.5">
      <c r="A77" s="37"/>
      <c r="B77" s="34" t="s">
        <v>75</v>
      </c>
      <c r="C77" s="148" t="s">
        <v>148</v>
      </c>
      <c r="D77" s="13" t="s">
        <v>145</v>
      </c>
      <c r="E77" s="168">
        <v>20802.541666666668</v>
      </c>
      <c r="F77" s="167">
        <v>43672.357142857145</v>
      </c>
      <c r="G77" s="48">
        <f t="shared" si="10"/>
        <v>1.0993760206156127</v>
      </c>
      <c r="H77" s="192">
        <v>45722</v>
      </c>
      <c r="I77" s="44">
        <f t="shared" si="11"/>
        <v>-4.482837271210479E-2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68">
        <v>37805.327380952382</v>
      </c>
      <c r="F78" s="167">
        <v>93011.875</v>
      </c>
      <c r="G78" s="48">
        <f t="shared" si="10"/>
        <v>1.4602848710381111</v>
      </c>
      <c r="H78" s="192">
        <v>92041</v>
      </c>
      <c r="I78" s="44">
        <f t="shared" si="11"/>
        <v>1.0548288262839387E-2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77">
        <v>46069.880952380947</v>
      </c>
      <c r="F79" s="167">
        <v>131785.5</v>
      </c>
      <c r="G79" s="48">
        <f t="shared" si="10"/>
        <v>1.8605565561633857</v>
      </c>
      <c r="H79" s="192">
        <v>132885</v>
      </c>
      <c r="I79" s="44">
        <f t="shared" si="11"/>
        <v>-8.2740715656394632E-3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77">
        <v>156666</v>
      </c>
      <c r="F80" s="167">
        <v>578242.5</v>
      </c>
      <c r="G80" s="48">
        <f t="shared" si="10"/>
        <v>2.6909252805331088</v>
      </c>
      <c r="H80" s="192">
        <v>578243</v>
      </c>
      <c r="I80" s="44">
        <f t="shared" si="11"/>
        <v>-8.6468837495654936E-7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71">
        <v>69248.447222222225</v>
      </c>
      <c r="F81" s="170">
        <v>166749</v>
      </c>
      <c r="G81" s="51">
        <f t="shared" si="10"/>
        <v>1.4079817914890269</v>
      </c>
      <c r="H81" s="193">
        <v>164687</v>
      </c>
      <c r="I81" s="56">
        <f t="shared" si="11"/>
        <v>1.2520721125529034E-2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4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5" t="s">
        <v>203</v>
      </c>
      <c r="B9" s="225"/>
      <c r="C9" s="225"/>
      <c r="D9" s="225"/>
      <c r="E9" s="225"/>
      <c r="F9" s="225"/>
      <c r="G9" s="225"/>
      <c r="H9" s="225"/>
      <c r="I9" s="225"/>
    </row>
    <row r="10" spans="1:9" ht="18">
      <c r="A10" s="2" t="s">
        <v>221</v>
      </c>
      <c r="B10" s="2"/>
      <c r="C10" s="2"/>
      <c r="D10" s="2"/>
    </row>
    <row r="11" spans="1:9" ht="18.75" thickBot="1">
      <c r="A11" s="2"/>
      <c r="B11" s="2"/>
      <c r="C11" s="2"/>
      <c r="D11" s="2"/>
      <c r="F11" s="125"/>
      <c r="G11" s="125"/>
      <c r="H11" s="125"/>
    </row>
    <row r="12" spans="1:9" ht="30.75" customHeight="1">
      <c r="A12" s="226" t="s">
        <v>3</v>
      </c>
      <c r="B12" s="232"/>
      <c r="C12" s="234" t="s">
        <v>0</v>
      </c>
      <c r="D12" s="228" t="s">
        <v>23</v>
      </c>
      <c r="E12" s="228" t="s">
        <v>222</v>
      </c>
      <c r="F12" s="236" t="s">
        <v>223</v>
      </c>
      <c r="G12" s="228" t="s">
        <v>197</v>
      </c>
      <c r="H12" s="236" t="s">
        <v>219</v>
      </c>
      <c r="I12" s="228" t="s">
        <v>187</v>
      </c>
    </row>
    <row r="13" spans="1:9" ht="30.75" customHeight="1" thickBot="1">
      <c r="A13" s="227"/>
      <c r="B13" s="233"/>
      <c r="C13" s="235"/>
      <c r="D13" s="229"/>
      <c r="E13" s="229"/>
      <c r="F13" s="237"/>
      <c r="G13" s="229"/>
      <c r="H13" s="237"/>
      <c r="I13" s="229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 customHeight="1">
      <c r="A15" s="33"/>
      <c r="B15" s="40" t="s">
        <v>4</v>
      </c>
      <c r="C15" s="19" t="s">
        <v>84</v>
      </c>
      <c r="D15" s="11" t="s">
        <v>161</v>
      </c>
      <c r="E15" s="164">
        <v>27789.447222222225</v>
      </c>
      <c r="F15" s="140">
        <v>54600</v>
      </c>
      <c r="G15" s="44">
        <f>(F15-E15)/E15</f>
        <v>0.96477459819129963</v>
      </c>
      <c r="H15" s="200">
        <v>49500</v>
      </c>
      <c r="I15" s="118">
        <f>(F15-H15)/H15</f>
        <v>0.10303030303030303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67">
        <v>33460.626785714303</v>
      </c>
      <c r="F16" s="140">
        <v>87200</v>
      </c>
      <c r="G16" s="48">
        <f t="shared" ref="G16:G39" si="0">(F16-E16)/E16</f>
        <v>1.6060480145347789</v>
      </c>
      <c r="H16" s="200">
        <v>63333.2</v>
      </c>
      <c r="I16" s="48">
        <f>(F16-H16)/H16</f>
        <v>0.37684500388421877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67">
        <v>24158.199305555558</v>
      </c>
      <c r="F17" s="140">
        <v>47500</v>
      </c>
      <c r="G17" s="48">
        <f t="shared" si="0"/>
        <v>0.96620614803341853</v>
      </c>
      <c r="H17" s="200">
        <v>49000</v>
      </c>
      <c r="I17" s="48">
        <f t="shared" ref="I17:I29" si="1">(F17-H17)/H17</f>
        <v>-3.0612244897959183E-2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67">
        <v>11677.747222222222</v>
      </c>
      <c r="F18" s="140">
        <v>43500</v>
      </c>
      <c r="G18" s="48">
        <f t="shared" si="0"/>
        <v>2.7250335336272289</v>
      </c>
      <c r="H18" s="200">
        <v>45166.6</v>
      </c>
      <c r="I18" s="48">
        <f t="shared" si="1"/>
        <v>-3.6898947452320932E-2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67">
        <v>35225.157142857148</v>
      </c>
      <c r="F19" s="140">
        <v>95000</v>
      </c>
      <c r="G19" s="48">
        <f t="shared" si="0"/>
        <v>1.6969361588572449</v>
      </c>
      <c r="H19" s="200">
        <v>84666.6</v>
      </c>
      <c r="I19" s="48">
        <f t="shared" si="1"/>
        <v>0.12204812759695079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67">
        <v>35858.033333333333</v>
      </c>
      <c r="F20" s="140">
        <v>98000</v>
      </c>
      <c r="G20" s="48">
        <f t="shared" si="0"/>
        <v>1.7329998577724564</v>
      </c>
      <c r="H20" s="200">
        <v>56500</v>
      </c>
      <c r="I20" s="48">
        <f t="shared" si="1"/>
        <v>0.73451327433628322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67">
        <v>21792.199999999997</v>
      </c>
      <c r="F21" s="140">
        <v>65200</v>
      </c>
      <c r="G21" s="48">
        <f t="shared" si="0"/>
        <v>1.991896183037968</v>
      </c>
      <c r="H21" s="200">
        <v>60833.2</v>
      </c>
      <c r="I21" s="48">
        <f t="shared" si="1"/>
        <v>7.1783171031607793E-2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67">
        <v>5192.9604166666668</v>
      </c>
      <c r="F22" s="140">
        <v>14500</v>
      </c>
      <c r="G22" s="48">
        <f t="shared" si="0"/>
        <v>1.7922415802482607</v>
      </c>
      <c r="H22" s="200">
        <v>17000</v>
      </c>
      <c r="I22" s="48">
        <f t="shared" si="1"/>
        <v>-0.14705882352941177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67">
        <v>6599.4624999999996</v>
      </c>
      <c r="F23" s="140">
        <v>15600</v>
      </c>
      <c r="G23" s="48">
        <f t="shared" si="0"/>
        <v>1.3638288724271106</v>
      </c>
      <c r="H23" s="200">
        <v>18500</v>
      </c>
      <c r="I23" s="48">
        <f t="shared" si="1"/>
        <v>-0.15675675675675677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67">
        <v>6306.21875</v>
      </c>
      <c r="F24" s="140">
        <v>15600</v>
      </c>
      <c r="G24" s="48">
        <f t="shared" si="0"/>
        <v>1.473748631063583</v>
      </c>
      <c r="H24" s="200">
        <v>18500</v>
      </c>
      <c r="I24" s="48">
        <f t="shared" si="1"/>
        <v>-0.15675675675675677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67">
        <v>6206.9131944444443</v>
      </c>
      <c r="F25" s="140">
        <v>18600</v>
      </c>
      <c r="G25" s="48">
        <f t="shared" si="0"/>
        <v>1.9966586316444868</v>
      </c>
      <c r="H25" s="200">
        <v>19333.2</v>
      </c>
      <c r="I25" s="48">
        <f t="shared" si="1"/>
        <v>-3.792439947861713E-2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67">
        <v>15923.795535714286</v>
      </c>
      <c r="F26" s="140">
        <v>50500</v>
      </c>
      <c r="G26" s="48">
        <f t="shared" si="0"/>
        <v>2.1713544604825743</v>
      </c>
      <c r="H26" s="200">
        <v>45000</v>
      </c>
      <c r="I26" s="48">
        <f t="shared" si="1"/>
        <v>0.12222222222222222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67">
        <v>6515.0562499999996</v>
      </c>
      <c r="F27" s="140">
        <v>19500</v>
      </c>
      <c r="G27" s="48">
        <f t="shared" si="0"/>
        <v>1.9930670207183554</v>
      </c>
      <c r="H27" s="200">
        <v>18833.2</v>
      </c>
      <c r="I27" s="48">
        <f t="shared" si="1"/>
        <v>3.5405560393347878E-2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67">
        <v>20166.391666666666</v>
      </c>
      <c r="F28" s="140">
        <v>51500</v>
      </c>
      <c r="G28" s="48">
        <f t="shared" si="0"/>
        <v>1.5537538321803561</v>
      </c>
      <c r="H28" s="200">
        <v>52500</v>
      </c>
      <c r="I28" s="48">
        <f t="shared" si="1"/>
        <v>-1.9047619047619049E-2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67">
        <v>23302.851339285713</v>
      </c>
      <c r="F29" s="140">
        <v>70000</v>
      </c>
      <c r="G29" s="48">
        <f t="shared" si="0"/>
        <v>2.003924240034467</v>
      </c>
      <c r="H29" s="200">
        <v>63300</v>
      </c>
      <c r="I29" s="48">
        <f t="shared" si="1"/>
        <v>0.10584518167456557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70">
        <v>20423.494444444445</v>
      </c>
      <c r="F30" s="142">
        <v>49500</v>
      </c>
      <c r="G30" s="51">
        <f t="shared" si="0"/>
        <v>1.4236792648118493</v>
      </c>
      <c r="H30" s="202">
        <v>48500</v>
      </c>
      <c r="I30" s="51">
        <f>(F30-H30)/H30</f>
        <v>2.0618556701030927E-2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39"/>
      <c r="F31" s="139"/>
      <c r="G31" s="41"/>
      <c r="H31" s="199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73">
        <v>27666.383333333331</v>
      </c>
      <c r="F32" s="140">
        <v>95000</v>
      </c>
      <c r="G32" s="44">
        <f t="shared" si="0"/>
        <v>2.4337701048745681</v>
      </c>
      <c r="H32" s="200">
        <v>83166.600000000006</v>
      </c>
      <c r="I32" s="45">
        <f>(F32-H32)/H32</f>
        <v>0.14228548479798372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67">
        <v>26582.15</v>
      </c>
      <c r="F33" s="140">
        <v>95000</v>
      </c>
      <c r="G33" s="48">
        <f t="shared" si="0"/>
        <v>2.5738267973057107</v>
      </c>
      <c r="H33" s="200">
        <v>83500</v>
      </c>
      <c r="I33" s="48">
        <f>(F33-H33)/H33</f>
        <v>0.1377245508982036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67">
        <v>28063.486904761907</v>
      </c>
      <c r="F34" s="140">
        <v>48500</v>
      </c>
      <c r="G34" s="48">
        <f>(F34-E34)/E34</f>
        <v>0.72822429958874269</v>
      </c>
      <c r="H34" s="200">
        <v>64833.2</v>
      </c>
      <c r="I34" s="48">
        <f>(F34-H34)/H34</f>
        <v>-0.25192648211101715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67">
        <v>21115.191666666666</v>
      </c>
      <c r="F35" s="140">
        <v>45000</v>
      </c>
      <c r="G35" s="48">
        <f t="shared" si="0"/>
        <v>1.1311670152177167</v>
      </c>
      <c r="H35" s="200">
        <v>48000</v>
      </c>
      <c r="I35" s="48">
        <f>(F35-H35)/H35</f>
        <v>-6.25E-2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0">
        <v>20046.269444444446</v>
      </c>
      <c r="F36" s="140">
        <v>44500</v>
      </c>
      <c r="G36" s="55">
        <f t="shared" si="0"/>
        <v>1.219864405361097</v>
      </c>
      <c r="H36" s="200">
        <v>45166.6</v>
      </c>
      <c r="I36" s="48">
        <f>(F36-H36)/H36</f>
        <v>-1.475869337076509E-2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39"/>
      <c r="F37" s="138"/>
      <c r="G37" s="6"/>
      <c r="H37" s="198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67">
        <v>566093.5</v>
      </c>
      <c r="F38" s="190">
        <v>1359940</v>
      </c>
      <c r="G38" s="166">
        <f t="shared" si="0"/>
        <v>1.4023239977141586</v>
      </c>
      <c r="H38" s="203">
        <v>1424780</v>
      </c>
      <c r="I38" s="166">
        <f>(F38-H38)/H38</f>
        <v>-4.5508780302923962E-2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67">
        <v>384692.09523809527</v>
      </c>
      <c r="F39" s="141">
        <v>1038585</v>
      </c>
      <c r="G39" s="172">
        <f t="shared" si="0"/>
        <v>1.6997825348014872</v>
      </c>
      <c r="H39" s="201">
        <v>1038585</v>
      </c>
      <c r="I39" s="172">
        <f>(F39-H39)/H39</f>
        <v>0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4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5" t="s">
        <v>204</v>
      </c>
      <c r="B9" s="225"/>
      <c r="C9" s="225"/>
      <c r="D9" s="225"/>
      <c r="E9" s="225"/>
      <c r="F9" s="225"/>
      <c r="G9" s="225"/>
      <c r="H9" s="225"/>
      <c r="I9" s="225"/>
    </row>
    <row r="10" spans="1:9" ht="18">
      <c r="A10" s="2" t="s">
        <v>221</v>
      </c>
      <c r="B10" s="2"/>
      <c r="C10" s="2"/>
      <c r="D10" s="2"/>
    </row>
    <row r="11" spans="1:9" ht="18.75" thickBot="1">
      <c r="A11" s="2"/>
      <c r="B11" s="2"/>
      <c r="C11" s="2"/>
      <c r="D11" s="125"/>
      <c r="E11" s="125"/>
      <c r="H11" s="125"/>
    </row>
    <row r="12" spans="1:9" ht="24.75" customHeight="1">
      <c r="A12" s="226" t="s">
        <v>3</v>
      </c>
      <c r="B12" s="232"/>
      <c r="C12" s="234" t="s">
        <v>0</v>
      </c>
      <c r="D12" s="228" t="s">
        <v>224</v>
      </c>
      <c r="E12" s="236" t="s">
        <v>223</v>
      </c>
      <c r="F12" s="243" t="s">
        <v>186</v>
      </c>
      <c r="G12" s="228" t="s">
        <v>222</v>
      </c>
      <c r="H12" s="245" t="s">
        <v>225</v>
      </c>
      <c r="I12" s="241" t="s">
        <v>196</v>
      </c>
    </row>
    <row r="13" spans="1:9" ht="39.75" customHeight="1" thickBot="1">
      <c r="A13" s="227"/>
      <c r="B13" s="233"/>
      <c r="C13" s="235"/>
      <c r="D13" s="229"/>
      <c r="E13" s="237"/>
      <c r="F13" s="244"/>
      <c r="G13" s="229"/>
      <c r="H13" s="246"/>
      <c r="I13" s="242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31">
        <v>66098.8</v>
      </c>
      <c r="E15" s="131">
        <v>54600</v>
      </c>
      <c r="F15" s="67">
        <f t="shared" ref="F15:F30" si="0">D15-E15</f>
        <v>11498.800000000003</v>
      </c>
      <c r="G15" s="164">
        <v>27789.447222222225</v>
      </c>
      <c r="H15" s="66">
        <f>AVERAGE(D15:E15)</f>
        <v>60349.4</v>
      </c>
      <c r="I15" s="69">
        <f>(H15-G15)/G15</f>
        <v>1.1716660830784986</v>
      </c>
    </row>
    <row r="16" spans="1:9" ht="16.5" customHeight="1">
      <c r="A16" s="37"/>
      <c r="B16" s="34" t="s">
        <v>5</v>
      </c>
      <c r="C16" s="15" t="s">
        <v>164</v>
      </c>
      <c r="D16" s="131">
        <v>158109.77777777778</v>
      </c>
      <c r="E16" s="131">
        <v>87200</v>
      </c>
      <c r="F16" s="71">
        <f t="shared" si="0"/>
        <v>70909.777777777781</v>
      </c>
      <c r="G16" s="167">
        <v>33460.626785714303</v>
      </c>
      <c r="H16" s="68">
        <f t="shared" ref="H16:H30" si="1">AVERAGE(D16:E16)</f>
        <v>122654.88888888889</v>
      </c>
      <c r="I16" s="72">
        <f t="shared" ref="I16:I39" si="2">(H16-G16)/G16</f>
        <v>2.6656482759389082</v>
      </c>
    </row>
    <row r="17" spans="1:9" ht="16.5">
      <c r="A17" s="37"/>
      <c r="B17" s="34" t="s">
        <v>6</v>
      </c>
      <c r="C17" s="15" t="s">
        <v>165</v>
      </c>
      <c r="D17" s="131">
        <v>83776.444444444438</v>
      </c>
      <c r="E17" s="131">
        <v>47500</v>
      </c>
      <c r="F17" s="71">
        <f t="shared" si="0"/>
        <v>36276.444444444438</v>
      </c>
      <c r="G17" s="167">
        <v>24158.199305555558</v>
      </c>
      <c r="H17" s="68">
        <f t="shared" si="1"/>
        <v>65638.222222222219</v>
      </c>
      <c r="I17" s="72">
        <f t="shared" si="2"/>
        <v>1.7170163385119386</v>
      </c>
    </row>
    <row r="18" spans="1:9" ht="16.5">
      <c r="A18" s="37"/>
      <c r="B18" s="34" t="s">
        <v>7</v>
      </c>
      <c r="C18" s="148" t="s">
        <v>166</v>
      </c>
      <c r="D18" s="131">
        <v>60598.8</v>
      </c>
      <c r="E18" s="131">
        <v>43500</v>
      </c>
      <c r="F18" s="71">
        <f t="shared" si="0"/>
        <v>17098.800000000003</v>
      </c>
      <c r="G18" s="167">
        <v>11677.747222222222</v>
      </c>
      <c r="H18" s="68">
        <f t="shared" si="1"/>
        <v>52049.4</v>
      </c>
      <c r="I18" s="72">
        <f t="shared" si="2"/>
        <v>3.4571439173603928</v>
      </c>
    </row>
    <row r="19" spans="1:9" ht="16.5">
      <c r="A19" s="37"/>
      <c r="B19" s="34" t="s">
        <v>8</v>
      </c>
      <c r="C19" s="15" t="s">
        <v>167</v>
      </c>
      <c r="D19" s="131">
        <v>145249.75</v>
      </c>
      <c r="E19" s="131">
        <v>95000</v>
      </c>
      <c r="F19" s="71">
        <f>D19-E19</f>
        <v>50249.75</v>
      </c>
      <c r="G19" s="167">
        <v>35225.157142857148</v>
      </c>
      <c r="H19" s="68">
        <f t="shared" si="1"/>
        <v>120124.875</v>
      </c>
      <c r="I19" s="72">
        <f t="shared" si="2"/>
        <v>2.4102012522705967</v>
      </c>
    </row>
    <row r="20" spans="1:9" ht="16.5">
      <c r="A20" s="37"/>
      <c r="B20" s="34" t="s">
        <v>9</v>
      </c>
      <c r="C20" s="148" t="s">
        <v>168</v>
      </c>
      <c r="D20" s="131">
        <v>112856.85714285714</v>
      </c>
      <c r="E20" s="131">
        <v>98000</v>
      </c>
      <c r="F20" s="71">
        <f t="shared" si="0"/>
        <v>14856.857142857145</v>
      </c>
      <c r="G20" s="167">
        <v>35858.033333333333</v>
      </c>
      <c r="H20" s="68">
        <f t="shared" si="1"/>
        <v>105428.42857142858</v>
      </c>
      <c r="I20" s="72">
        <f t="shared" si="2"/>
        <v>1.9401620437845706</v>
      </c>
    </row>
    <row r="21" spans="1:9" ht="16.5">
      <c r="A21" s="37"/>
      <c r="B21" s="34" t="s">
        <v>10</v>
      </c>
      <c r="C21" s="15" t="s">
        <v>169</v>
      </c>
      <c r="D21" s="131">
        <v>75899.8</v>
      </c>
      <c r="E21" s="131">
        <v>65200</v>
      </c>
      <c r="F21" s="71">
        <f t="shared" si="0"/>
        <v>10699.800000000003</v>
      </c>
      <c r="G21" s="167">
        <v>21792.199999999997</v>
      </c>
      <c r="H21" s="68">
        <f t="shared" si="1"/>
        <v>70549.899999999994</v>
      </c>
      <c r="I21" s="72">
        <f t="shared" si="2"/>
        <v>2.2373922779710171</v>
      </c>
    </row>
    <row r="22" spans="1:9" ht="16.5">
      <c r="A22" s="37"/>
      <c r="B22" s="34" t="s">
        <v>11</v>
      </c>
      <c r="C22" s="15" t="s">
        <v>170</v>
      </c>
      <c r="D22" s="131">
        <v>23777.555555555555</v>
      </c>
      <c r="E22" s="131">
        <v>14500</v>
      </c>
      <c r="F22" s="71">
        <f t="shared" si="0"/>
        <v>9277.5555555555547</v>
      </c>
      <c r="G22" s="167">
        <v>5192.9604166666668</v>
      </c>
      <c r="H22" s="68">
        <f t="shared" si="1"/>
        <v>19138.777777777777</v>
      </c>
      <c r="I22" s="72">
        <f t="shared" si="2"/>
        <v>2.6855235245684494</v>
      </c>
    </row>
    <row r="23" spans="1:9" ht="16.5">
      <c r="A23" s="37"/>
      <c r="B23" s="34" t="s">
        <v>12</v>
      </c>
      <c r="C23" s="15" t="s">
        <v>171</v>
      </c>
      <c r="D23" s="131">
        <v>30333.111111111109</v>
      </c>
      <c r="E23" s="131">
        <v>15600</v>
      </c>
      <c r="F23" s="71">
        <f t="shared" si="0"/>
        <v>14733.111111111109</v>
      </c>
      <c r="G23" s="167">
        <v>6599.4624999999996</v>
      </c>
      <c r="H23" s="68">
        <f t="shared" si="1"/>
        <v>22966.555555555555</v>
      </c>
      <c r="I23" s="72">
        <f t="shared" si="2"/>
        <v>2.4800645591297101</v>
      </c>
    </row>
    <row r="24" spans="1:9" ht="16.5">
      <c r="A24" s="37"/>
      <c r="B24" s="34" t="s">
        <v>13</v>
      </c>
      <c r="C24" s="15" t="s">
        <v>172</v>
      </c>
      <c r="D24" s="131">
        <v>35110.888888888891</v>
      </c>
      <c r="E24" s="131">
        <v>15600</v>
      </c>
      <c r="F24" s="71">
        <f t="shared" si="0"/>
        <v>19510.888888888891</v>
      </c>
      <c r="G24" s="167">
        <v>6306.21875</v>
      </c>
      <c r="H24" s="68">
        <f t="shared" si="1"/>
        <v>25355.444444444445</v>
      </c>
      <c r="I24" s="72">
        <f t="shared" si="2"/>
        <v>3.0207048707982809</v>
      </c>
    </row>
    <row r="25" spans="1:9" ht="16.5">
      <c r="A25" s="37"/>
      <c r="B25" s="34" t="s">
        <v>14</v>
      </c>
      <c r="C25" s="148" t="s">
        <v>173</v>
      </c>
      <c r="D25" s="131">
        <v>30899.8</v>
      </c>
      <c r="E25" s="131">
        <v>18600</v>
      </c>
      <c r="F25" s="71">
        <f t="shared" si="0"/>
        <v>12299.8</v>
      </c>
      <c r="G25" s="167">
        <v>6206.9131944444443</v>
      </c>
      <c r="H25" s="68">
        <f t="shared" si="1"/>
        <v>24749.9</v>
      </c>
      <c r="I25" s="72">
        <f t="shared" si="2"/>
        <v>2.9874731971687036</v>
      </c>
    </row>
    <row r="26" spans="1:9" ht="16.5">
      <c r="A26" s="37"/>
      <c r="B26" s="34" t="s">
        <v>15</v>
      </c>
      <c r="C26" s="15" t="s">
        <v>174</v>
      </c>
      <c r="D26" s="131">
        <v>72666.444444444438</v>
      </c>
      <c r="E26" s="131">
        <v>50500</v>
      </c>
      <c r="F26" s="71">
        <f t="shared" si="0"/>
        <v>22166.444444444438</v>
      </c>
      <c r="G26" s="167">
        <v>15923.795535714286</v>
      </c>
      <c r="H26" s="68">
        <f t="shared" si="1"/>
        <v>61583.222222222219</v>
      </c>
      <c r="I26" s="72">
        <f t="shared" si="2"/>
        <v>2.8673708214917628</v>
      </c>
    </row>
    <row r="27" spans="1:9" ht="16.5">
      <c r="A27" s="37"/>
      <c r="B27" s="34" t="s">
        <v>16</v>
      </c>
      <c r="C27" s="15" t="s">
        <v>175</v>
      </c>
      <c r="D27" s="131">
        <v>35333.111111111109</v>
      </c>
      <c r="E27" s="131">
        <v>19500</v>
      </c>
      <c r="F27" s="71">
        <f t="shared" si="0"/>
        <v>15833.111111111109</v>
      </c>
      <c r="G27" s="167">
        <v>6515.0562499999996</v>
      </c>
      <c r="H27" s="68">
        <f t="shared" si="1"/>
        <v>27416.555555555555</v>
      </c>
      <c r="I27" s="72">
        <f t="shared" si="2"/>
        <v>3.2081840130782533</v>
      </c>
    </row>
    <row r="28" spans="1:9" ht="16.5">
      <c r="A28" s="37"/>
      <c r="B28" s="34" t="s">
        <v>17</v>
      </c>
      <c r="C28" s="15" t="s">
        <v>176</v>
      </c>
      <c r="D28" s="131">
        <v>61148.800000000003</v>
      </c>
      <c r="E28" s="131">
        <v>51500</v>
      </c>
      <c r="F28" s="71">
        <f t="shared" si="0"/>
        <v>9648.8000000000029</v>
      </c>
      <c r="G28" s="167">
        <v>20166.391666666666</v>
      </c>
      <c r="H28" s="68">
        <f t="shared" si="1"/>
        <v>56324.4</v>
      </c>
      <c r="I28" s="72">
        <f t="shared" si="2"/>
        <v>1.7929835406846457</v>
      </c>
    </row>
    <row r="29" spans="1:9" ht="16.5">
      <c r="A29" s="37"/>
      <c r="B29" s="34" t="s">
        <v>18</v>
      </c>
      <c r="C29" s="15" t="s">
        <v>177</v>
      </c>
      <c r="D29" s="131">
        <v>108250</v>
      </c>
      <c r="E29" s="131">
        <v>70000</v>
      </c>
      <c r="F29" s="71">
        <f t="shared" si="0"/>
        <v>38250</v>
      </c>
      <c r="G29" s="167">
        <v>23302.851339285713</v>
      </c>
      <c r="H29" s="68">
        <f t="shared" si="1"/>
        <v>89125</v>
      </c>
      <c r="I29" s="72">
        <f t="shared" si="2"/>
        <v>2.8246392556153128</v>
      </c>
    </row>
    <row r="30" spans="1:9" ht="17.25" thickBot="1">
      <c r="A30" s="38"/>
      <c r="B30" s="36" t="s">
        <v>19</v>
      </c>
      <c r="C30" s="16" t="s">
        <v>178</v>
      </c>
      <c r="D30" s="140">
        <v>57998.8</v>
      </c>
      <c r="E30" s="134">
        <v>49500</v>
      </c>
      <c r="F30" s="74">
        <f t="shared" si="0"/>
        <v>8498.8000000000029</v>
      </c>
      <c r="G30" s="170">
        <v>20423.494444444445</v>
      </c>
      <c r="H30" s="100">
        <f t="shared" si="1"/>
        <v>53749.4</v>
      </c>
      <c r="I30" s="75">
        <f t="shared" si="2"/>
        <v>1.631743561132889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0"/>
      <c r="F31" s="76"/>
      <c r="G31" s="139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145199.79999999999</v>
      </c>
      <c r="E32" s="131">
        <v>95000</v>
      </c>
      <c r="F32" s="67">
        <f>D32-E32</f>
        <v>50199.799999999988</v>
      </c>
      <c r="G32" s="173">
        <v>27666.383333333331</v>
      </c>
      <c r="H32" s="68">
        <f>AVERAGE(D32:E32)</f>
        <v>120099.9</v>
      </c>
      <c r="I32" s="78">
        <f t="shared" si="2"/>
        <v>3.3410046970360541</v>
      </c>
    </row>
    <row r="33" spans="1:9" ht="16.5">
      <c r="A33" s="37"/>
      <c r="B33" s="34" t="s">
        <v>27</v>
      </c>
      <c r="C33" s="15" t="s">
        <v>180</v>
      </c>
      <c r="D33" s="47">
        <v>149999.79999999999</v>
      </c>
      <c r="E33" s="131">
        <v>95000</v>
      </c>
      <c r="F33" s="79">
        <f>D33-E33</f>
        <v>54999.799999999988</v>
      </c>
      <c r="G33" s="167">
        <v>26582.15</v>
      </c>
      <c r="H33" s="68">
        <f>AVERAGE(D33:E33)</f>
        <v>122499.9</v>
      </c>
      <c r="I33" s="72">
        <f t="shared" si="2"/>
        <v>3.6083518451291559</v>
      </c>
    </row>
    <row r="34" spans="1:9" ht="16.5">
      <c r="A34" s="37"/>
      <c r="B34" s="39" t="s">
        <v>28</v>
      </c>
      <c r="C34" s="15" t="s">
        <v>181</v>
      </c>
      <c r="D34" s="47">
        <v>57436.25</v>
      </c>
      <c r="E34" s="131">
        <v>48500</v>
      </c>
      <c r="F34" s="71">
        <f>D34-E34</f>
        <v>8936.25</v>
      </c>
      <c r="G34" s="167">
        <v>28063.486904761907</v>
      </c>
      <c r="H34" s="68">
        <f>AVERAGE(D34:E34)</f>
        <v>52968.125</v>
      </c>
      <c r="I34" s="72">
        <f t="shared" si="2"/>
        <v>0.88743919028152518</v>
      </c>
    </row>
    <row r="35" spans="1:9" ht="16.5">
      <c r="A35" s="37"/>
      <c r="B35" s="34" t="s">
        <v>29</v>
      </c>
      <c r="C35" s="15" t="s">
        <v>182</v>
      </c>
      <c r="D35" s="47">
        <v>58712.857142857145</v>
      </c>
      <c r="E35" s="131">
        <v>45000</v>
      </c>
      <c r="F35" s="79">
        <f>D35-E35</f>
        <v>13712.857142857145</v>
      </c>
      <c r="G35" s="167">
        <v>21115.191666666666</v>
      </c>
      <c r="H35" s="68">
        <f>AVERAGE(D35:E35)</f>
        <v>51856.428571428572</v>
      </c>
      <c r="I35" s="72">
        <f t="shared" si="2"/>
        <v>1.4558824466316034</v>
      </c>
    </row>
    <row r="36" spans="1:9" ht="17.25" thickBot="1">
      <c r="A36" s="38"/>
      <c r="B36" s="39" t="s">
        <v>30</v>
      </c>
      <c r="C36" s="15" t="s">
        <v>183</v>
      </c>
      <c r="D36" s="50">
        <v>54398.8</v>
      </c>
      <c r="E36" s="131">
        <v>44500</v>
      </c>
      <c r="F36" s="71">
        <f>D36-E36</f>
        <v>9898.8000000000029</v>
      </c>
      <c r="G36" s="170">
        <v>20046.269444444446</v>
      </c>
      <c r="H36" s="68">
        <f>AVERAGE(D36:E36)</f>
        <v>49449.4</v>
      </c>
      <c r="I36" s="80">
        <f t="shared" si="2"/>
        <v>1.46676321183063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6"/>
      <c r="F37" s="41"/>
      <c r="G37" s="139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1564093.6666666667</v>
      </c>
      <c r="E38" s="132">
        <v>1359940</v>
      </c>
      <c r="F38" s="67">
        <f>D38-E38</f>
        <v>204153.66666666674</v>
      </c>
      <c r="G38" s="167">
        <v>566093.5</v>
      </c>
      <c r="H38" s="67">
        <f>AVERAGE(D38:E38)</f>
        <v>1462016.8333333335</v>
      </c>
      <c r="I38" s="78">
        <f t="shared" si="2"/>
        <v>1.5826419722772536</v>
      </c>
    </row>
    <row r="39" spans="1:9" ht="17.25" thickBot="1">
      <c r="A39" s="38"/>
      <c r="B39" s="36" t="s">
        <v>32</v>
      </c>
      <c r="C39" s="16" t="s">
        <v>185</v>
      </c>
      <c r="D39" s="57">
        <v>941661.1875</v>
      </c>
      <c r="E39" s="133">
        <v>1038585</v>
      </c>
      <c r="F39" s="74">
        <f>D39-E39</f>
        <v>-96923.8125</v>
      </c>
      <c r="G39" s="167">
        <v>384692.09523809527</v>
      </c>
      <c r="H39" s="81">
        <f>AVERAGE(D39:E39)</f>
        <v>990123.09375</v>
      </c>
      <c r="I39" s="75">
        <f t="shared" si="2"/>
        <v>1.573806704130972</v>
      </c>
    </row>
    <row r="40" spans="1:9" ht="15.75" customHeight="1" thickBot="1">
      <c r="A40" s="238"/>
      <c r="B40" s="239"/>
      <c r="C40" s="240"/>
      <c r="D40" s="83">
        <f>SUM(D15:D39)</f>
        <v>4129611.1017857147</v>
      </c>
      <c r="E40" s="83">
        <f>SUM(E15:E39)</f>
        <v>3522825</v>
      </c>
      <c r="F40" s="83">
        <f>SUM(F15:F39)</f>
        <v>606786.10178571427</v>
      </c>
      <c r="G40" s="83">
        <f>SUM(G15:G39)</f>
        <v>1374857.6316964286</v>
      </c>
      <c r="H40" s="83">
        <f>AVERAGE(D40:E40)</f>
        <v>3826218.0508928574</v>
      </c>
      <c r="I40" s="75">
        <f>(H40-G40)/G40</f>
        <v>1.7829921896507275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6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5" t="s">
        <v>201</v>
      </c>
      <c r="B9" s="225"/>
      <c r="C9" s="225"/>
      <c r="D9" s="225"/>
      <c r="E9" s="225"/>
      <c r="F9" s="225"/>
      <c r="G9" s="225"/>
      <c r="H9" s="225"/>
      <c r="I9" s="225"/>
    </row>
    <row r="10" spans="1:9" ht="18">
      <c r="A10" s="2" t="s">
        <v>221</v>
      </c>
      <c r="B10" s="2"/>
      <c r="C10" s="2"/>
    </row>
    <row r="11" spans="1:9" ht="18">
      <c r="A11" s="2"/>
      <c r="B11" s="2"/>
      <c r="C11" s="2"/>
    </row>
    <row r="12" spans="1:9" ht="15.75" thickBot="1">
      <c r="F12" s="125"/>
      <c r="H12" s="125"/>
    </row>
    <row r="13" spans="1:9" ht="24.75" customHeight="1">
      <c r="A13" s="226" t="s">
        <v>3</v>
      </c>
      <c r="B13" s="232"/>
      <c r="C13" s="234" t="s">
        <v>0</v>
      </c>
      <c r="D13" s="228" t="s">
        <v>23</v>
      </c>
      <c r="E13" s="228" t="s">
        <v>222</v>
      </c>
      <c r="F13" s="245" t="s">
        <v>226</v>
      </c>
      <c r="G13" s="228" t="s">
        <v>197</v>
      </c>
      <c r="H13" s="245" t="s">
        <v>220</v>
      </c>
      <c r="I13" s="228" t="s">
        <v>187</v>
      </c>
    </row>
    <row r="14" spans="1:9" ht="33.75" customHeight="1" thickBot="1">
      <c r="A14" s="227"/>
      <c r="B14" s="233"/>
      <c r="C14" s="235"/>
      <c r="D14" s="248"/>
      <c r="E14" s="229"/>
      <c r="F14" s="246"/>
      <c r="G14" s="247"/>
      <c r="H14" s="246"/>
      <c r="I14" s="247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64">
        <v>27789.447222222225</v>
      </c>
      <c r="F16" s="42">
        <v>60349.4</v>
      </c>
      <c r="G16" s="21">
        <f t="shared" ref="G16:G31" si="0">(F16-E16)/E16</f>
        <v>1.1716660830784986</v>
      </c>
      <c r="H16" s="206">
        <v>61174.400000000001</v>
      </c>
      <c r="I16" s="21">
        <f t="shared" ref="I16:I31" si="1">(F16-H16)/H16</f>
        <v>-1.3486033373437255E-2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67">
        <v>33460.626785714288</v>
      </c>
      <c r="F17" s="46">
        <v>122654.88888888889</v>
      </c>
      <c r="G17" s="21">
        <f t="shared" si="0"/>
        <v>2.66564827593891</v>
      </c>
      <c r="H17" s="208">
        <v>82471.488888888882</v>
      </c>
      <c r="I17" s="21">
        <f t="shared" si="1"/>
        <v>0.48723990001123635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67">
        <v>24158.199305555558</v>
      </c>
      <c r="F18" s="46">
        <v>65638.222222222219</v>
      </c>
      <c r="G18" s="21">
        <f t="shared" si="0"/>
        <v>1.7170163385119386</v>
      </c>
      <c r="H18" s="208">
        <v>58693.777777777781</v>
      </c>
      <c r="I18" s="21">
        <f t="shared" si="1"/>
        <v>0.11831653554039409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67">
        <v>11677.747222222222</v>
      </c>
      <c r="F19" s="46">
        <v>52049.4</v>
      </c>
      <c r="G19" s="21">
        <f t="shared" si="0"/>
        <v>3.4571439173603928</v>
      </c>
      <c r="H19" s="208">
        <v>54307.7</v>
      </c>
      <c r="I19" s="21">
        <f t="shared" si="1"/>
        <v>-4.1583421872036487E-2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67">
        <v>35225.157142857148</v>
      </c>
      <c r="F20" s="46">
        <v>120124.875</v>
      </c>
      <c r="G20" s="21">
        <f t="shared" si="0"/>
        <v>2.4102012522705967</v>
      </c>
      <c r="H20" s="208">
        <v>102708.13333333333</v>
      </c>
      <c r="I20" s="21">
        <f t="shared" si="1"/>
        <v>0.16957509694136527</v>
      </c>
    </row>
    <row r="21" spans="1:9" ht="16.5">
      <c r="A21" s="37"/>
      <c r="B21" s="34" t="s">
        <v>9</v>
      </c>
      <c r="C21" s="15" t="s">
        <v>88</v>
      </c>
      <c r="D21" s="144" t="s">
        <v>161</v>
      </c>
      <c r="E21" s="167">
        <v>35858.033333333333</v>
      </c>
      <c r="F21" s="46">
        <v>105428.42857142858</v>
      </c>
      <c r="G21" s="21">
        <f t="shared" si="0"/>
        <v>1.9401620437845706</v>
      </c>
      <c r="H21" s="208">
        <v>64155.5</v>
      </c>
      <c r="I21" s="21">
        <f t="shared" si="1"/>
        <v>0.64332642675107476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67">
        <v>21792.199999999997</v>
      </c>
      <c r="F22" s="46">
        <v>70549.899999999994</v>
      </c>
      <c r="G22" s="21">
        <f t="shared" si="0"/>
        <v>2.2373922779710171</v>
      </c>
      <c r="H22" s="208">
        <v>64591.5</v>
      </c>
      <c r="I22" s="21">
        <f t="shared" si="1"/>
        <v>9.2247431937638763E-2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67">
        <v>5192.9604166666668</v>
      </c>
      <c r="F23" s="46">
        <v>19138.777777777777</v>
      </c>
      <c r="G23" s="21">
        <f t="shared" si="0"/>
        <v>2.6855235245684494</v>
      </c>
      <c r="H23" s="208">
        <v>21052.666666666664</v>
      </c>
      <c r="I23" s="21">
        <f t="shared" si="1"/>
        <v>-9.0909570706270953E-2</v>
      </c>
    </row>
    <row r="24" spans="1:9" ht="16.5">
      <c r="A24" s="37"/>
      <c r="B24" s="34" t="s">
        <v>12</v>
      </c>
      <c r="C24" s="15" t="s">
        <v>92</v>
      </c>
      <c r="D24" s="146" t="s">
        <v>81</v>
      </c>
      <c r="E24" s="167">
        <v>6599.4624999999996</v>
      </c>
      <c r="F24" s="46">
        <v>22966.555555555555</v>
      </c>
      <c r="G24" s="21">
        <f t="shared" si="0"/>
        <v>2.4800645591297101</v>
      </c>
      <c r="H24" s="208">
        <v>23111</v>
      </c>
      <c r="I24" s="21">
        <f t="shared" si="1"/>
        <v>-6.2500300482214209E-3</v>
      </c>
    </row>
    <row r="25" spans="1:9" ht="16.5">
      <c r="A25" s="37"/>
      <c r="B25" s="34" t="s">
        <v>13</v>
      </c>
      <c r="C25" s="127" t="s">
        <v>93</v>
      </c>
      <c r="D25" s="13" t="s">
        <v>81</v>
      </c>
      <c r="E25" s="167">
        <v>6306.21875</v>
      </c>
      <c r="F25" s="46">
        <v>25355.444444444445</v>
      </c>
      <c r="G25" s="21">
        <f t="shared" si="0"/>
        <v>3.0207048707982809</v>
      </c>
      <c r="H25" s="208">
        <v>23833.222222222223</v>
      </c>
      <c r="I25" s="21">
        <f t="shared" si="1"/>
        <v>6.3869761630590369E-2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67">
        <v>6206.9131944444443</v>
      </c>
      <c r="F26" s="46">
        <v>24749.9</v>
      </c>
      <c r="G26" s="21">
        <f t="shared" si="0"/>
        <v>2.9874731971687036</v>
      </c>
      <c r="H26" s="208">
        <v>23891.5</v>
      </c>
      <c r="I26" s="21">
        <f t="shared" si="1"/>
        <v>3.5929096122051835E-2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67">
        <v>15923.795535714286</v>
      </c>
      <c r="F27" s="46">
        <v>61583.222222222219</v>
      </c>
      <c r="G27" s="21">
        <f t="shared" si="0"/>
        <v>2.8673708214917628</v>
      </c>
      <c r="H27" s="208">
        <v>55474.9</v>
      </c>
      <c r="I27" s="21">
        <f t="shared" si="1"/>
        <v>0.11010965720032334</v>
      </c>
    </row>
    <row r="28" spans="1:9" ht="16.5">
      <c r="A28" s="37"/>
      <c r="B28" s="34" t="s">
        <v>16</v>
      </c>
      <c r="C28" s="15" t="s">
        <v>96</v>
      </c>
      <c r="D28" s="146" t="s">
        <v>81</v>
      </c>
      <c r="E28" s="167">
        <v>6515.0562499999996</v>
      </c>
      <c r="F28" s="46">
        <v>27416.555555555555</v>
      </c>
      <c r="G28" s="21">
        <f t="shared" si="0"/>
        <v>3.2081840130782533</v>
      </c>
      <c r="H28" s="208">
        <v>23302.6</v>
      </c>
      <c r="I28" s="21">
        <f t="shared" si="1"/>
        <v>0.1765449158272277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67">
        <v>20166.391666666666</v>
      </c>
      <c r="F29" s="46">
        <v>56324.4</v>
      </c>
      <c r="G29" s="21">
        <f t="shared" si="0"/>
        <v>1.7929835406846457</v>
      </c>
      <c r="H29" s="208">
        <v>56174.400000000001</v>
      </c>
      <c r="I29" s="21">
        <f t="shared" si="1"/>
        <v>2.6702554900452876E-3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67">
        <v>23302.851339285713</v>
      </c>
      <c r="F30" s="46">
        <v>89125</v>
      </c>
      <c r="G30" s="21">
        <f t="shared" si="0"/>
        <v>2.8246392556153128</v>
      </c>
      <c r="H30" s="208">
        <v>84137.5</v>
      </c>
      <c r="I30" s="21">
        <f t="shared" si="1"/>
        <v>5.9277967612539E-2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70">
        <v>20423.494444444445</v>
      </c>
      <c r="F31" s="49">
        <v>53749.4</v>
      </c>
      <c r="G31" s="23">
        <f t="shared" si="0"/>
        <v>1.631743561132889</v>
      </c>
      <c r="H31" s="210">
        <v>51898.9</v>
      </c>
      <c r="I31" s="23">
        <f t="shared" si="1"/>
        <v>3.5655861684929735E-2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39"/>
      <c r="F32" s="41"/>
      <c r="G32" s="41"/>
      <c r="H32" s="205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73">
        <v>27666.383333333331</v>
      </c>
      <c r="F33" s="54">
        <v>120099.9</v>
      </c>
      <c r="G33" s="21">
        <f>(F33-E33)/E33</f>
        <v>3.3410046970360541</v>
      </c>
      <c r="H33" s="213">
        <v>109558.2</v>
      </c>
      <c r="I33" s="21">
        <f>(F33-H33)/H33</f>
        <v>9.6220091239176964E-2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67">
        <v>26582.15</v>
      </c>
      <c r="F34" s="46">
        <v>122499.9</v>
      </c>
      <c r="G34" s="21">
        <f>(F34-E34)/E34</f>
        <v>3.6083518451291559</v>
      </c>
      <c r="H34" s="208">
        <v>113474.9</v>
      </c>
      <c r="I34" s="21">
        <f>(F34-H34)/H34</f>
        <v>7.9533006858785518E-2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67">
        <v>28063.486904761907</v>
      </c>
      <c r="F35" s="46">
        <v>52968.125</v>
      </c>
      <c r="G35" s="21">
        <f>(F35-E35)/E35</f>
        <v>0.88743919028152518</v>
      </c>
      <c r="H35" s="208">
        <v>65227.85</v>
      </c>
      <c r="I35" s="21">
        <f>(F35-H35)/H35</f>
        <v>-0.1879523087147591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67">
        <v>21115.191666666666</v>
      </c>
      <c r="F36" s="46">
        <v>51856.428571428572</v>
      </c>
      <c r="G36" s="21">
        <f>(F36-E36)/E36</f>
        <v>1.4558824466316034</v>
      </c>
      <c r="H36" s="208">
        <v>64106.428571428572</v>
      </c>
      <c r="I36" s="21">
        <f>(F36-H36)/H36</f>
        <v>-0.19108848009448573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70">
        <v>20046.269444444446</v>
      </c>
      <c r="F37" s="49">
        <v>49449.4</v>
      </c>
      <c r="G37" s="23">
        <f>(F37-E37)/E37</f>
        <v>1.46676321183063</v>
      </c>
      <c r="H37" s="210">
        <v>50332.2</v>
      </c>
      <c r="I37" s="23">
        <f>(F37-H37)/H37</f>
        <v>-1.7539467776095535E-2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39"/>
      <c r="F38" s="41"/>
      <c r="G38" s="41"/>
      <c r="H38" s="205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67">
        <v>566093.5</v>
      </c>
      <c r="F39" s="46">
        <v>1462016.8333333335</v>
      </c>
      <c r="G39" s="21">
        <f t="shared" ref="G39:G44" si="2">(F39-E39)/E39</f>
        <v>1.5826419722772536</v>
      </c>
      <c r="H39" s="208">
        <v>1494436.8333333335</v>
      </c>
      <c r="I39" s="21">
        <f t="shared" ref="I39:I44" si="3">(F39-H39)/H39</f>
        <v>-2.169379078250324E-2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67">
        <v>384692.09523809527</v>
      </c>
      <c r="F40" s="46">
        <v>990123.09375</v>
      </c>
      <c r="G40" s="21">
        <f t="shared" si="2"/>
        <v>1.573806704130972</v>
      </c>
      <c r="H40" s="208">
        <v>961762.7261197723</v>
      </c>
      <c r="I40" s="21">
        <f t="shared" si="3"/>
        <v>2.9487904719127021E-2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75">
        <v>258010.06666666665</v>
      </c>
      <c r="F41" s="57">
        <v>587805.16666666663</v>
      </c>
      <c r="G41" s="21">
        <f t="shared" si="2"/>
        <v>1.2782257074723957</v>
      </c>
      <c r="H41" s="214">
        <v>592735.5838901262</v>
      </c>
      <c r="I41" s="21">
        <f t="shared" si="3"/>
        <v>-8.3180719320092543E-3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68">
        <v>112036</v>
      </c>
      <c r="F42" s="47">
        <v>303017</v>
      </c>
      <c r="G42" s="21">
        <f t="shared" si="2"/>
        <v>1.7046395801349565</v>
      </c>
      <c r="H42" s="209">
        <v>304422.64810690423</v>
      </c>
      <c r="I42" s="21">
        <f t="shared" si="3"/>
        <v>-4.6174229008434766E-3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68">
        <v>117186.87499999999</v>
      </c>
      <c r="F43" s="47">
        <v>245342.16666666666</v>
      </c>
      <c r="G43" s="21">
        <f t="shared" si="2"/>
        <v>1.0935976547430477</v>
      </c>
      <c r="H43" s="209">
        <v>253722.14550853751</v>
      </c>
      <c r="I43" s="21">
        <f t="shared" si="3"/>
        <v>-3.3028172708672254E-2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71">
        <v>255046.26339285716</v>
      </c>
      <c r="F44" s="50">
        <v>756197.75</v>
      </c>
      <c r="G44" s="31">
        <f t="shared" si="2"/>
        <v>1.9649434574746181</v>
      </c>
      <c r="H44" s="211">
        <v>754397.76169265027</v>
      </c>
      <c r="I44" s="31">
        <f t="shared" si="3"/>
        <v>2.3859937008708513E-3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39"/>
      <c r="F45" s="121"/>
      <c r="G45" s="41"/>
      <c r="H45" s="222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65">
        <v>174680.88888888888</v>
      </c>
      <c r="F46" s="43">
        <v>414382.22222222225</v>
      </c>
      <c r="G46" s="21">
        <f t="shared" ref="G46:G51" si="4">(F46-E46)/E46</f>
        <v>1.3722241445989134</v>
      </c>
      <c r="H46" s="207">
        <v>409496.84075723833</v>
      </c>
      <c r="I46" s="21">
        <f t="shared" ref="I46:I51" si="5">(F46-H46)/H46</f>
        <v>1.1930205507690634E-2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68">
        <v>143298.19166666665</v>
      </c>
      <c r="F47" s="47">
        <v>313326.75</v>
      </c>
      <c r="G47" s="21">
        <f t="shared" si="4"/>
        <v>1.1865366642507644</v>
      </c>
      <c r="H47" s="209">
        <v>311799.3056792873</v>
      </c>
      <c r="I47" s="21">
        <f t="shared" si="5"/>
        <v>4.8988060360975064E-3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68">
        <v>426071.75</v>
      </c>
      <c r="F48" s="47">
        <v>965146.28571428568</v>
      </c>
      <c r="G48" s="21">
        <f t="shared" si="4"/>
        <v>1.2652200849135988</v>
      </c>
      <c r="H48" s="209">
        <v>980001.14524339803</v>
      </c>
      <c r="I48" s="21">
        <f t="shared" si="5"/>
        <v>-1.5158002213786109E-2</v>
      </c>
    </row>
    <row r="49" spans="1:11" ht="16.5">
      <c r="A49" s="37"/>
      <c r="B49" s="34" t="s">
        <v>48</v>
      </c>
      <c r="C49" s="15" t="s">
        <v>157</v>
      </c>
      <c r="D49" s="11" t="s">
        <v>114</v>
      </c>
      <c r="E49" s="168">
        <v>512653.26107142854</v>
      </c>
      <c r="F49" s="47">
        <v>1287288.5</v>
      </c>
      <c r="G49" s="21">
        <f t="shared" si="4"/>
        <v>1.5110315251084312</v>
      </c>
      <c r="H49" s="209">
        <v>1316504.01</v>
      </c>
      <c r="I49" s="21">
        <f t="shared" si="5"/>
        <v>-2.2191736430791434E-2</v>
      </c>
    </row>
    <row r="50" spans="1:11" ht="16.5">
      <c r="A50" s="37"/>
      <c r="B50" s="34" t="s">
        <v>49</v>
      </c>
      <c r="C50" s="15" t="s">
        <v>158</v>
      </c>
      <c r="D50" s="13" t="s">
        <v>199</v>
      </c>
      <c r="E50" s="168">
        <v>48749</v>
      </c>
      <c r="F50" s="47">
        <v>150910.83333333334</v>
      </c>
      <c r="G50" s="21">
        <f t="shared" si="4"/>
        <v>2.0956703385368591</v>
      </c>
      <c r="H50" s="209">
        <v>140761.98079064587</v>
      </c>
      <c r="I50" s="21">
        <f t="shared" si="5"/>
        <v>7.2099387104972421E-2</v>
      </c>
    </row>
    <row r="51" spans="1:11" ht="16.5" customHeight="1" thickBot="1">
      <c r="A51" s="38"/>
      <c r="B51" s="34" t="s">
        <v>50</v>
      </c>
      <c r="C51" s="127" t="s">
        <v>159</v>
      </c>
      <c r="D51" s="12" t="s">
        <v>112</v>
      </c>
      <c r="E51" s="171">
        <v>759750</v>
      </c>
      <c r="F51" s="50">
        <v>1787621</v>
      </c>
      <c r="G51" s="31">
        <f t="shared" si="4"/>
        <v>1.3529068772622572</v>
      </c>
      <c r="H51" s="211">
        <v>1787621</v>
      </c>
      <c r="I51" s="31">
        <f t="shared" si="5"/>
        <v>0</v>
      </c>
    </row>
    <row r="52" spans="1:11" ht="17.25" customHeight="1" thickBot="1">
      <c r="A52" s="37" t="s">
        <v>44</v>
      </c>
      <c r="B52" s="27" t="s">
        <v>57</v>
      </c>
      <c r="C52" s="5"/>
      <c r="D52" s="6"/>
      <c r="E52" s="139"/>
      <c r="F52" s="41"/>
      <c r="G52" s="41"/>
      <c r="H52" s="205"/>
      <c r="I52" s="8"/>
    </row>
    <row r="53" spans="1:11" ht="16.5">
      <c r="A53" s="33"/>
      <c r="B53" s="91" t="s">
        <v>38</v>
      </c>
      <c r="C53" s="19" t="s">
        <v>115</v>
      </c>
      <c r="D53" s="20" t="s">
        <v>114</v>
      </c>
      <c r="E53" s="165">
        <v>77070.833333333328</v>
      </c>
      <c r="F53" s="66">
        <v>137612.75</v>
      </c>
      <c r="G53" s="22">
        <f t="shared" ref="G53:G61" si="6">(F53-E53)/E53</f>
        <v>0.78553603287019524</v>
      </c>
      <c r="H53" s="217">
        <v>140454.6616555308</v>
      </c>
      <c r="I53" s="22">
        <f t="shared" ref="I53:I61" si="7">(F53-H53)/H53</f>
        <v>-2.0233658477642212E-2</v>
      </c>
      <c r="K53" s="125"/>
    </row>
    <row r="54" spans="1:11" ht="16.5">
      <c r="A54" s="37"/>
      <c r="B54" s="92" t="s">
        <v>39</v>
      </c>
      <c r="C54" s="15" t="s">
        <v>116</v>
      </c>
      <c r="D54" s="11" t="s">
        <v>114</v>
      </c>
      <c r="E54" s="168">
        <v>77012.5</v>
      </c>
      <c r="F54" s="70">
        <v>186023.75</v>
      </c>
      <c r="G54" s="21">
        <f t="shared" si="6"/>
        <v>1.4155007304009088</v>
      </c>
      <c r="H54" s="219">
        <v>193859.14003340757</v>
      </c>
      <c r="I54" s="21">
        <f t="shared" si="7"/>
        <v>-4.0417955181567954E-2</v>
      </c>
      <c r="K54" s="125"/>
    </row>
    <row r="55" spans="1:11" ht="16.5">
      <c r="A55" s="37"/>
      <c r="B55" s="92" t="s">
        <v>40</v>
      </c>
      <c r="C55" s="15" t="s">
        <v>117</v>
      </c>
      <c r="D55" s="11" t="s">
        <v>114</v>
      </c>
      <c r="E55" s="168">
        <v>66879.8125</v>
      </c>
      <c r="F55" s="70">
        <v>132464.58333333334</v>
      </c>
      <c r="G55" s="21">
        <f t="shared" si="6"/>
        <v>0.98063628442937611</v>
      </c>
      <c r="H55" s="219">
        <v>126263.73886414252</v>
      </c>
      <c r="I55" s="21">
        <f t="shared" si="7"/>
        <v>4.9110255446045505E-2</v>
      </c>
      <c r="K55" s="125"/>
    </row>
    <row r="56" spans="1:11" ht="16.5">
      <c r="A56" s="37"/>
      <c r="B56" s="92" t="s">
        <v>41</v>
      </c>
      <c r="C56" s="15" t="s">
        <v>118</v>
      </c>
      <c r="D56" s="11" t="s">
        <v>114</v>
      </c>
      <c r="E56" s="168">
        <v>94979.0625</v>
      </c>
      <c r="F56" s="70">
        <v>185575.5</v>
      </c>
      <c r="G56" s="21">
        <f t="shared" si="6"/>
        <v>0.95385693557461682</v>
      </c>
      <c r="H56" s="219">
        <v>188811.28596881957</v>
      </c>
      <c r="I56" s="21">
        <f t="shared" si="7"/>
        <v>-1.7137672423638568E-2</v>
      </c>
      <c r="K56" s="125"/>
    </row>
    <row r="57" spans="1:11" ht="16.5">
      <c r="A57" s="37"/>
      <c r="B57" s="92" t="s">
        <v>42</v>
      </c>
      <c r="C57" s="15" t="s">
        <v>198</v>
      </c>
      <c r="D57" s="11" t="s">
        <v>114</v>
      </c>
      <c r="E57" s="168">
        <v>48637.916666666664</v>
      </c>
      <c r="F57" s="98">
        <v>94356.625</v>
      </c>
      <c r="G57" s="21">
        <f t="shared" si="6"/>
        <v>0.93998081058159366</v>
      </c>
      <c r="H57" s="221">
        <v>95931.489977728284</v>
      </c>
      <c r="I57" s="21">
        <f t="shared" si="7"/>
        <v>-1.6416559130832946E-2</v>
      </c>
      <c r="K57" s="125"/>
    </row>
    <row r="58" spans="1:11" ht="16.5" customHeight="1" thickBot="1">
      <c r="A58" s="38"/>
      <c r="B58" s="93" t="s">
        <v>43</v>
      </c>
      <c r="C58" s="16" t="s">
        <v>119</v>
      </c>
      <c r="D58" s="12" t="s">
        <v>114</v>
      </c>
      <c r="E58" s="171">
        <v>33933.75</v>
      </c>
      <c r="F58" s="50">
        <v>110867.16666666667</v>
      </c>
      <c r="G58" s="29">
        <f t="shared" si="6"/>
        <v>2.2671651870679388</v>
      </c>
      <c r="H58" s="211">
        <v>102972.85141584474</v>
      </c>
      <c r="I58" s="29">
        <f t="shared" si="7"/>
        <v>7.6664044379441298E-2</v>
      </c>
      <c r="K58" s="125"/>
    </row>
    <row r="59" spans="1:11" ht="16.5">
      <c r="A59" s="37"/>
      <c r="B59" s="94" t="s">
        <v>54</v>
      </c>
      <c r="C59" s="14" t="s">
        <v>121</v>
      </c>
      <c r="D59" s="11" t="s">
        <v>120</v>
      </c>
      <c r="E59" s="165">
        <v>100096.14285714287</v>
      </c>
      <c r="F59" s="68">
        <v>201600.4375</v>
      </c>
      <c r="G59" s="21">
        <f t="shared" si="6"/>
        <v>1.0140679924872227</v>
      </c>
      <c r="H59" s="218">
        <v>203371.01250000001</v>
      </c>
      <c r="I59" s="21">
        <f t="shared" si="7"/>
        <v>-8.7061325910447115E-3</v>
      </c>
      <c r="K59" s="125"/>
    </row>
    <row r="60" spans="1:11" ht="16.5">
      <c r="A60" s="37"/>
      <c r="B60" s="92" t="s">
        <v>55</v>
      </c>
      <c r="C60" s="15" t="s">
        <v>122</v>
      </c>
      <c r="D60" s="13" t="s">
        <v>120</v>
      </c>
      <c r="E60" s="168">
        <v>96865.500000000015</v>
      </c>
      <c r="F60" s="70">
        <v>186073.55555555556</v>
      </c>
      <c r="G60" s="21">
        <f t="shared" si="6"/>
        <v>0.92094765995690453</v>
      </c>
      <c r="H60" s="219">
        <v>194739.72222222222</v>
      </c>
      <c r="I60" s="21">
        <f t="shared" si="7"/>
        <v>-4.4501278772378465E-2</v>
      </c>
      <c r="K60" s="125"/>
    </row>
    <row r="61" spans="1:11" ht="16.5" customHeight="1" thickBot="1">
      <c r="A61" s="38"/>
      <c r="B61" s="93" t="s">
        <v>56</v>
      </c>
      <c r="C61" s="16" t="s">
        <v>123</v>
      </c>
      <c r="D61" s="12" t="s">
        <v>120</v>
      </c>
      <c r="E61" s="171">
        <v>620000</v>
      </c>
      <c r="F61" s="73">
        <v>1128394.6666666667</v>
      </c>
      <c r="G61" s="29">
        <f t="shared" si="6"/>
        <v>0.81999139784946251</v>
      </c>
      <c r="H61" s="220">
        <v>1128394.6666666667</v>
      </c>
      <c r="I61" s="29">
        <f t="shared" si="7"/>
        <v>0</v>
      </c>
      <c r="K61" s="125"/>
    </row>
    <row r="62" spans="1:11" ht="17.25" customHeight="1" thickBot="1">
      <c r="A62" s="37" t="s">
        <v>53</v>
      </c>
      <c r="B62" s="27" t="s">
        <v>58</v>
      </c>
      <c r="C62" s="5"/>
      <c r="D62" s="6"/>
      <c r="E62" s="139"/>
      <c r="F62" s="52"/>
      <c r="G62" s="41"/>
      <c r="H62" s="212"/>
      <c r="I62" s="8"/>
      <c r="K62" s="125"/>
    </row>
    <row r="63" spans="1:11" ht="16.5">
      <c r="A63" s="33"/>
      <c r="B63" s="34" t="s">
        <v>59</v>
      </c>
      <c r="C63" s="15" t="s">
        <v>128</v>
      </c>
      <c r="D63" s="20" t="s">
        <v>124</v>
      </c>
      <c r="E63" s="165">
        <v>187755.82291666669</v>
      </c>
      <c r="F63" s="54">
        <v>396477.125</v>
      </c>
      <c r="G63" s="21">
        <f t="shared" ref="G63:G68" si="8">(F63-E63)/E63</f>
        <v>1.1116635364005298</v>
      </c>
      <c r="H63" s="213">
        <v>390271.89631279389</v>
      </c>
      <c r="I63" s="21">
        <f t="shared" ref="I63:I74" si="9">(F63-H63)/H63</f>
        <v>1.5899757952934333E-2</v>
      </c>
      <c r="K63" s="125"/>
    </row>
    <row r="64" spans="1:11" ht="16.5">
      <c r="A64" s="37"/>
      <c r="B64" s="34" t="s">
        <v>60</v>
      </c>
      <c r="C64" s="15" t="s">
        <v>129</v>
      </c>
      <c r="D64" s="13" t="s">
        <v>206</v>
      </c>
      <c r="E64" s="168">
        <v>900920.58333333337</v>
      </c>
      <c r="F64" s="46">
        <v>2829055.1666666665</v>
      </c>
      <c r="G64" s="21">
        <f t="shared" si="8"/>
        <v>2.1401826298599937</v>
      </c>
      <c r="H64" s="208">
        <v>2829055.1666666665</v>
      </c>
      <c r="I64" s="21">
        <f t="shared" si="9"/>
        <v>0</v>
      </c>
      <c r="K64" s="125"/>
    </row>
    <row r="65" spans="1:9" ht="16.5">
      <c r="A65" s="37"/>
      <c r="B65" s="34" t="s">
        <v>61</v>
      </c>
      <c r="C65" s="15" t="s">
        <v>130</v>
      </c>
      <c r="D65" s="13" t="s">
        <v>207</v>
      </c>
      <c r="E65" s="168">
        <v>470283.6428571429</v>
      </c>
      <c r="F65" s="46">
        <v>988071.07142857148</v>
      </c>
      <c r="G65" s="21">
        <f t="shared" si="8"/>
        <v>1.1010109248658597</v>
      </c>
      <c r="H65" s="208">
        <v>1078489.5</v>
      </c>
      <c r="I65" s="21">
        <f t="shared" si="9"/>
        <v>-8.3838023987649876E-2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68">
        <v>232682</v>
      </c>
      <c r="F66" s="46">
        <v>622171</v>
      </c>
      <c r="G66" s="21">
        <f t="shared" si="8"/>
        <v>1.6739111749082438</v>
      </c>
      <c r="H66" s="208">
        <v>600953.83333333337</v>
      </c>
      <c r="I66" s="21">
        <f t="shared" si="9"/>
        <v>3.5305818000994464E-2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68">
        <v>107128.27777777778</v>
      </c>
      <c r="F67" s="46">
        <v>302456.6875</v>
      </c>
      <c r="G67" s="21">
        <f t="shared" si="8"/>
        <v>1.8233132630714268</v>
      </c>
      <c r="H67" s="208">
        <v>300551.625</v>
      </c>
      <c r="I67" s="21">
        <f t="shared" si="9"/>
        <v>6.3385533184190899E-3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71">
        <v>100746.75</v>
      </c>
      <c r="F68" s="58">
        <v>217465.28571428571</v>
      </c>
      <c r="G68" s="31">
        <f t="shared" si="8"/>
        <v>1.1585340044645183</v>
      </c>
      <c r="H68" s="215">
        <v>224896.28094177536</v>
      </c>
      <c r="I68" s="31">
        <f t="shared" si="9"/>
        <v>-3.3041876888188743E-2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39"/>
      <c r="F69" s="52"/>
      <c r="G69" s="52"/>
      <c r="H69" s="212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65">
        <v>105965.6875</v>
      </c>
      <c r="F70" s="43">
        <v>289071.44444444444</v>
      </c>
      <c r="G70" s="21">
        <f>(F70-E70)/E70</f>
        <v>1.7279721508383969</v>
      </c>
      <c r="H70" s="207">
        <v>294746.83741648105</v>
      </c>
      <c r="I70" s="21">
        <f t="shared" si="9"/>
        <v>-1.9255144590464974E-2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68">
        <v>74200.971428571414</v>
      </c>
      <c r="F71" s="47">
        <v>193259.78571428571</v>
      </c>
      <c r="G71" s="21">
        <f>(F71-E71)/E71</f>
        <v>1.6045452235126691</v>
      </c>
      <c r="H71" s="209">
        <v>197874.35046134266</v>
      </c>
      <c r="I71" s="21">
        <f t="shared" si="9"/>
        <v>-2.3320681716948798E-2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68">
        <v>36846</v>
      </c>
      <c r="F72" s="47">
        <v>78107.5625</v>
      </c>
      <c r="G72" s="21">
        <f>(F72-E72)/E72</f>
        <v>1.119838313521142</v>
      </c>
      <c r="H72" s="209">
        <v>80120.943763919815</v>
      </c>
      <c r="I72" s="21">
        <f t="shared" si="9"/>
        <v>-2.5129275434552279E-2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68">
        <v>52557.5</v>
      </c>
      <c r="F73" s="47">
        <v>128647.75</v>
      </c>
      <c r="G73" s="21">
        <f>(F73-E73)/E73</f>
        <v>1.4477524615896875</v>
      </c>
      <c r="H73" s="209">
        <v>125340.68329621381</v>
      </c>
      <c r="I73" s="21">
        <f t="shared" si="9"/>
        <v>2.6384623227006798E-2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71">
        <v>48368.40178571429</v>
      </c>
      <c r="F74" s="50">
        <v>111365.22222222222</v>
      </c>
      <c r="G74" s="21">
        <f>(F74-E74)/E74</f>
        <v>1.3024375028061022</v>
      </c>
      <c r="H74" s="211">
        <v>110167.67037861916</v>
      </c>
      <c r="I74" s="21">
        <f t="shared" si="9"/>
        <v>1.087026565495452E-2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39"/>
      <c r="F75" s="52"/>
      <c r="G75" s="52"/>
      <c r="H75" s="212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65">
        <v>31780.741666666669</v>
      </c>
      <c r="F76" s="43">
        <v>67237.5</v>
      </c>
      <c r="G76" s="22">
        <f t="shared" ref="G76:G82" si="10">(F76-E76)/E76</f>
        <v>1.1156680578830627</v>
      </c>
      <c r="H76" s="207">
        <v>71591.928571428565</v>
      </c>
      <c r="I76" s="22">
        <f t="shared" ref="I76:I82" si="11">(F76-H76)/H76</f>
        <v>-6.0822898032200277E-2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68">
        <v>43236.81696428571</v>
      </c>
      <c r="F77" s="32">
        <v>108364.4375</v>
      </c>
      <c r="G77" s="21">
        <f t="shared" si="10"/>
        <v>1.5063000726790488</v>
      </c>
      <c r="H77" s="204">
        <v>109148.875</v>
      </c>
      <c r="I77" s="21">
        <f t="shared" si="11"/>
        <v>-7.1868583162217657E-3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68">
        <v>20802.541666666668</v>
      </c>
      <c r="F78" s="47">
        <v>43672.357142857145</v>
      </c>
      <c r="G78" s="21">
        <f t="shared" si="10"/>
        <v>1.0993760206156127</v>
      </c>
      <c r="H78" s="209">
        <v>45721.5</v>
      </c>
      <c r="I78" s="21">
        <f t="shared" si="11"/>
        <v>-4.4817927170868299E-2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68">
        <v>37805.327380952382</v>
      </c>
      <c r="F79" s="47">
        <v>93011.875</v>
      </c>
      <c r="G79" s="21">
        <f t="shared" si="10"/>
        <v>1.4602848710381111</v>
      </c>
      <c r="H79" s="209">
        <v>92040.666666666672</v>
      </c>
      <c r="I79" s="21">
        <f t="shared" si="11"/>
        <v>1.0551948051947998E-2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77">
        <v>46069.880952380947</v>
      </c>
      <c r="F80" s="61">
        <v>131785.5</v>
      </c>
      <c r="G80" s="21">
        <f t="shared" si="10"/>
        <v>1.8605565561633857</v>
      </c>
      <c r="H80" s="216">
        <v>132884.7718386538</v>
      </c>
      <c r="I80" s="21">
        <f t="shared" si="11"/>
        <v>-8.2723687857064517E-3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77">
        <v>156666</v>
      </c>
      <c r="F81" s="61">
        <v>578242.5</v>
      </c>
      <c r="G81" s="21">
        <f t="shared" si="10"/>
        <v>2.6909252805331088</v>
      </c>
      <c r="H81" s="216">
        <v>578242.5</v>
      </c>
      <c r="I81" s="21">
        <f t="shared" si="11"/>
        <v>0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71">
        <v>69248.447222222225</v>
      </c>
      <c r="F82" s="50">
        <v>166749</v>
      </c>
      <c r="G82" s="23">
        <f t="shared" si="10"/>
        <v>1.4079817914890269</v>
      </c>
      <c r="H82" s="211">
        <v>164686.85033407572</v>
      </c>
      <c r="I82" s="23">
        <f t="shared" si="11"/>
        <v>1.2521641295228536E-2</v>
      </c>
    </row>
    <row r="83" spans="1:9">
      <c r="E83"/>
      <c r="F83"/>
      <c r="H83"/>
    </row>
    <row r="84" spans="1:9">
      <c r="H84" s="184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5"/>
  <sheetViews>
    <sheetView rightToLeft="1" tabSelected="1" topLeftCell="A73" zoomScaleNormal="100" workbookViewId="0">
      <selection activeCell="B83" sqref="B83:I89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25"/>
      <c r="G1" s="125"/>
      <c r="H1" s="125"/>
      <c r="I1" s="125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5" t="s">
        <v>201</v>
      </c>
      <c r="B9" s="225"/>
      <c r="C9" s="225"/>
      <c r="D9" s="225"/>
      <c r="E9" s="225"/>
      <c r="F9" s="225"/>
      <c r="G9" s="225"/>
      <c r="H9" s="225"/>
      <c r="I9" s="225"/>
    </row>
    <row r="10" spans="1:9" ht="18">
      <c r="A10" s="2" t="s">
        <v>221</v>
      </c>
      <c r="B10" s="2"/>
      <c r="C10" s="2"/>
    </row>
    <row r="11" spans="1:9" ht="18">
      <c r="A11" s="2"/>
      <c r="B11" s="2"/>
      <c r="C11" s="2"/>
      <c r="D11" s="251" t="s">
        <v>208</v>
      </c>
      <c r="E11" s="251"/>
      <c r="F11" s="189" t="s">
        <v>228</v>
      </c>
      <c r="H11" s="125"/>
    </row>
    <row r="12" spans="1:9" ht="4.5" customHeight="1" thickBot="1">
      <c r="A12" s="2"/>
      <c r="B12" s="2"/>
      <c r="C12" s="2"/>
    </row>
    <row r="13" spans="1:9" s="125" customFormat="1" ht="24.75" customHeight="1">
      <c r="A13" s="226" t="s">
        <v>3</v>
      </c>
      <c r="B13" s="232"/>
      <c r="C13" s="234" t="s">
        <v>0</v>
      </c>
      <c r="D13" s="228" t="s">
        <v>23</v>
      </c>
      <c r="E13" s="228" t="s">
        <v>222</v>
      </c>
      <c r="F13" s="245" t="s">
        <v>226</v>
      </c>
      <c r="G13" s="228" t="s">
        <v>197</v>
      </c>
      <c r="H13" s="245" t="s">
        <v>220</v>
      </c>
      <c r="I13" s="228" t="s">
        <v>187</v>
      </c>
    </row>
    <row r="14" spans="1:9" s="125" customFormat="1" ht="33.75" customHeight="1" thickBot="1">
      <c r="A14" s="227"/>
      <c r="B14" s="233"/>
      <c r="C14" s="235"/>
      <c r="D14" s="248"/>
      <c r="E14" s="229"/>
      <c r="F14" s="246"/>
      <c r="G14" s="247"/>
      <c r="H14" s="246"/>
      <c r="I14" s="247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8"/>
      <c r="B16" s="163" t="s">
        <v>11</v>
      </c>
      <c r="C16" s="147" t="s">
        <v>91</v>
      </c>
      <c r="D16" s="144" t="s">
        <v>81</v>
      </c>
      <c r="E16" s="206">
        <v>5192.9604166666668</v>
      </c>
      <c r="F16" s="206">
        <v>19138.777777777777</v>
      </c>
      <c r="G16" s="153">
        <f>(F16-E16)/E16</f>
        <v>2.6855235245684494</v>
      </c>
      <c r="H16" s="206">
        <v>21052.666666666664</v>
      </c>
      <c r="I16" s="153">
        <f>(F16-H16)/H16</f>
        <v>-9.0909570706270953E-2</v>
      </c>
    </row>
    <row r="17" spans="1:9" ht="16.5">
      <c r="A17" s="129"/>
      <c r="B17" s="160" t="s">
        <v>7</v>
      </c>
      <c r="C17" s="148" t="s">
        <v>87</v>
      </c>
      <c r="D17" s="144" t="s">
        <v>161</v>
      </c>
      <c r="E17" s="208">
        <v>11677.747222222222</v>
      </c>
      <c r="F17" s="208">
        <v>52049.4</v>
      </c>
      <c r="G17" s="153">
        <f>(F17-E17)/E17</f>
        <v>3.4571439173603928</v>
      </c>
      <c r="H17" s="208">
        <v>54307.7</v>
      </c>
      <c r="I17" s="153">
        <f>(F17-H17)/H17</f>
        <v>-4.1583421872036487E-2</v>
      </c>
    </row>
    <row r="18" spans="1:9" ht="16.5">
      <c r="A18" s="129"/>
      <c r="B18" s="160" t="s">
        <v>4</v>
      </c>
      <c r="C18" s="148" t="s">
        <v>84</v>
      </c>
      <c r="D18" s="144" t="s">
        <v>161</v>
      </c>
      <c r="E18" s="208">
        <v>27789.447222222225</v>
      </c>
      <c r="F18" s="208">
        <v>60349.4</v>
      </c>
      <c r="G18" s="153">
        <f>(F18-E18)/E18</f>
        <v>1.1716660830784986</v>
      </c>
      <c r="H18" s="208">
        <v>61174.400000000001</v>
      </c>
      <c r="I18" s="153">
        <f>(F18-H18)/H18</f>
        <v>-1.3486033373437255E-2</v>
      </c>
    </row>
    <row r="19" spans="1:9" ht="16.5">
      <c r="A19" s="129"/>
      <c r="B19" s="160" t="s">
        <v>12</v>
      </c>
      <c r="C19" s="148" t="s">
        <v>92</v>
      </c>
      <c r="D19" s="144" t="s">
        <v>81</v>
      </c>
      <c r="E19" s="208">
        <v>6599.4624999999996</v>
      </c>
      <c r="F19" s="208">
        <v>22966.555555555555</v>
      </c>
      <c r="G19" s="153">
        <f>(F19-E19)/E19</f>
        <v>2.4800645591297101</v>
      </c>
      <c r="H19" s="208">
        <v>23111</v>
      </c>
      <c r="I19" s="153">
        <f>(F19-H19)/H19</f>
        <v>-6.2500300482214209E-3</v>
      </c>
    </row>
    <row r="20" spans="1:9" ht="16.5">
      <c r="A20" s="129"/>
      <c r="B20" s="160" t="s">
        <v>17</v>
      </c>
      <c r="C20" s="148" t="s">
        <v>97</v>
      </c>
      <c r="D20" s="144" t="s">
        <v>161</v>
      </c>
      <c r="E20" s="208">
        <v>20166.391666666666</v>
      </c>
      <c r="F20" s="208">
        <v>56324.4</v>
      </c>
      <c r="G20" s="153">
        <f>(F20-E20)/E20</f>
        <v>1.7929835406846457</v>
      </c>
      <c r="H20" s="208">
        <v>56174.400000000001</v>
      </c>
      <c r="I20" s="153">
        <f>(F20-H20)/H20</f>
        <v>2.6702554900452876E-3</v>
      </c>
    </row>
    <row r="21" spans="1:9" ht="16.5">
      <c r="A21" s="129"/>
      <c r="B21" s="160" t="s">
        <v>19</v>
      </c>
      <c r="C21" s="148" t="s">
        <v>99</v>
      </c>
      <c r="D21" s="144" t="s">
        <v>161</v>
      </c>
      <c r="E21" s="208">
        <v>20423.494444444445</v>
      </c>
      <c r="F21" s="208">
        <v>53749.4</v>
      </c>
      <c r="G21" s="153">
        <f>(F21-E21)/E21</f>
        <v>1.631743561132889</v>
      </c>
      <c r="H21" s="208">
        <v>51898.9</v>
      </c>
      <c r="I21" s="153">
        <f>(F21-H21)/H21</f>
        <v>3.5655861684929735E-2</v>
      </c>
    </row>
    <row r="22" spans="1:9" ht="16.5">
      <c r="A22" s="129"/>
      <c r="B22" s="160" t="s">
        <v>14</v>
      </c>
      <c r="C22" s="148" t="s">
        <v>94</v>
      </c>
      <c r="D22" s="144" t="s">
        <v>81</v>
      </c>
      <c r="E22" s="208">
        <v>6206.9131944444443</v>
      </c>
      <c r="F22" s="208">
        <v>24749.9</v>
      </c>
      <c r="G22" s="153">
        <f>(F22-E22)/E22</f>
        <v>2.9874731971687036</v>
      </c>
      <c r="H22" s="208">
        <v>23891.5</v>
      </c>
      <c r="I22" s="153">
        <f>(F22-H22)/H22</f>
        <v>3.5929096122051835E-2</v>
      </c>
    </row>
    <row r="23" spans="1:9" ht="16.5">
      <c r="A23" s="129"/>
      <c r="B23" s="160" t="s">
        <v>18</v>
      </c>
      <c r="C23" s="148" t="s">
        <v>98</v>
      </c>
      <c r="D23" s="146" t="s">
        <v>83</v>
      </c>
      <c r="E23" s="208">
        <v>23302.851339285713</v>
      </c>
      <c r="F23" s="208">
        <v>89125</v>
      </c>
      <c r="G23" s="153">
        <f>(F23-E23)/E23</f>
        <v>2.8246392556153128</v>
      </c>
      <c r="H23" s="208">
        <v>84137.5</v>
      </c>
      <c r="I23" s="153">
        <f>(F23-H23)/H23</f>
        <v>5.9277967612539E-2</v>
      </c>
    </row>
    <row r="24" spans="1:9" ht="16.5">
      <c r="A24" s="129"/>
      <c r="B24" s="160" t="s">
        <v>13</v>
      </c>
      <c r="C24" s="148" t="s">
        <v>93</v>
      </c>
      <c r="D24" s="146" t="s">
        <v>81</v>
      </c>
      <c r="E24" s="208">
        <v>6306.21875</v>
      </c>
      <c r="F24" s="208">
        <v>25355.444444444445</v>
      </c>
      <c r="G24" s="153">
        <f>(F24-E24)/E24</f>
        <v>3.0207048707982809</v>
      </c>
      <c r="H24" s="208">
        <v>23833.222222222223</v>
      </c>
      <c r="I24" s="153">
        <f>(F24-H24)/H24</f>
        <v>6.3869761630590369E-2</v>
      </c>
    </row>
    <row r="25" spans="1:9" ht="16.5">
      <c r="A25" s="129"/>
      <c r="B25" s="160" t="s">
        <v>10</v>
      </c>
      <c r="C25" s="148" t="s">
        <v>90</v>
      </c>
      <c r="D25" s="146" t="s">
        <v>161</v>
      </c>
      <c r="E25" s="208">
        <v>21792.199999999997</v>
      </c>
      <c r="F25" s="208">
        <v>70549.899999999994</v>
      </c>
      <c r="G25" s="153">
        <f>(F25-E25)/E25</f>
        <v>2.2373922779710171</v>
      </c>
      <c r="H25" s="208">
        <v>64591.5</v>
      </c>
      <c r="I25" s="153">
        <f>(F25-H25)/H25</f>
        <v>9.2247431937638763E-2</v>
      </c>
    </row>
    <row r="26" spans="1:9" ht="16.5">
      <c r="A26" s="129"/>
      <c r="B26" s="160" t="s">
        <v>15</v>
      </c>
      <c r="C26" s="148" t="s">
        <v>95</v>
      </c>
      <c r="D26" s="146" t="s">
        <v>82</v>
      </c>
      <c r="E26" s="208">
        <v>15923.795535714286</v>
      </c>
      <c r="F26" s="208">
        <v>61583.222222222219</v>
      </c>
      <c r="G26" s="153">
        <f>(F26-E26)/E26</f>
        <v>2.8673708214917628</v>
      </c>
      <c r="H26" s="208">
        <v>55474.9</v>
      </c>
      <c r="I26" s="153">
        <f>(F26-H26)/H26</f>
        <v>0.11010965720032334</v>
      </c>
    </row>
    <row r="27" spans="1:9" ht="16.5">
      <c r="A27" s="129"/>
      <c r="B27" s="160" t="s">
        <v>6</v>
      </c>
      <c r="C27" s="148" t="s">
        <v>86</v>
      </c>
      <c r="D27" s="146" t="s">
        <v>161</v>
      </c>
      <c r="E27" s="208">
        <v>24158.199305555558</v>
      </c>
      <c r="F27" s="208">
        <v>65638.222222222219</v>
      </c>
      <c r="G27" s="153">
        <f>(F27-E27)/E27</f>
        <v>1.7170163385119386</v>
      </c>
      <c r="H27" s="208">
        <v>58693.777777777781</v>
      </c>
      <c r="I27" s="153">
        <f>(F27-H27)/H27</f>
        <v>0.11831653554039409</v>
      </c>
    </row>
    <row r="28" spans="1:9" ht="16.5">
      <c r="A28" s="129"/>
      <c r="B28" s="160" t="s">
        <v>8</v>
      </c>
      <c r="C28" s="148" t="s">
        <v>89</v>
      </c>
      <c r="D28" s="146" t="s">
        <v>161</v>
      </c>
      <c r="E28" s="208">
        <v>35225.157142857148</v>
      </c>
      <c r="F28" s="208">
        <v>120124.875</v>
      </c>
      <c r="G28" s="153">
        <f>(F28-E28)/E28</f>
        <v>2.4102012522705967</v>
      </c>
      <c r="H28" s="208">
        <v>102708.13333333333</v>
      </c>
      <c r="I28" s="153">
        <f>(F28-H28)/H28</f>
        <v>0.16957509694136527</v>
      </c>
    </row>
    <row r="29" spans="1:9" ht="17.25" thickBot="1">
      <c r="A29" s="38"/>
      <c r="B29" s="160" t="s">
        <v>16</v>
      </c>
      <c r="C29" s="148" t="s">
        <v>96</v>
      </c>
      <c r="D29" s="146" t="s">
        <v>81</v>
      </c>
      <c r="E29" s="208">
        <v>6515.0562499999996</v>
      </c>
      <c r="F29" s="208">
        <v>27416.555555555555</v>
      </c>
      <c r="G29" s="153">
        <f>(F29-E29)/E29</f>
        <v>3.2081840130782533</v>
      </c>
      <c r="H29" s="208">
        <v>23302.6</v>
      </c>
      <c r="I29" s="153">
        <f>(F29-H29)/H29</f>
        <v>0.1765449158272277</v>
      </c>
    </row>
    <row r="30" spans="1:9" ht="16.5">
      <c r="A30" s="129"/>
      <c r="B30" s="160" t="s">
        <v>5</v>
      </c>
      <c r="C30" s="148" t="s">
        <v>85</v>
      </c>
      <c r="D30" s="146" t="s">
        <v>161</v>
      </c>
      <c r="E30" s="208">
        <v>33460.626785714288</v>
      </c>
      <c r="F30" s="208">
        <v>122654.88888888889</v>
      </c>
      <c r="G30" s="153">
        <f>(F30-E30)/E30</f>
        <v>2.66564827593891</v>
      </c>
      <c r="H30" s="208">
        <v>82471.488888888882</v>
      </c>
      <c r="I30" s="153">
        <f>(F30-H30)/H30</f>
        <v>0.48723990001123635</v>
      </c>
    </row>
    <row r="31" spans="1:9" ht="17.25" thickBot="1">
      <c r="A31" s="38"/>
      <c r="B31" s="161" t="s">
        <v>9</v>
      </c>
      <c r="C31" s="149" t="s">
        <v>88</v>
      </c>
      <c r="D31" s="145" t="s">
        <v>161</v>
      </c>
      <c r="E31" s="210">
        <v>35858.033333333333</v>
      </c>
      <c r="F31" s="210">
        <v>105428.42857142858</v>
      </c>
      <c r="G31" s="155">
        <f>(F31-E31)/E31</f>
        <v>1.9401620437845706</v>
      </c>
      <c r="H31" s="210">
        <v>64155.5</v>
      </c>
      <c r="I31" s="155">
        <f>(F31-H31)/H31</f>
        <v>0.64332642675107476</v>
      </c>
    </row>
    <row r="32" spans="1:9" ht="15.75" customHeight="1" thickBot="1">
      <c r="A32" s="238" t="s">
        <v>188</v>
      </c>
      <c r="B32" s="239"/>
      <c r="C32" s="239"/>
      <c r="D32" s="240"/>
      <c r="E32" s="99">
        <f>SUM(E16:E31)</f>
        <v>300598.55510912696</v>
      </c>
      <c r="F32" s="100">
        <f>SUM(F16:F31)</f>
        <v>977204.37023809529</v>
      </c>
      <c r="G32" s="101">
        <f t="shared" ref="G32" si="0">(F32-E32)/E32</f>
        <v>2.250861834260443</v>
      </c>
      <c r="H32" s="100">
        <f>SUM(H16:H31)</f>
        <v>850979.18888888881</v>
      </c>
      <c r="I32" s="104">
        <f t="shared" ref="I32" si="1">(F32-H32)/H32</f>
        <v>0.14832933989139838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62" t="s">
        <v>29</v>
      </c>
      <c r="C34" s="150" t="s">
        <v>103</v>
      </c>
      <c r="D34" s="152" t="s">
        <v>161</v>
      </c>
      <c r="E34" s="213">
        <v>21115.191666666666</v>
      </c>
      <c r="F34" s="213">
        <v>51856.428571428572</v>
      </c>
      <c r="G34" s="153">
        <f>(F34-E34)/E34</f>
        <v>1.4558824466316034</v>
      </c>
      <c r="H34" s="213">
        <v>64106.428571428572</v>
      </c>
      <c r="I34" s="153">
        <f>(F34-H34)/H34</f>
        <v>-0.19108848009448573</v>
      </c>
    </row>
    <row r="35" spans="1:9" ht="16.5">
      <c r="A35" s="37"/>
      <c r="B35" s="160" t="s">
        <v>28</v>
      </c>
      <c r="C35" s="148" t="s">
        <v>102</v>
      </c>
      <c r="D35" s="144" t="s">
        <v>161</v>
      </c>
      <c r="E35" s="208">
        <v>28063.486904761907</v>
      </c>
      <c r="F35" s="208">
        <v>52968.125</v>
      </c>
      <c r="G35" s="153">
        <f>(F35-E35)/E35</f>
        <v>0.88743919028152518</v>
      </c>
      <c r="H35" s="208">
        <v>65227.85</v>
      </c>
      <c r="I35" s="153">
        <f>(F35-H35)/H35</f>
        <v>-0.1879523087147591</v>
      </c>
    </row>
    <row r="36" spans="1:9" ht="16.5">
      <c r="A36" s="37"/>
      <c r="B36" s="162" t="s">
        <v>30</v>
      </c>
      <c r="C36" s="148" t="s">
        <v>104</v>
      </c>
      <c r="D36" s="144" t="s">
        <v>161</v>
      </c>
      <c r="E36" s="208">
        <v>20046.269444444446</v>
      </c>
      <c r="F36" s="208">
        <v>49449.4</v>
      </c>
      <c r="G36" s="153">
        <f>(F36-E36)/E36</f>
        <v>1.46676321183063</v>
      </c>
      <c r="H36" s="208">
        <v>50332.2</v>
      </c>
      <c r="I36" s="153">
        <f>(F36-H36)/H36</f>
        <v>-1.7539467776095535E-2</v>
      </c>
    </row>
    <row r="37" spans="1:9" ht="16.5">
      <c r="A37" s="37"/>
      <c r="B37" s="160" t="s">
        <v>27</v>
      </c>
      <c r="C37" s="148" t="s">
        <v>101</v>
      </c>
      <c r="D37" s="144" t="s">
        <v>161</v>
      </c>
      <c r="E37" s="208">
        <v>26582.15</v>
      </c>
      <c r="F37" s="208">
        <v>122499.9</v>
      </c>
      <c r="G37" s="153">
        <f>(F37-E37)/E37</f>
        <v>3.6083518451291559</v>
      </c>
      <c r="H37" s="208">
        <v>113474.9</v>
      </c>
      <c r="I37" s="153">
        <f>(F37-H37)/H37</f>
        <v>7.9533006858785518E-2</v>
      </c>
    </row>
    <row r="38" spans="1:9" ht="17.25" thickBot="1">
      <c r="A38" s="38"/>
      <c r="B38" s="162" t="s">
        <v>26</v>
      </c>
      <c r="C38" s="148" t="s">
        <v>100</v>
      </c>
      <c r="D38" s="156" t="s">
        <v>161</v>
      </c>
      <c r="E38" s="210">
        <v>27666.383333333331</v>
      </c>
      <c r="F38" s="210">
        <v>120099.9</v>
      </c>
      <c r="G38" s="155">
        <f>(F38-E38)/E38</f>
        <v>3.3410046970360541</v>
      </c>
      <c r="H38" s="210">
        <v>109558.2</v>
      </c>
      <c r="I38" s="155">
        <f>(F38-H38)/H38</f>
        <v>9.6220091239176964E-2</v>
      </c>
    </row>
    <row r="39" spans="1:9" ht="15.75" customHeight="1" thickBot="1">
      <c r="A39" s="238" t="s">
        <v>189</v>
      </c>
      <c r="B39" s="239"/>
      <c r="C39" s="239"/>
      <c r="D39" s="240"/>
      <c r="E39" s="83">
        <f>SUM(E34:E38)</f>
        <v>123473.48134920635</v>
      </c>
      <c r="F39" s="102">
        <f>SUM(F34:F38)</f>
        <v>396873.75357142859</v>
      </c>
      <c r="G39" s="103">
        <f t="shared" ref="G39" si="2">(F39-E39)/E39</f>
        <v>2.2142428417401998</v>
      </c>
      <c r="H39" s="102">
        <f>SUM(H34:H38)</f>
        <v>402699.5785714286</v>
      </c>
      <c r="I39" s="104">
        <f t="shared" ref="I39" si="3">(F39-H39)/H39</f>
        <v>-1.4466925991497305E-2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63" t="s">
        <v>35</v>
      </c>
      <c r="C41" s="148" t="s">
        <v>152</v>
      </c>
      <c r="D41" s="152" t="s">
        <v>161</v>
      </c>
      <c r="E41" s="208">
        <v>117186.87499999999</v>
      </c>
      <c r="F41" s="208">
        <v>245342.16666666666</v>
      </c>
      <c r="G41" s="153">
        <f>(F41-E41)/E41</f>
        <v>1.0935976547430477</v>
      </c>
      <c r="H41" s="208">
        <v>253722.14550853751</v>
      </c>
      <c r="I41" s="153">
        <f>(F41-H41)/H41</f>
        <v>-3.3028172708672254E-2</v>
      </c>
    </row>
    <row r="42" spans="1:9" ht="16.5">
      <c r="A42" s="37"/>
      <c r="B42" s="160" t="s">
        <v>31</v>
      </c>
      <c r="C42" s="148" t="s">
        <v>105</v>
      </c>
      <c r="D42" s="144" t="s">
        <v>161</v>
      </c>
      <c r="E42" s="208">
        <v>566093.5</v>
      </c>
      <c r="F42" s="208">
        <v>1462016.8333333335</v>
      </c>
      <c r="G42" s="153">
        <f>(F42-E42)/E42</f>
        <v>1.5826419722772536</v>
      </c>
      <c r="H42" s="208">
        <v>1494436.8333333335</v>
      </c>
      <c r="I42" s="153">
        <f>(F42-H42)/H42</f>
        <v>-2.169379078250324E-2</v>
      </c>
    </row>
    <row r="43" spans="1:9" ht="16.5">
      <c r="A43" s="37"/>
      <c r="B43" s="162" t="s">
        <v>33</v>
      </c>
      <c r="C43" s="148" t="s">
        <v>107</v>
      </c>
      <c r="D43" s="144" t="s">
        <v>161</v>
      </c>
      <c r="E43" s="214">
        <v>258010.06666666665</v>
      </c>
      <c r="F43" s="214">
        <v>587805.16666666663</v>
      </c>
      <c r="G43" s="153">
        <f>(F43-E43)/E43</f>
        <v>1.2782257074723957</v>
      </c>
      <c r="H43" s="214">
        <v>592735.5838901262</v>
      </c>
      <c r="I43" s="153">
        <f>(F43-H43)/H43</f>
        <v>-8.3180719320092543E-3</v>
      </c>
    </row>
    <row r="44" spans="1:9" ht="16.5">
      <c r="A44" s="37"/>
      <c r="B44" s="160" t="s">
        <v>34</v>
      </c>
      <c r="C44" s="148" t="s">
        <v>154</v>
      </c>
      <c r="D44" s="144" t="s">
        <v>161</v>
      </c>
      <c r="E44" s="209">
        <v>112036</v>
      </c>
      <c r="F44" s="209">
        <v>303017</v>
      </c>
      <c r="G44" s="153">
        <f>(F44-E44)/E44</f>
        <v>1.7046395801349565</v>
      </c>
      <c r="H44" s="209">
        <v>304422.64810690423</v>
      </c>
      <c r="I44" s="153">
        <f>(F44-H44)/H44</f>
        <v>-4.6174229008434766E-3</v>
      </c>
    </row>
    <row r="45" spans="1:9" ht="16.5">
      <c r="A45" s="37"/>
      <c r="B45" s="160" t="s">
        <v>36</v>
      </c>
      <c r="C45" s="148" t="s">
        <v>153</v>
      </c>
      <c r="D45" s="144" t="s">
        <v>161</v>
      </c>
      <c r="E45" s="209">
        <v>255046.26339285716</v>
      </c>
      <c r="F45" s="209">
        <v>756197.75</v>
      </c>
      <c r="G45" s="153">
        <f>(F45-E45)/E45</f>
        <v>1.9649434574746181</v>
      </c>
      <c r="H45" s="209">
        <v>754397.76169265027</v>
      </c>
      <c r="I45" s="153">
        <f>(F45-H45)/H45</f>
        <v>2.3859937008708513E-3</v>
      </c>
    </row>
    <row r="46" spans="1:9" ht="16.5" customHeight="1" thickBot="1">
      <c r="A46" s="38"/>
      <c r="B46" s="160" t="s">
        <v>32</v>
      </c>
      <c r="C46" s="148" t="s">
        <v>106</v>
      </c>
      <c r="D46" s="144" t="s">
        <v>161</v>
      </c>
      <c r="E46" s="211">
        <v>384692.09523809527</v>
      </c>
      <c r="F46" s="211">
        <v>990123.09375</v>
      </c>
      <c r="G46" s="159">
        <f>(F46-E46)/E46</f>
        <v>1.573806704130972</v>
      </c>
      <c r="H46" s="211">
        <v>961762.7261197723</v>
      </c>
      <c r="I46" s="159">
        <f>(F46-H46)/H46</f>
        <v>2.9487904719127021E-2</v>
      </c>
    </row>
    <row r="47" spans="1:9" ht="15.75" customHeight="1" thickBot="1">
      <c r="A47" s="238" t="s">
        <v>190</v>
      </c>
      <c r="B47" s="239"/>
      <c r="C47" s="239"/>
      <c r="D47" s="240"/>
      <c r="E47" s="83">
        <f>SUM(E41:E46)</f>
        <v>1693064.8002976188</v>
      </c>
      <c r="F47" s="83">
        <f>SUM(F41:F46)</f>
        <v>4344502.010416667</v>
      </c>
      <c r="G47" s="103">
        <f t="shared" ref="G47" si="4">(F47-E47)/E47</f>
        <v>1.5660577254059973</v>
      </c>
      <c r="H47" s="102">
        <f>SUM(H41:H46)</f>
        <v>4361477.698651324</v>
      </c>
      <c r="I47" s="104">
        <f t="shared" ref="I47" si="5">(F47-H47)/H47</f>
        <v>-3.8921873290573856E-3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60" t="s">
        <v>48</v>
      </c>
      <c r="C49" s="148" t="s">
        <v>157</v>
      </c>
      <c r="D49" s="152" t="s">
        <v>114</v>
      </c>
      <c r="E49" s="207">
        <v>512653.26107142854</v>
      </c>
      <c r="F49" s="207">
        <v>1287288.5</v>
      </c>
      <c r="G49" s="153">
        <f>(F49-E49)/E49</f>
        <v>1.5110315251084312</v>
      </c>
      <c r="H49" s="207">
        <v>1316504.01</v>
      </c>
      <c r="I49" s="153">
        <f>(F49-H49)/H49</f>
        <v>-2.2191736430791434E-2</v>
      </c>
    </row>
    <row r="50" spans="1:9" ht="16.5">
      <c r="A50" s="37"/>
      <c r="B50" s="160" t="s">
        <v>47</v>
      </c>
      <c r="C50" s="148" t="s">
        <v>113</v>
      </c>
      <c r="D50" s="146" t="s">
        <v>114</v>
      </c>
      <c r="E50" s="209">
        <v>426071.75</v>
      </c>
      <c r="F50" s="209">
        <v>965146.28571428568</v>
      </c>
      <c r="G50" s="153">
        <f>(F50-E50)/E50</f>
        <v>1.2652200849135988</v>
      </c>
      <c r="H50" s="209">
        <v>980001.14524339803</v>
      </c>
      <c r="I50" s="153">
        <f>(F50-H50)/H50</f>
        <v>-1.5158002213786109E-2</v>
      </c>
    </row>
    <row r="51" spans="1:9" ht="16.5">
      <c r="A51" s="37"/>
      <c r="B51" s="160" t="s">
        <v>50</v>
      </c>
      <c r="C51" s="148" t="s">
        <v>159</v>
      </c>
      <c r="D51" s="144" t="s">
        <v>112</v>
      </c>
      <c r="E51" s="209">
        <v>759750</v>
      </c>
      <c r="F51" s="209">
        <v>1787621</v>
      </c>
      <c r="G51" s="153">
        <f>(F51-E51)/E51</f>
        <v>1.3529068772622572</v>
      </c>
      <c r="H51" s="209">
        <v>1787621</v>
      </c>
      <c r="I51" s="153">
        <f>(F51-H51)/H51</f>
        <v>0</v>
      </c>
    </row>
    <row r="52" spans="1:9" ht="16.5">
      <c r="A52" s="37"/>
      <c r="B52" s="160" t="s">
        <v>46</v>
      </c>
      <c r="C52" s="148" t="s">
        <v>111</v>
      </c>
      <c r="D52" s="144" t="s">
        <v>110</v>
      </c>
      <c r="E52" s="209">
        <v>143298.19166666665</v>
      </c>
      <c r="F52" s="209">
        <v>313326.75</v>
      </c>
      <c r="G52" s="153">
        <f>(F52-E52)/E52</f>
        <v>1.1865366642507644</v>
      </c>
      <c r="H52" s="209">
        <v>311799.3056792873</v>
      </c>
      <c r="I52" s="153">
        <f>(F52-H52)/H52</f>
        <v>4.8988060360975064E-3</v>
      </c>
    </row>
    <row r="53" spans="1:9" ht="16.5">
      <c r="A53" s="37"/>
      <c r="B53" s="160" t="s">
        <v>45</v>
      </c>
      <c r="C53" s="148" t="s">
        <v>109</v>
      </c>
      <c r="D53" s="146" t="s">
        <v>108</v>
      </c>
      <c r="E53" s="209">
        <v>174680.88888888888</v>
      </c>
      <c r="F53" s="209">
        <v>414382.22222222225</v>
      </c>
      <c r="G53" s="153">
        <f>(F53-E53)/E53</f>
        <v>1.3722241445989134</v>
      </c>
      <c r="H53" s="209">
        <v>409496.84075723833</v>
      </c>
      <c r="I53" s="153">
        <f>(F53-H53)/H53</f>
        <v>1.1930205507690634E-2</v>
      </c>
    </row>
    <row r="54" spans="1:9" ht="16.5" customHeight="1" thickBot="1">
      <c r="A54" s="38"/>
      <c r="B54" s="160" t="s">
        <v>49</v>
      </c>
      <c r="C54" s="148" t="s">
        <v>158</v>
      </c>
      <c r="D54" s="145" t="s">
        <v>199</v>
      </c>
      <c r="E54" s="211">
        <v>48749</v>
      </c>
      <c r="F54" s="211">
        <v>150910.83333333334</v>
      </c>
      <c r="G54" s="159">
        <f>(F54-E54)/E54</f>
        <v>2.0956703385368591</v>
      </c>
      <c r="H54" s="211">
        <v>140761.98079064587</v>
      </c>
      <c r="I54" s="159">
        <f>(F54-H54)/H54</f>
        <v>7.2099387104972421E-2</v>
      </c>
    </row>
    <row r="55" spans="1:9" ht="15.75" customHeight="1" thickBot="1">
      <c r="A55" s="238" t="s">
        <v>191</v>
      </c>
      <c r="B55" s="239"/>
      <c r="C55" s="239"/>
      <c r="D55" s="240"/>
      <c r="E55" s="83">
        <f>SUM(E49:E54)</f>
        <v>2065203.0916269841</v>
      </c>
      <c r="F55" s="83">
        <f>SUM(F49:F54)</f>
        <v>4918675.5912698405</v>
      </c>
      <c r="G55" s="103">
        <f t="shared" ref="G55" si="6">(F55-E55)/E55</f>
        <v>1.3816909877831276</v>
      </c>
      <c r="H55" s="83">
        <f>SUM(H49:H54)</f>
        <v>4946184.2824705699</v>
      </c>
      <c r="I55" s="104">
        <f t="shared" ref="I55" si="7">(F55-H55)/H55</f>
        <v>-5.5615985231729261E-3</v>
      </c>
    </row>
    <row r="56" spans="1:9" ht="17.25" customHeight="1" thickBot="1">
      <c r="A56" s="108" t="s">
        <v>44</v>
      </c>
      <c r="B56" s="10" t="s">
        <v>57</v>
      </c>
      <c r="C56" s="136"/>
      <c r="D56" s="122"/>
      <c r="E56" s="105"/>
      <c r="F56" s="105"/>
      <c r="G56" s="106"/>
      <c r="H56" s="105"/>
      <c r="I56" s="107"/>
    </row>
    <row r="57" spans="1:9" ht="16.5">
      <c r="A57" s="108"/>
      <c r="B57" s="178" t="s">
        <v>55</v>
      </c>
      <c r="C57" s="151" t="s">
        <v>122</v>
      </c>
      <c r="D57" s="152" t="s">
        <v>120</v>
      </c>
      <c r="E57" s="207">
        <v>96865.500000000015</v>
      </c>
      <c r="F57" s="217">
        <v>186073.55555555556</v>
      </c>
      <c r="G57" s="154">
        <f>(F57-E57)/E57</f>
        <v>0.92094765995690453</v>
      </c>
      <c r="H57" s="217">
        <v>194739.72222222222</v>
      </c>
      <c r="I57" s="154">
        <f>(F57-H57)/H57</f>
        <v>-4.4501278772378465E-2</v>
      </c>
    </row>
    <row r="58" spans="1:9" ht="16.5">
      <c r="A58" s="109"/>
      <c r="B58" s="179" t="s">
        <v>39</v>
      </c>
      <c r="C58" s="148" t="s">
        <v>116</v>
      </c>
      <c r="D58" s="144" t="s">
        <v>114</v>
      </c>
      <c r="E58" s="209">
        <v>77012.5</v>
      </c>
      <c r="F58" s="219">
        <v>186023.75</v>
      </c>
      <c r="G58" s="153">
        <f>(F58-E58)/E58</f>
        <v>1.4155007304009088</v>
      </c>
      <c r="H58" s="219">
        <v>193859.14003340757</v>
      </c>
      <c r="I58" s="153">
        <f>(F58-H58)/H58</f>
        <v>-4.0417955181567954E-2</v>
      </c>
    </row>
    <row r="59" spans="1:9" ht="16.5">
      <c r="A59" s="109"/>
      <c r="B59" s="179" t="s">
        <v>38</v>
      </c>
      <c r="C59" s="148" t="s">
        <v>115</v>
      </c>
      <c r="D59" s="144" t="s">
        <v>114</v>
      </c>
      <c r="E59" s="209">
        <v>77070.833333333328</v>
      </c>
      <c r="F59" s="219">
        <v>137612.75</v>
      </c>
      <c r="G59" s="153">
        <f>(F59-E59)/E59</f>
        <v>0.78553603287019524</v>
      </c>
      <c r="H59" s="219">
        <v>140454.6616555308</v>
      </c>
      <c r="I59" s="153">
        <f>(F59-H59)/H59</f>
        <v>-2.0233658477642212E-2</v>
      </c>
    </row>
    <row r="60" spans="1:9" ht="16.5">
      <c r="A60" s="109"/>
      <c r="B60" s="179" t="s">
        <v>41</v>
      </c>
      <c r="C60" s="148" t="s">
        <v>118</v>
      </c>
      <c r="D60" s="144" t="s">
        <v>114</v>
      </c>
      <c r="E60" s="209">
        <v>94979.0625</v>
      </c>
      <c r="F60" s="219">
        <v>185575.5</v>
      </c>
      <c r="G60" s="153">
        <f>(F60-E60)/E60</f>
        <v>0.95385693557461682</v>
      </c>
      <c r="H60" s="219">
        <v>188811.28596881957</v>
      </c>
      <c r="I60" s="153">
        <f>(F60-H60)/H60</f>
        <v>-1.7137672423638568E-2</v>
      </c>
    </row>
    <row r="61" spans="1:9" s="125" customFormat="1" ht="16.5">
      <c r="A61" s="135"/>
      <c r="B61" s="179" t="s">
        <v>42</v>
      </c>
      <c r="C61" s="148" t="s">
        <v>198</v>
      </c>
      <c r="D61" s="144" t="s">
        <v>114</v>
      </c>
      <c r="E61" s="209">
        <v>48637.916666666664</v>
      </c>
      <c r="F61" s="221">
        <v>94356.625</v>
      </c>
      <c r="G61" s="153">
        <f>(F61-E61)/E61</f>
        <v>0.93998081058159366</v>
      </c>
      <c r="H61" s="221">
        <v>95931.489977728284</v>
      </c>
      <c r="I61" s="153">
        <f>(F61-H61)/H61</f>
        <v>-1.6416559130832946E-2</v>
      </c>
    </row>
    <row r="62" spans="1:9" s="125" customFormat="1" ht="17.25" thickBot="1">
      <c r="A62" s="135"/>
      <c r="B62" s="180" t="s">
        <v>54</v>
      </c>
      <c r="C62" s="149" t="s">
        <v>121</v>
      </c>
      <c r="D62" s="145" t="s">
        <v>120</v>
      </c>
      <c r="E62" s="211">
        <v>100096.14285714287</v>
      </c>
      <c r="F62" s="220">
        <v>201600.4375</v>
      </c>
      <c r="G62" s="158">
        <f>(F62-E62)/E62</f>
        <v>1.0140679924872227</v>
      </c>
      <c r="H62" s="220">
        <v>203371.01250000001</v>
      </c>
      <c r="I62" s="158">
        <f>(F62-H62)/H62</f>
        <v>-8.7061325910447115E-3</v>
      </c>
    </row>
    <row r="63" spans="1:9" s="125" customFormat="1" ht="16.5">
      <c r="A63" s="135"/>
      <c r="B63" s="94" t="s">
        <v>56</v>
      </c>
      <c r="C63" s="147" t="s">
        <v>123</v>
      </c>
      <c r="D63" s="144" t="s">
        <v>120</v>
      </c>
      <c r="E63" s="207">
        <v>620000</v>
      </c>
      <c r="F63" s="218">
        <v>1128394.6666666667</v>
      </c>
      <c r="G63" s="153">
        <f>(F63-E63)/E63</f>
        <v>0.81999139784946251</v>
      </c>
      <c r="H63" s="218">
        <v>1128394.6666666667</v>
      </c>
      <c r="I63" s="153">
        <f>(F63-H63)/H63</f>
        <v>0</v>
      </c>
    </row>
    <row r="64" spans="1:9" s="125" customFormat="1" ht="16.5">
      <c r="A64" s="135"/>
      <c r="B64" s="179" t="s">
        <v>40</v>
      </c>
      <c r="C64" s="148" t="s">
        <v>117</v>
      </c>
      <c r="D64" s="146" t="s">
        <v>114</v>
      </c>
      <c r="E64" s="209">
        <v>66879.8125</v>
      </c>
      <c r="F64" s="219">
        <v>132464.58333333334</v>
      </c>
      <c r="G64" s="153">
        <f>(F64-E64)/E64</f>
        <v>0.98063628442937611</v>
      </c>
      <c r="H64" s="219">
        <v>126263.73886414252</v>
      </c>
      <c r="I64" s="153">
        <f>(F64-H64)/H64</f>
        <v>4.9110255446045505E-2</v>
      </c>
    </row>
    <row r="65" spans="1:9" ht="16.5" customHeight="1" thickBot="1">
      <c r="A65" s="110"/>
      <c r="B65" s="180" t="s">
        <v>43</v>
      </c>
      <c r="C65" s="149" t="s">
        <v>119</v>
      </c>
      <c r="D65" s="145" t="s">
        <v>114</v>
      </c>
      <c r="E65" s="211">
        <v>33933.75</v>
      </c>
      <c r="F65" s="211">
        <v>110867.16666666667</v>
      </c>
      <c r="G65" s="158">
        <f>(F65-E65)/E65</f>
        <v>2.2671651870679388</v>
      </c>
      <c r="H65" s="211">
        <v>102972.85141584474</v>
      </c>
      <c r="I65" s="158">
        <f>(F65-H65)/H65</f>
        <v>7.6664044379441298E-2</v>
      </c>
    </row>
    <row r="66" spans="1:9" ht="15.75" customHeight="1" thickBot="1">
      <c r="A66" s="238" t="s">
        <v>192</v>
      </c>
      <c r="B66" s="249"/>
      <c r="C66" s="249"/>
      <c r="D66" s="250"/>
      <c r="E66" s="99">
        <f>SUM(E57:E65)</f>
        <v>1215475.5178571427</v>
      </c>
      <c r="F66" s="99">
        <f>SUM(F57:F65)</f>
        <v>2362969.034722222</v>
      </c>
      <c r="G66" s="101">
        <f t="shared" ref="G66" si="8">(F66-E66)/E66</f>
        <v>0.9440696254319344</v>
      </c>
      <c r="H66" s="99">
        <f>SUM(H57:H65)</f>
        <v>2374798.5693043624</v>
      </c>
      <c r="I66" s="137">
        <f t="shared" ref="I66" si="9">(F66-H66)/H66</f>
        <v>-4.9812791430161396E-3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60" t="s">
        <v>61</v>
      </c>
      <c r="C68" s="148" t="s">
        <v>130</v>
      </c>
      <c r="D68" s="152" t="s">
        <v>207</v>
      </c>
      <c r="E68" s="207">
        <v>470283.6428571429</v>
      </c>
      <c r="F68" s="213">
        <v>988071.07142857148</v>
      </c>
      <c r="G68" s="153">
        <f>(F68-E68)/E68</f>
        <v>1.1010109248658597</v>
      </c>
      <c r="H68" s="213">
        <v>1078489.5</v>
      </c>
      <c r="I68" s="153">
        <f>(F68-H68)/H68</f>
        <v>-8.3838023987649876E-2</v>
      </c>
    </row>
    <row r="69" spans="1:9" ht="16.5">
      <c r="A69" s="37"/>
      <c r="B69" s="160" t="s">
        <v>64</v>
      </c>
      <c r="C69" s="148" t="s">
        <v>133</v>
      </c>
      <c r="D69" s="146" t="s">
        <v>127</v>
      </c>
      <c r="E69" s="209">
        <v>100746.75</v>
      </c>
      <c r="F69" s="208">
        <v>217465.28571428571</v>
      </c>
      <c r="G69" s="153">
        <f>(F69-E69)/E69</f>
        <v>1.1585340044645183</v>
      </c>
      <c r="H69" s="208">
        <v>224896.28094177536</v>
      </c>
      <c r="I69" s="153">
        <f>(F69-H69)/H69</f>
        <v>-3.3041876888188743E-2</v>
      </c>
    </row>
    <row r="70" spans="1:9" ht="16.5">
      <c r="A70" s="37"/>
      <c r="B70" s="160" t="s">
        <v>60</v>
      </c>
      <c r="C70" s="148" t="s">
        <v>129</v>
      </c>
      <c r="D70" s="146" t="s">
        <v>206</v>
      </c>
      <c r="E70" s="209">
        <v>900920.58333333337</v>
      </c>
      <c r="F70" s="208">
        <v>2829055.1666666665</v>
      </c>
      <c r="G70" s="153">
        <f>(F70-E70)/E70</f>
        <v>2.1401826298599937</v>
      </c>
      <c r="H70" s="208">
        <v>2829055.1666666665</v>
      </c>
      <c r="I70" s="153">
        <f>(F70-H70)/H70</f>
        <v>0</v>
      </c>
    </row>
    <row r="71" spans="1:9" ht="16.5">
      <c r="A71" s="37"/>
      <c r="B71" s="160" t="s">
        <v>63</v>
      </c>
      <c r="C71" s="148" t="s">
        <v>132</v>
      </c>
      <c r="D71" s="146" t="s">
        <v>126</v>
      </c>
      <c r="E71" s="209">
        <v>107128.27777777778</v>
      </c>
      <c r="F71" s="208">
        <v>302456.6875</v>
      </c>
      <c r="G71" s="153">
        <f>(F71-E71)/E71</f>
        <v>1.8233132630714268</v>
      </c>
      <c r="H71" s="208">
        <v>300551.625</v>
      </c>
      <c r="I71" s="153">
        <f>(F71-H71)/H71</f>
        <v>6.3385533184190899E-3</v>
      </c>
    </row>
    <row r="72" spans="1:9" ht="16.5">
      <c r="A72" s="37"/>
      <c r="B72" s="160" t="s">
        <v>59</v>
      </c>
      <c r="C72" s="148" t="s">
        <v>128</v>
      </c>
      <c r="D72" s="146" t="s">
        <v>124</v>
      </c>
      <c r="E72" s="209">
        <v>187755.82291666669</v>
      </c>
      <c r="F72" s="208">
        <v>396477.125</v>
      </c>
      <c r="G72" s="153">
        <f>(F72-E72)/E72</f>
        <v>1.1116635364005298</v>
      </c>
      <c r="H72" s="208">
        <v>390271.89631279389</v>
      </c>
      <c r="I72" s="153">
        <f>(F72-H72)/H72</f>
        <v>1.5899757952934333E-2</v>
      </c>
    </row>
    <row r="73" spans="1:9" ht="16.5" customHeight="1" thickBot="1">
      <c r="A73" s="37"/>
      <c r="B73" s="160" t="s">
        <v>62</v>
      </c>
      <c r="C73" s="148" t="s">
        <v>131</v>
      </c>
      <c r="D73" s="145" t="s">
        <v>125</v>
      </c>
      <c r="E73" s="211">
        <v>232682</v>
      </c>
      <c r="F73" s="215">
        <v>622171</v>
      </c>
      <c r="G73" s="159">
        <f>(F73-E73)/E73</f>
        <v>1.6739111749082438</v>
      </c>
      <c r="H73" s="215">
        <v>600953.83333333337</v>
      </c>
      <c r="I73" s="159">
        <f>(F73-H73)/H73</f>
        <v>3.5305818000994464E-2</v>
      </c>
    </row>
    <row r="74" spans="1:9" ht="15.75" customHeight="1" thickBot="1">
      <c r="A74" s="238" t="s">
        <v>205</v>
      </c>
      <c r="B74" s="239"/>
      <c r="C74" s="239"/>
      <c r="D74" s="240"/>
      <c r="E74" s="83">
        <f>SUM(E68:E73)</f>
        <v>1999517.0768849207</v>
      </c>
      <c r="F74" s="83">
        <f>SUM(F68:F73)</f>
        <v>5355696.3363095243</v>
      </c>
      <c r="G74" s="103">
        <f t="shared" ref="G74" si="10">(F74-E74)/E74</f>
        <v>1.6784949217104204</v>
      </c>
      <c r="H74" s="83">
        <f>SUM(H68:H73)</f>
        <v>5424218.3022545688</v>
      </c>
      <c r="I74" s="104">
        <f t="shared" ref="I74" si="11">(F74-H74)/H74</f>
        <v>-1.2632597385795382E-2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60" t="s">
        <v>69</v>
      </c>
      <c r="C76" s="150" t="s">
        <v>140</v>
      </c>
      <c r="D76" s="152" t="s">
        <v>136</v>
      </c>
      <c r="E76" s="207">
        <v>36846</v>
      </c>
      <c r="F76" s="207">
        <v>78107.5625</v>
      </c>
      <c r="G76" s="153">
        <f>(F76-E76)/E76</f>
        <v>1.119838313521142</v>
      </c>
      <c r="H76" s="207">
        <v>80120.943763919815</v>
      </c>
      <c r="I76" s="153">
        <f>(F76-H76)/H76</f>
        <v>-2.5129275434552279E-2</v>
      </c>
    </row>
    <row r="77" spans="1:9" ht="16.5">
      <c r="A77" s="37"/>
      <c r="B77" s="160" t="s">
        <v>67</v>
      </c>
      <c r="C77" s="148" t="s">
        <v>139</v>
      </c>
      <c r="D77" s="146" t="s">
        <v>135</v>
      </c>
      <c r="E77" s="209">
        <v>74200.971428571414</v>
      </c>
      <c r="F77" s="209">
        <v>193259.78571428571</v>
      </c>
      <c r="G77" s="153">
        <f>(F77-E77)/E77</f>
        <v>1.6045452235126691</v>
      </c>
      <c r="H77" s="209">
        <v>197874.35046134266</v>
      </c>
      <c r="I77" s="153">
        <f>(F77-H77)/H77</f>
        <v>-2.3320681716948798E-2</v>
      </c>
    </row>
    <row r="78" spans="1:9" ht="16.5">
      <c r="A78" s="37"/>
      <c r="B78" s="160" t="s">
        <v>68</v>
      </c>
      <c r="C78" s="148" t="s">
        <v>138</v>
      </c>
      <c r="D78" s="146" t="s">
        <v>134</v>
      </c>
      <c r="E78" s="209">
        <v>105965.6875</v>
      </c>
      <c r="F78" s="209">
        <v>289071.44444444444</v>
      </c>
      <c r="G78" s="153">
        <f>(F78-E78)/E78</f>
        <v>1.7279721508383969</v>
      </c>
      <c r="H78" s="209">
        <v>294746.83741648105</v>
      </c>
      <c r="I78" s="153">
        <f>(F78-H78)/H78</f>
        <v>-1.9255144590464974E-2</v>
      </c>
    </row>
    <row r="79" spans="1:9" ht="16.5">
      <c r="A79" s="37"/>
      <c r="B79" s="160" t="s">
        <v>71</v>
      </c>
      <c r="C79" s="148" t="s">
        <v>200</v>
      </c>
      <c r="D79" s="146" t="s">
        <v>134</v>
      </c>
      <c r="E79" s="209">
        <v>48368.40178571429</v>
      </c>
      <c r="F79" s="209">
        <v>111365.22222222222</v>
      </c>
      <c r="G79" s="153">
        <f>(F79-E79)/E79</f>
        <v>1.3024375028061022</v>
      </c>
      <c r="H79" s="209">
        <v>110167.67037861916</v>
      </c>
      <c r="I79" s="153">
        <f>(F79-H79)/H79</f>
        <v>1.087026565495452E-2</v>
      </c>
    </row>
    <row r="80" spans="1:9" ht="16.5" customHeight="1" thickBot="1">
      <c r="A80" s="38"/>
      <c r="B80" s="160" t="s">
        <v>70</v>
      </c>
      <c r="C80" s="148" t="s">
        <v>141</v>
      </c>
      <c r="D80" s="145" t="s">
        <v>137</v>
      </c>
      <c r="E80" s="211">
        <v>52557.5</v>
      </c>
      <c r="F80" s="211">
        <v>128647.75</v>
      </c>
      <c r="G80" s="153">
        <f>(F80-E80)/E80</f>
        <v>1.4477524615896875</v>
      </c>
      <c r="H80" s="211">
        <v>125340.68329621381</v>
      </c>
      <c r="I80" s="153">
        <f>(F80-H80)/H80</f>
        <v>2.6384623227006798E-2</v>
      </c>
    </row>
    <row r="81" spans="1:11" ht="15.75" customHeight="1" thickBot="1">
      <c r="A81" s="238" t="s">
        <v>193</v>
      </c>
      <c r="B81" s="239"/>
      <c r="C81" s="239"/>
      <c r="D81" s="240"/>
      <c r="E81" s="83">
        <f>SUM(E76:E80)</f>
        <v>317938.5607142857</v>
      </c>
      <c r="F81" s="83">
        <f>SUM(F76:F80)</f>
        <v>800451.76488095243</v>
      </c>
      <c r="G81" s="103">
        <f t="shared" ref="G81" si="12">(F81-E81)/E81</f>
        <v>1.5176303342464816</v>
      </c>
      <c r="H81" s="83">
        <f>SUM(H76:H80)</f>
        <v>808250.48531657644</v>
      </c>
      <c r="I81" s="104">
        <f t="shared" ref="I81" si="13">(F81-H81)/H81</f>
        <v>-9.6488905077111078E-3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60" t="s">
        <v>74</v>
      </c>
      <c r="C83" s="148" t="s">
        <v>144</v>
      </c>
      <c r="D83" s="152" t="s">
        <v>142</v>
      </c>
      <c r="E83" s="207">
        <v>31780.741666666669</v>
      </c>
      <c r="F83" s="207">
        <v>67237.5</v>
      </c>
      <c r="G83" s="154">
        <f>(F83-E83)/E83</f>
        <v>1.1156680578830627</v>
      </c>
      <c r="H83" s="207">
        <v>71591.928571428565</v>
      </c>
      <c r="I83" s="154">
        <f>(F83-H83)/H83</f>
        <v>-6.0822898032200277E-2</v>
      </c>
    </row>
    <row r="84" spans="1:11" ht="16.5">
      <c r="A84" s="37"/>
      <c r="B84" s="160" t="s">
        <v>75</v>
      </c>
      <c r="C84" s="148" t="s">
        <v>148</v>
      </c>
      <c r="D84" s="144" t="s">
        <v>145</v>
      </c>
      <c r="E84" s="209">
        <v>20802.541666666668</v>
      </c>
      <c r="F84" s="209">
        <v>43672.357142857145</v>
      </c>
      <c r="G84" s="153">
        <f>(F84-E84)/E84</f>
        <v>1.0993760206156127</v>
      </c>
      <c r="H84" s="209">
        <v>45721.5</v>
      </c>
      <c r="I84" s="153">
        <f>(F84-H84)/H84</f>
        <v>-4.4817927170868299E-2</v>
      </c>
    </row>
    <row r="85" spans="1:11" ht="16.5">
      <c r="A85" s="37"/>
      <c r="B85" s="160" t="s">
        <v>78</v>
      </c>
      <c r="C85" s="148" t="s">
        <v>149</v>
      </c>
      <c r="D85" s="146" t="s">
        <v>147</v>
      </c>
      <c r="E85" s="209">
        <v>46069.880952380947</v>
      </c>
      <c r="F85" s="209">
        <v>131785.5</v>
      </c>
      <c r="G85" s="153">
        <f>(F85-E85)/E85</f>
        <v>1.8605565561633857</v>
      </c>
      <c r="H85" s="209">
        <v>132884.7718386538</v>
      </c>
      <c r="I85" s="153">
        <f>(F85-H85)/H85</f>
        <v>-8.2723687857064517E-3</v>
      </c>
    </row>
    <row r="86" spans="1:11" ht="16.5">
      <c r="A86" s="37"/>
      <c r="B86" s="160" t="s">
        <v>76</v>
      </c>
      <c r="C86" s="148" t="s">
        <v>143</v>
      </c>
      <c r="D86" s="146" t="s">
        <v>161</v>
      </c>
      <c r="E86" s="209">
        <v>43236.81696428571</v>
      </c>
      <c r="F86" s="204">
        <v>108364.4375</v>
      </c>
      <c r="G86" s="153">
        <f>(F86-E86)/E86</f>
        <v>1.5063000726790488</v>
      </c>
      <c r="H86" s="204">
        <v>109148.875</v>
      </c>
      <c r="I86" s="153">
        <f>(F86-H86)/H86</f>
        <v>-7.1868583162217657E-3</v>
      </c>
    </row>
    <row r="87" spans="1:11" ht="16.5">
      <c r="A87" s="37"/>
      <c r="B87" s="160" t="s">
        <v>79</v>
      </c>
      <c r="C87" s="148" t="s">
        <v>155</v>
      </c>
      <c r="D87" s="157" t="s">
        <v>156</v>
      </c>
      <c r="E87" s="216">
        <v>156666</v>
      </c>
      <c r="F87" s="216">
        <v>578242.5</v>
      </c>
      <c r="G87" s="153">
        <f>(F87-E87)/E87</f>
        <v>2.6909252805331088</v>
      </c>
      <c r="H87" s="216">
        <v>578242.5</v>
      </c>
      <c r="I87" s="153">
        <f>(F87-H87)/H87</f>
        <v>0</v>
      </c>
    </row>
    <row r="88" spans="1:11" ht="16.5">
      <c r="A88" s="37"/>
      <c r="B88" s="160" t="s">
        <v>77</v>
      </c>
      <c r="C88" s="148" t="s">
        <v>146</v>
      </c>
      <c r="D88" s="157" t="s">
        <v>162</v>
      </c>
      <c r="E88" s="216">
        <v>37805.327380952382</v>
      </c>
      <c r="F88" s="216">
        <v>93011.875</v>
      </c>
      <c r="G88" s="153">
        <f>(F88-E88)/E88</f>
        <v>1.4602848710381111</v>
      </c>
      <c r="H88" s="216">
        <v>92040.666666666672</v>
      </c>
      <c r="I88" s="153">
        <f>(F88-H88)/H88</f>
        <v>1.0551948051947998E-2</v>
      </c>
    </row>
    <row r="89" spans="1:11" ht="16.5" customHeight="1" thickBot="1">
      <c r="A89" s="35"/>
      <c r="B89" s="161" t="s">
        <v>80</v>
      </c>
      <c r="C89" s="149" t="s">
        <v>151</v>
      </c>
      <c r="D89" s="145" t="s">
        <v>150</v>
      </c>
      <c r="E89" s="211">
        <v>69248.447222222225</v>
      </c>
      <c r="F89" s="211">
        <v>166749</v>
      </c>
      <c r="G89" s="155">
        <f>(F89-E89)/E89</f>
        <v>1.4079817914890269</v>
      </c>
      <c r="H89" s="211">
        <v>164686.85033407572</v>
      </c>
      <c r="I89" s="155">
        <f>(F89-H89)/H89</f>
        <v>1.2521641295228536E-2</v>
      </c>
    </row>
    <row r="90" spans="1:11" ht="15.75" customHeight="1" thickBot="1">
      <c r="A90" s="238" t="s">
        <v>194</v>
      </c>
      <c r="B90" s="239"/>
      <c r="C90" s="239"/>
      <c r="D90" s="240"/>
      <c r="E90" s="83">
        <f>SUM(E83:E89)</f>
        <v>405609.7558531746</v>
      </c>
      <c r="F90" s="83">
        <f>SUM(F83:F89)</f>
        <v>1189063.1696428573</v>
      </c>
      <c r="G90" s="111">
        <f t="shared" ref="G90:G91" si="14">(F90-E90)/E90</f>
        <v>1.9315447976386508</v>
      </c>
      <c r="H90" s="83">
        <f>SUM(H83:H89)</f>
        <v>1194317.0924108247</v>
      </c>
      <c r="I90" s="104">
        <f t="shared" ref="I90:I91" si="15">(F90-H90)/H90</f>
        <v>-4.3991020486544219E-3</v>
      </c>
    </row>
    <row r="91" spans="1:11" ht="15.75" customHeight="1" thickBot="1">
      <c r="A91" s="238" t="s">
        <v>195</v>
      </c>
      <c r="B91" s="239"/>
      <c r="C91" s="239"/>
      <c r="D91" s="240"/>
      <c r="E91" s="99">
        <f>SUM(E90+E81+E74+E66+E55+E47+E39+E32)</f>
        <v>8120880.8396924604</v>
      </c>
      <c r="F91" s="99">
        <f>SUM(F32,F39,F47,F55,F66,F74,F81,F90)</f>
        <v>20345436.031051587</v>
      </c>
      <c r="G91" s="101">
        <f t="shared" si="14"/>
        <v>1.5053237983260537</v>
      </c>
      <c r="H91" s="99">
        <f>SUM(H32,H39,H47,H55,H66,H74,H81,H90)</f>
        <v>20362925.197868541</v>
      </c>
      <c r="I91" s="112">
        <f t="shared" si="15"/>
        <v>-8.5887300802854312E-4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20">
    <mergeCell ref="A9:I9"/>
    <mergeCell ref="H13:H14"/>
    <mergeCell ref="I13:I14"/>
    <mergeCell ref="D11:E11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4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5" customWidth="1"/>
    <col min="4" max="6" width="13.140625" style="125" customWidth="1"/>
    <col min="7" max="7" width="11.28515625" style="82" customWidth="1"/>
    <col min="8" max="8" width="11.42578125" style="125" customWidth="1"/>
    <col min="9" max="9" width="11.7109375" style="125" customWidth="1"/>
    <col min="10" max="10" width="9.140625" style="125"/>
    <col min="11" max="11" width="13" style="224" bestFit="1" customWidth="1"/>
    <col min="12" max="12" width="9.140625" style="224"/>
    <col min="13" max="16384" width="9.140625" style="125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209</v>
      </c>
      <c r="B9" s="26"/>
      <c r="C9" s="26"/>
      <c r="D9" s="26"/>
      <c r="E9" s="223"/>
      <c r="F9" s="223"/>
    </row>
    <row r="10" spans="1:12" ht="18">
      <c r="A10" s="2" t="s">
        <v>210</v>
      </c>
      <c r="B10" s="2"/>
      <c r="C10" s="2"/>
    </row>
    <row r="11" spans="1:12" ht="18">
      <c r="A11" s="2" t="s">
        <v>227</v>
      </c>
    </row>
    <row r="12" spans="1:12" ht="15.75" thickBot="1"/>
    <row r="13" spans="1:12" ht="24.75" customHeight="1">
      <c r="A13" s="232" t="s">
        <v>3</v>
      </c>
      <c r="B13" s="232"/>
      <c r="C13" s="234" t="s">
        <v>0</v>
      </c>
      <c r="D13" s="228" t="s">
        <v>211</v>
      </c>
      <c r="E13" s="228" t="s">
        <v>212</v>
      </c>
      <c r="F13" s="228" t="s">
        <v>213</v>
      </c>
      <c r="G13" s="228" t="s">
        <v>214</v>
      </c>
      <c r="H13" s="228" t="s">
        <v>215</v>
      </c>
      <c r="I13" s="228" t="s">
        <v>216</v>
      </c>
    </row>
    <row r="14" spans="1:12" ht="24.75" customHeight="1" thickBot="1">
      <c r="A14" s="233"/>
      <c r="B14" s="233"/>
      <c r="C14" s="235"/>
      <c r="D14" s="248"/>
      <c r="E14" s="248"/>
      <c r="F14" s="248"/>
      <c r="G14" s="229"/>
      <c r="H14" s="248"/>
      <c r="I14" s="248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52"/>
    </row>
    <row r="16" spans="1:12" ht="18">
      <c r="A16" s="87"/>
      <c r="B16" s="185" t="s">
        <v>4</v>
      </c>
      <c r="C16" s="147" t="s">
        <v>163</v>
      </c>
      <c r="D16" s="253">
        <v>60000</v>
      </c>
      <c r="E16" s="253">
        <v>55000</v>
      </c>
      <c r="F16" s="253">
        <v>60000</v>
      </c>
      <c r="G16" s="200">
        <v>45000</v>
      </c>
      <c r="H16" s="200">
        <v>53000</v>
      </c>
      <c r="I16" s="200">
        <f>AVERAGE(D16:H16)</f>
        <v>54600</v>
      </c>
      <c r="K16" s="252"/>
      <c r="L16" s="254"/>
    </row>
    <row r="17" spans="1:16" ht="18">
      <c r="A17" s="88"/>
      <c r="B17" s="186" t="s">
        <v>5</v>
      </c>
      <c r="C17" s="148" t="s">
        <v>164</v>
      </c>
      <c r="D17" s="181">
        <v>60000</v>
      </c>
      <c r="E17" s="181">
        <v>110000</v>
      </c>
      <c r="F17" s="181">
        <v>70000</v>
      </c>
      <c r="G17" s="255">
        <v>90000</v>
      </c>
      <c r="H17" s="255">
        <v>106000</v>
      </c>
      <c r="I17" s="200">
        <f t="shared" ref="I17:I40" si="0">AVERAGE(D17:H17)</f>
        <v>87200</v>
      </c>
      <c r="K17" s="252"/>
      <c r="L17" s="254"/>
    </row>
    <row r="18" spans="1:16" ht="18">
      <c r="A18" s="88"/>
      <c r="B18" s="186" t="s">
        <v>6</v>
      </c>
      <c r="C18" s="148" t="s">
        <v>165</v>
      </c>
      <c r="D18" s="181">
        <v>45000</v>
      </c>
      <c r="E18" s="181">
        <v>50000</v>
      </c>
      <c r="F18" s="181">
        <v>50000</v>
      </c>
      <c r="G18" s="255">
        <v>47500</v>
      </c>
      <c r="H18" s="255">
        <v>45000</v>
      </c>
      <c r="I18" s="200">
        <f t="shared" si="0"/>
        <v>47500</v>
      </c>
      <c r="K18" s="252"/>
      <c r="L18" s="254"/>
    </row>
    <row r="19" spans="1:16" ht="18">
      <c r="A19" s="88"/>
      <c r="B19" s="186" t="s">
        <v>7</v>
      </c>
      <c r="C19" s="148" t="s">
        <v>166</v>
      </c>
      <c r="D19" s="181">
        <v>40000</v>
      </c>
      <c r="E19" s="181">
        <v>50000</v>
      </c>
      <c r="F19" s="181">
        <v>32500</v>
      </c>
      <c r="G19" s="255">
        <v>45000</v>
      </c>
      <c r="H19" s="255">
        <v>50000</v>
      </c>
      <c r="I19" s="200">
        <f t="shared" si="0"/>
        <v>43500</v>
      </c>
      <c r="K19" s="252"/>
      <c r="L19" s="254"/>
      <c r="P19" s="224"/>
    </row>
    <row r="20" spans="1:16" ht="18">
      <c r="A20" s="88"/>
      <c r="B20" s="186" t="s">
        <v>8</v>
      </c>
      <c r="C20" s="148" t="s">
        <v>167</v>
      </c>
      <c r="D20" s="181">
        <v>120000</v>
      </c>
      <c r="E20" s="181">
        <v>50000</v>
      </c>
      <c r="F20" s="181">
        <v>95000</v>
      </c>
      <c r="G20" s="255">
        <v>100000</v>
      </c>
      <c r="H20" s="255">
        <v>110000</v>
      </c>
      <c r="I20" s="200">
        <f t="shared" si="0"/>
        <v>95000</v>
      </c>
      <c r="K20" s="252"/>
      <c r="L20" s="254"/>
    </row>
    <row r="21" spans="1:16" ht="18.75" customHeight="1">
      <c r="A21" s="88"/>
      <c r="B21" s="186" t="s">
        <v>9</v>
      </c>
      <c r="C21" s="148" t="s">
        <v>168</v>
      </c>
      <c r="D21" s="181">
        <v>100000</v>
      </c>
      <c r="E21" s="181">
        <v>100000</v>
      </c>
      <c r="F21" s="181">
        <v>100000</v>
      </c>
      <c r="G21" s="255">
        <v>95000</v>
      </c>
      <c r="H21" s="255">
        <v>95000</v>
      </c>
      <c r="I21" s="200">
        <f t="shared" si="0"/>
        <v>98000</v>
      </c>
      <c r="K21" s="252"/>
      <c r="L21" s="254"/>
    </row>
    <row r="22" spans="1:16" ht="18">
      <c r="A22" s="88"/>
      <c r="B22" s="186" t="s">
        <v>10</v>
      </c>
      <c r="C22" s="148" t="s">
        <v>169</v>
      </c>
      <c r="D22" s="181">
        <v>50000</v>
      </c>
      <c r="E22" s="181">
        <v>100000</v>
      </c>
      <c r="F22" s="181">
        <v>70000</v>
      </c>
      <c r="G22" s="255">
        <v>50000</v>
      </c>
      <c r="H22" s="255">
        <v>56000</v>
      </c>
      <c r="I22" s="200">
        <f t="shared" si="0"/>
        <v>65200</v>
      </c>
      <c r="K22" s="252"/>
      <c r="L22" s="254"/>
    </row>
    <row r="23" spans="1:16" ht="18">
      <c r="A23" s="88"/>
      <c r="B23" s="186" t="s">
        <v>11</v>
      </c>
      <c r="C23" s="148" t="s">
        <v>170</v>
      </c>
      <c r="D23" s="181">
        <v>15000</v>
      </c>
      <c r="E23" s="181">
        <v>15000</v>
      </c>
      <c r="F23" s="181">
        <v>15000</v>
      </c>
      <c r="G23" s="255">
        <v>12500</v>
      </c>
      <c r="H23" s="255">
        <v>15000</v>
      </c>
      <c r="I23" s="200">
        <f t="shared" si="0"/>
        <v>14500</v>
      </c>
      <c r="K23" s="252"/>
      <c r="L23" s="254"/>
    </row>
    <row r="24" spans="1:16" ht="18">
      <c r="A24" s="88"/>
      <c r="B24" s="186" t="s">
        <v>12</v>
      </c>
      <c r="C24" s="148" t="s">
        <v>171</v>
      </c>
      <c r="D24" s="181">
        <v>15000</v>
      </c>
      <c r="E24" s="181">
        <v>15000</v>
      </c>
      <c r="F24" s="181">
        <v>17500</v>
      </c>
      <c r="G24" s="255">
        <v>12500</v>
      </c>
      <c r="H24" s="255">
        <v>18000</v>
      </c>
      <c r="I24" s="200">
        <f t="shared" si="0"/>
        <v>15600</v>
      </c>
      <c r="K24" s="252"/>
      <c r="L24" s="254"/>
    </row>
    <row r="25" spans="1:16" ht="18">
      <c r="A25" s="88"/>
      <c r="B25" s="186" t="s">
        <v>13</v>
      </c>
      <c r="C25" s="148" t="s">
        <v>172</v>
      </c>
      <c r="D25" s="181">
        <v>15000</v>
      </c>
      <c r="E25" s="181">
        <v>15000</v>
      </c>
      <c r="F25" s="181">
        <v>17500</v>
      </c>
      <c r="G25" s="255">
        <v>12500</v>
      </c>
      <c r="H25" s="255">
        <v>18000</v>
      </c>
      <c r="I25" s="200">
        <f t="shared" si="0"/>
        <v>15600</v>
      </c>
      <c r="K25" s="252"/>
      <c r="L25" s="254"/>
    </row>
    <row r="26" spans="1:16" ht="18">
      <c r="A26" s="88"/>
      <c r="B26" s="186" t="s">
        <v>14</v>
      </c>
      <c r="C26" s="148" t="s">
        <v>173</v>
      </c>
      <c r="D26" s="181">
        <v>15000</v>
      </c>
      <c r="E26" s="181">
        <v>15000</v>
      </c>
      <c r="F26" s="181">
        <v>32500</v>
      </c>
      <c r="G26" s="255">
        <v>12500</v>
      </c>
      <c r="H26" s="255">
        <v>18000</v>
      </c>
      <c r="I26" s="200">
        <f t="shared" si="0"/>
        <v>18600</v>
      </c>
      <c r="K26" s="252"/>
      <c r="L26" s="254"/>
    </row>
    <row r="27" spans="1:16" ht="18">
      <c r="A27" s="88"/>
      <c r="B27" s="186" t="s">
        <v>15</v>
      </c>
      <c r="C27" s="148" t="s">
        <v>174</v>
      </c>
      <c r="D27" s="181">
        <v>50000</v>
      </c>
      <c r="E27" s="181">
        <v>45000</v>
      </c>
      <c r="F27" s="181">
        <v>52500</v>
      </c>
      <c r="G27" s="255">
        <v>55000</v>
      </c>
      <c r="H27" s="255">
        <v>50000</v>
      </c>
      <c r="I27" s="200">
        <f t="shared" si="0"/>
        <v>50500</v>
      </c>
      <c r="K27" s="252"/>
      <c r="L27" s="254"/>
    </row>
    <row r="28" spans="1:16" ht="18">
      <c r="A28" s="88"/>
      <c r="B28" s="186" t="s">
        <v>16</v>
      </c>
      <c r="C28" s="148" t="s">
        <v>175</v>
      </c>
      <c r="D28" s="181">
        <v>15000</v>
      </c>
      <c r="E28" s="181">
        <v>20000</v>
      </c>
      <c r="F28" s="181">
        <v>17500</v>
      </c>
      <c r="G28" s="255">
        <v>25000</v>
      </c>
      <c r="H28" s="255">
        <v>20000</v>
      </c>
      <c r="I28" s="200">
        <f t="shared" si="0"/>
        <v>19500</v>
      </c>
      <c r="K28" s="252"/>
      <c r="L28" s="254"/>
    </row>
    <row r="29" spans="1:16" ht="18">
      <c r="A29" s="88"/>
      <c r="B29" s="186" t="s">
        <v>17</v>
      </c>
      <c r="C29" s="148" t="s">
        <v>176</v>
      </c>
      <c r="D29" s="181">
        <v>50000</v>
      </c>
      <c r="E29" s="181">
        <v>55000</v>
      </c>
      <c r="F29" s="181">
        <v>47500</v>
      </c>
      <c r="G29" s="255">
        <v>55000</v>
      </c>
      <c r="H29" s="255">
        <v>50000</v>
      </c>
      <c r="I29" s="200">
        <f t="shared" si="0"/>
        <v>51500</v>
      </c>
      <c r="K29" s="252"/>
      <c r="L29" s="254"/>
    </row>
    <row r="30" spans="1:16" ht="18">
      <c r="A30" s="88"/>
      <c r="B30" s="186" t="s">
        <v>18</v>
      </c>
      <c r="C30" s="148" t="s">
        <v>177</v>
      </c>
      <c r="D30" s="181">
        <v>60000</v>
      </c>
      <c r="E30" s="181">
        <v>110000</v>
      </c>
      <c r="F30" s="181">
        <v>82500</v>
      </c>
      <c r="G30" s="255">
        <v>47500</v>
      </c>
      <c r="H30" s="255">
        <v>50000</v>
      </c>
      <c r="I30" s="200">
        <f t="shared" si="0"/>
        <v>70000</v>
      </c>
      <c r="K30" s="252"/>
      <c r="L30" s="254"/>
    </row>
    <row r="31" spans="1:16" ht="16.5" customHeight="1" thickBot="1">
      <c r="A31" s="89"/>
      <c r="B31" s="187" t="s">
        <v>19</v>
      </c>
      <c r="C31" s="149" t="s">
        <v>178</v>
      </c>
      <c r="D31" s="182">
        <v>45000</v>
      </c>
      <c r="E31" s="182">
        <v>60000</v>
      </c>
      <c r="F31" s="182">
        <v>47500</v>
      </c>
      <c r="G31" s="202">
        <v>45000</v>
      </c>
      <c r="H31" s="202">
        <v>50000</v>
      </c>
      <c r="I31" s="200">
        <f t="shared" si="0"/>
        <v>49500</v>
      </c>
      <c r="K31" s="252"/>
      <c r="L31" s="254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200"/>
      <c r="K32" s="256"/>
      <c r="L32" s="257"/>
    </row>
    <row r="33" spans="1:12" ht="18">
      <c r="A33" s="87"/>
      <c r="B33" s="185" t="s">
        <v>26</v>
      </c>
      <c r="C33" s="150" t="s">
        <v>179</v>
      </c>
      <c r="D33" s="253">
        <v>100000</v>
      </c>
      <c r="E33" s="253">
        <v>100000</v>
      </c>
      <c r="F33" s="253">
        <v>85000</v>
      </c>
      <c r="G33" s="200">
        <v>100000</v>
      </c>
      <c r="H33" s="200">
        <v>90000</v>
      </c>
      <c r="I33" s="200">
        <f t="shared" si="0"/>
        <v>95000</v>
      </c>
      <c r="K33" s="258"/>
      <c r="L33" s="254"/>
    </row>
    <row r="34" spans="1:12" ht="18">
      <c r="A34" s="88"/>
      <c r="B34" s="186" t="s">
        <v>27</v>
      </c>
      <c r="C34" s="148" t="s">
        <v>180</v>
      </c>
      <c r="D34" s="181">
        <v>100000</v>
      </c>
      <c r="E34" s="181">
        <v>100000</v>
      </c>
      <c r="F34" s="181">
        <v>85000</v>
      </c>
      <c r="G34" s="255">
        <v>100000</v>
      </c>
      <c r="H34" s="255">
        <v>90000</v>
      </c>
      <c r="I34" s="200">
        <f t="shared" si="0"/>
        <v>95000</v>
      </c>
      <c r="K34" s="258"/>
      <c r="L34" s="254"/>
    </row>
    <row r="35" spans="1:12" ht="18">
      <c r="A35" s="88"/>
      <c r="B35" s="185" t="s">
        <v>28</v>
      </c>
      <c r="C35" s="148" t="s">
        <v>181</v>
      </c>
      <c r="D35" s="181">
        <v>45000</v>
      </c>
      <c r="E35" s="181">
        <v>50000</v>
      </c>
      <c r="F35" s="181">
        <v>47500</v>
      </c>
      <c r="G35" s="255">
        <v>50000</v>
      </c>
      <c r="H35" s="255">
        <v>50000</v>
      </c>
      <c r="I35" s="200">
        <f t="shared" si="0"/>
        <v>48500</v>
      </c>
      <c r="K35" s="258"/>
      <c r="L35" s="254"/>
    </row>
    <row r="36" spans="1:12" ht="18">
      <c r="A36" s="88"/>
      <c r="B36" s="186" t="s">
        <v>29</v>
      </c>
      <c r="C36" s="148" t="s">
        <v>182</v>
      </c>
      <c r="D36" s="181">
        <v>50000</v>
      </c>
      <c r="E36" s="181">
        <v>50000</v>
      </c>
      <c r="F36" s="181">
        <v>42500</v>
      </c>
      <c r="G36" s="255">
        <v>42500</v>
      </c>
      <c r="H36" s="255">
        <v>40000</v>
      </c>
      <c r="I36" s="200">
        <f t="shared" si="0"/>
        <v>45000</v>
      </c>
      <c r="K36" s="258"/>
      <c r="L36" s="254"/>
    </row>
    <row r="37" spans="1:12" ht="16.5" customHeight="1" thickBot="1">
      <c r="A37" s="89"/>
      <c r="B37" s="185" t="s">
        <v>30</v>
      </c>
      <c r="C37" s="148" t="s">
        <v>183</v>
      </c>
      <c r="D37" s="181">
        <v>45000</v>
      </c>
      <c r="E37" s="181">
        <v>45000</v>
      </c>
      <c r="F37" s="181">
        <v>55000</v>
      </c>
      <c r="G37" s="255">
        <v>37500</v>
      </c>
      <c r="H37" s="255">
        <v>40000</v>
      </c>
      <c r="I37" s="200">
        <f t="shared" si="0"/>
        <v>44500</v>
      </c>
      <c r="K37" s="258"/>
      <c r="L37" s="254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200"/>
      <c r="K38" s="256"/>
      <c r="L38" s="257"/>
    </row>
    <row r="39" spans="1:12" ht="18">
      <c r="A39" s="87"/>
      <c r="B39" s="188" t="s">
        <v>31</v>
      </c>
      <c r="C39" s="151" t="s">
        <v>217</v>
      </c>
      <c r="D39" s="259">
        <v>1255100</v>
      </c>
      <c r="E39" s="206">
        <v>1600000</v>
      </c>
      <c r="F39" s="206">
        <v>1434400</v>
      </c>
      <c r="G39" s="260">
        <v>1255100</v>
      </c>
      <c r="H39" s="261">
        <v>1255100</v>
      </c>
      <c r="I39" s="200">
        <f t="shared" si="0"/>
        <v>1359940</v>
      </c>
      <c r="K39" s="258"/>
      <c r="L39" s="254"/>
    </row>
    <row r="40" spans="1:12" ht="18.75" thickBot="1">
      <c r="A40" s="89"/>
      <c r="B40" s="187" t="s">
        <v>32</v>
      </c>
      <c r="C40" s="149" t="s">
        <v>185</v>
      </c>
      <c r="D40" s="262">
        <v>1030975</v>
      </c>
      <c r="E40" s="210">
        <v>1100000</v>
      </c>
      <c r="F40" s="210">
        <v>1075800</v>
      </c>
      <c r="G40" s="260">
        <v>986150</v>
      </c>
      <c r="H40" s="260">
        <v>1000000</v>
      </c>
      <c r="I40" s="200">
        <f t="shared" si="0"/>
        <v>1038585</v>
      </c>
      <c r="K40" s="258"/>
      <c r="L40" s="254"/>
    </row>
    <row r="41" spans="1:12">
      <c r="D41" s="90">
        <f>SUM(D16:D40)</f>
        <v>3381075</v>
      </c>
      <c r="E41" s="90">
        <f t="shared" ref="E41:H41" si="1">SUM(E16:E40)</f>
        <v>3910000</v>
      </c>
      <c r="F41" s="90">
        <f t="shared" si="1"/>
        <v>3632700</v>
      </c>
      <c r="G41" s="90">
        <f t="shared" si="1"/>
        <v>3321250</v>
      </c>
      <c r="H41" s="90">
        <f t="shared" si="1"/>
        <v>3369100</v>
      </c>
      <c r="I41" s="90"/>
    </row>
    <row r="44" spans="1:12" ht="14.25" customHeight="1"/>
    <row r="48" spans="1:12" ht="15" customHeight="1"/>
    <row r="49" spans="11:12" s="125" customFormat="1" ht="15" customHeight="1">
      <c r="K49" s="224"/>
      <c r="L49" s="224"/>
    </row>
    <row r="50" spans="11:12" s="125" customFormat="1" ht="15" customHeight="1">
      <c r="K50" s="224"/>
      <c r="L50" s="224"/>
    </row>
    <row r="51" spans="11:12" s="125" customFormat="1" ht="15" customHeight="1">
      <c r="K51" s="224"/>
      <c r="L51" s="224"/>
    </row>
    <row r="52" spans="11:12" s="125" customFormat="1" ht="15" customHeight="1">
      <c r="K52" s="224"/>
      <c r="L52" s="224"/>
    </row>
    <row r="53" spans="11:12" s="125" customFormat="1" ht="15" customHeight="1">
      <c r="K53" s="224"/>
      <c r="L53" s="224"/>
    </row>
    <row r="54" spans="11:12" s="125" customFormat="1" ht="15" customHeight="1">
      <c r="K54" s="224"/>
      <c r="L54" s="224"/>
    </row>
    <row r="55" spans="11:12" s="125" customFormat="1" ht="15" customHeight="1">
      <c r="K55" s="224"/>
      <c r="L55" s="224"/>
    </row>
    <row r="56" spans="11:12" s="125" customFormat="1" ht="15" customHeight="1">
      <c r="K56" s="224"/>
      <c r="L56" s="224"/>
    </row>
    <row r="57" spans="11:12" s="125" customFormat="1" ht="15" customHeight="1">
      <c r="K57" s="224"/>
      <c r="L57" s="224"/>
    </row>
    <row r="58" spans="11:12" s="125" customFormat="1" ht="15" customHeight="1">
      <c r="K58" s="224"/>
      <c r="L58" s="224"/>
    </row>
    <row r="59" spans="11:12" s="125" customFormat="1" ht="15" customHeight="1">
      <c r="K59" s="224"/>
      <c r="L59" s="224"/>
    </row>
    <row r="60" spans="11:12" s="125" customFormat="1" ht="15" customHeight="1">
      <c r="K60" s="224"/>
      <c r="L60" s="224"/>
    </row>
    <row r="61" spans="11:12" s="125" customFormat="1" ht="15" customHeight="1">
      <c r="K61" s="224"/>
      <c r="L61" s="224"/>
    </row>
    <row r="62" spans="11:12" s="125" customFormat="1" ht="15" customHeight="1">
      <c r="K62" s="224"/>
      <c r="L62" s="224"/>
    </row>
    <row r="63" spans="11:12" s="125" customFormat="1" ht="15" customHeight="1">
      <c r="K63" s="224"/>
      <c r="L63" s="224"/>
    </row>
    <row r="64" spans="11:12" s="125" customFormat="1" ht="15" customHeight="1">
      <c r="K64" s="224"/>
      <c r="L64" s="224"/>
    </row>
    <row r="65" spans="11:12" s="125" customFormat="1" ht="15" customHeight="1">
      <c r="K65" s="224"/>
      <c r="L65" s="224"/>
    </row>
    <row r="66" spans="11:12" s="125" customFormat="1" ht="15" customHeight="1">
      <c r="K66" s="224"/>
      <c r="L66" s="224"/>
    </row>
    <row r="67" spans="11:12" s="125" customFormat="1" ht="15" customHeight="1">
      <c r="K67" s="224"/>
      <c r="L67" s="224"/>
    </row>
    <row r="68" spans="11:12" s="125" customFormat="1" ht="15" customHeight="1">
      <c r="K68" s="224"/>
      <c r="L68" s="224"/>
    </row>
    <row r="69" spans="11:12" s="125" customFormat="1" ht="15" customHeight="1">
      <c r="K69" s="224"/>
      <c r="L69" s="224"/>
    </row>
    <row r="70" spans="11:12" s="125" customFormat="1" ht="15" customHeight="1">
      <c r="K70" s="224"/>
      <c r="L70" s="224"/>
    </row>
    <row r="71" spans="11:12" s="125" customFormat="1" ht="15" customHeight="1">
      <c r="K71" s="224"/>
      <c r="L71" s="224"/>
    </row>
    <row r="72" spans="11:12" s="125" customFormat="1" ht="15" customHeight="1">
      <c r="K72" s="224"/>
      <c r="L72" s="224"/>
    </row>
    <row r="73" spans="11:12" s="125" customFormat="1" ht="15" customHeight="1">
      <c r="K73" s="224"/>
      <c r="L73" s="224"/>
    </row>
    <row r="74" spans="11:12" s="125" customFormat="1" ht="15" customHeight="1">
      <c r="K74" s="224"/>
      <c r="L74" s="224"/>
    </row>
    <row r="75" spans="11:12" s="125" customFormat="1" ht="15" customHeight="1">
      <c r="K75" s="224"/>
      <c r="L75" s="224"/>
    </row>
    <row r="76" spans="11:12" s="125" customFormat="1" ht="15" customHeight="1">
      <c r="K76" s="224"/>
      <c r="L76" s="224"/>
    </row>
    <row r="77" spans="11:12" s="125" customFormat="1" ht="15" customHeight="1">
      <c r="K77" s="224"/>
      <c r="L77" s="224"/>
    </row>
    <row r="78" spans="11:12" s="125" customFormat="1" ht="15" customHeight="1">
      <c r="K78" s="224"/>
      <c r="L78" s="224"/>
    </row>
    <row r="79" spans="11:12" s="125" customFormat="1" ht="15" customHeight="1">
      <c r="K79" s="224"/>
      <c r="L79" s="224"/>
    </row>
    <row r="80" spans="11:12" s="125" customFormat="1" ht="15" customHeight="1">
      <c r="K80" s="224"/>
      <c r="L80" s="224"/>
    </row>
    <row r="81" spans="11:12" s="125" customFormat="1" ht="15" customHeight="1">
      <c r="K81" s="224"/>
      <c r="L81" s="224"/>
    </row>
    <row r="82" spans="11:12" s="125" customFormat="1" ht="15" customHeight="1">
      <c r="K82" s="224"/>
      <c r="L82" s="224"/>
    </row>
    <row r="83" spans="11:12" s="125" customFormat="1" ht="15" customHeight="1">
      <c r="K83" s="224"/>
      <c r="L83" s="224"/>
    </row>
    <row r="84" spans="11:12" s="125" customFormat="1" ht="15" customHeight="1">
      <c r="K84" s="224"/>
      <c r="L84" s="224"/>
    </row>
    <row r="85" spans="11:12" s="125" customFormat="1" ht="15" customHeight="1">
      <c r="K85" s="224"/>
      <c r="L85" s="224"/>
    </row>
    <row r="86" spans="11:12" s="125" customFormat="1" ht="15" customHeight="1">
      <c r="K86" s="224"/>
      <c r="L86" s="224"/>
    </row>
    <row r="87" spans="11:12" s="125" customFormat="1" ht="15" customHeight="1">
      <c r="K87" s="224"/>
      <c r="L87" s="224"/>
    </row>
    <row r="88" spans="11:12" s="125" customFormat="1" ht="15" customHeight="1">
      <c r="K88" s="224"/>
      <c r="L88" s="224"/>
    </row>
    <row r="89" spans="11:12" s="125" customFormat="1" ht="15" customHeight="1">
      <c r="K89" s="224"/>
      <c r="L89" s="224"/>
    </row>
    <row r="90" spans="11:12" s="125" customFormat="1" ht="15" customHeight="1">
      <c r="K90" s="224"/>
      <c r="L90" s="224"/>
    </row>
    <row r="91" spans="11:12" s="125" customFormat="1" ht="15" customHeight="1">
      <c r="K91" s="224"/>
      <c r="L91" s="224"/>
    </row>
    <row r="92" spans="11:12" s="125" customFormat="1">
      <c r="K92" s="224"/>
      <c r="L92" s="224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04-12-2023</vt:lpstr>
      <vt:lpstr>By Order</vt:lpstr>
      <vt:lpstr>All Stores</vt:lpstr>
      <vt:lpstr>'04-12-2023'!Print_Titles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2023-11-17T07:51:51Z</cp:lastPrinted>
  <dcterms:created xsi:type="dcterms:W3CDTF">2010-10-20T06:23:14Z</dcterms:created>
  <dcterms:modified xsi:type="dcterms:W3CDTF">2023-12-08T06:47:54Z</dcterms:modified>
</cp:coreProperties>
</file>