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1-12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'11-12-2023'!$12:$14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5" i="11"/>
  <c r="G85" i="11"/>
  <c r="I84" i="11"/>
  <c r="G84" i="11"/>
  <c r="I83" i="11"/>
  <c r="G83" i="11"/>
  <c r="I88" i="11"/>
  <c r="G88" i="11"/>
  <c r="I87" i="11"/>
  <c r="G87" i="11"/>
  <c r="I89" i="11"/>
  <c r="G89" i="11"/>
  <c r="I80" i="11"/>
  <c r="G80" i="11"/>
  <c r="I76" i="11"/>
  <c r="G76" i="11"/>
  <c r="I79" i="11"/>
  <c r="G79" i="11"/>
  <c r="I78" i="11"/>
  <c r="G78" i="11"/>
  <c r="I77" i="11"/>
  <c r="G77" i="11"/>
  <c r="I73" i="11"/>
  <c r="G73" i="11"/>
  <c r="I70" i="11"/>
  <c r="G70" i="11"/>
  <c r="I68" i="11"/>
  <c r="G68" i="11"/>
  <c r="I69" i="11"/>
  <c r="G69" i="11"/>
  <c r="I72" i="11"/>
  <c r="G72" i="11"/>
  <c r="I71" i="11"/>
  <c r="G71" i="11"/>
  <c r="I59" i="11"/>
  <c r="G59" i="11"/>
  <c r="I61" i="11"/>
  <c r="G61" i="11"/>
  <c r="I60" i="11"/>
  <c r="G60" i="11"/>
  <c r="I57" i="11"/>
  <c r="G57" i="11"/>
  <c r="I62" i="11"/>
  <c r="G62" i="11"/>
  <c r="I63" i="11"/>
  <c r="G63" i="11"/>
  <c r="I58" i="11"/>
  <c r="G58" i="11"/>
  <c r="I65" i="11"/>
  <c r="G65" i="11"/>
  <c r="I64" i="11"/>
  <c r="G64" i="11"/>
  <c r="I50" i="11"/>
  <c r="G50" i="11"/>
  <c r="I49" i="11"/>
  <c r="G49" i="11"/>
  <c r="I53" i="11"/>
  <c r="G53" i="11"/>
  <c r="I51" i="11"/>
  <c r="G51" i="11"/>
  <c r="I52" i="11"/>
  <c r="G52" i="11"/>
  <c r="I54" i="11"/>
  <c r="G54" i="11"/>
  <c r="I46" i="11"/>
  <c r="G46" i="11"/>
  <c r="I41" i="11"/>
  <c r="G41" i="11"/>
  <c r="I44" i="11"/>
  <c r="G44" i="11"/>
  <c r="I45" i="11"/>
  <c r="G45" i="11"/>
  <c r="I42" i="11"/>
  <c r="G42" i="11"/>
  <c r="I43" i="11"/>
  <c r="G43" i="11"/>
  <c r="I38" i="11"/>
  <c r="G38" i="11"/>
  <c r="I37" i="11"/>
  <c r="G37" i="11"/>
  <c r="I36" i="11"/>
  <c r="G36" i="11"/>
  <c r="I34" i="11"/>
  <c r="G34" i="11"/>
  <c r="I35" i="11"/>
  <c r="G35" i="11"/>
  <c r="I19" i="11"/>
  <c r="G19" i="11"/>
  <c r="I20" i="11"/>
  <c r="G20" i="11"/>
  <c r="I21" i="11"/>
  <c r="G21" i="11"/>
  <c r="I30" i="11"/>
  <c r="G30" i="11"/>
  <c r="I26" i="11"/>
  <c r="G26" i="11"/>
  <c r="I27" i="11"/>
  <c r="G27" i="11"/>
  <c r="I31" i="11"/>
  <c r="G31" i="11"/>
  <c r="I29" i="11"/>
  <c r="G29" i="11"/>
  <c r="I17" i="11"/>
  <c r="G17" i="11"/>
  <c r="I16" i="11"/>
  <c r="G16" i="11"/>
  <c r="I22" i="11"/>
  <c r="G22" i="11"/>
  <c r="I25" i="11"/>
  <c r="G25" i="11"/>
  <c r="I18" i="11"/>
  <c r="G18" i="11"/>
  <c r="I28" i="11"/>
  <c r="G28" i="11"/>
  <c r="I23" i="11"/>
  <c r="G23" i="11"/>
  <c r="I24" i="11"/>
  <c r="G24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<sst xmlns="http://schemas.openxmlformats.org/spreadsheetml/2006/main" count="851" uniqueCount="231">
  <si>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</si>
  <si>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</si>
  <si>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</si>
  <si>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</si>
  <si>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</si>
  <si>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</si>
  <si>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</si>
  <si>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</si>
  <si>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</si>
  <si>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</si>
  <si>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</si>
  <si>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</si>
  <si>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</si>
  <si>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</si>
  <si>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</si>
  <si>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</si>
  <si>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</si>
  <si>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</si>
  <si>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</si>
  <si>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</si>
  <si>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</si>
  <si>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</si>
  <si>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</si>
  <si>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</si>
  <si>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</si>
  <si>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</si>
  <si>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</si>
  <si>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</si>
  <si>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</si>
  <si>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</si>
  <si>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</si>
  <si>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</si>
  <si>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</si>
  <si>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</si>
  <si>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</si>
  <si>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</si>
  <si>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</si>
  <si>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</si>
  <si>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</si>
  <si>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</si>
  <si>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</si>
  <si>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</si>
  <si>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</si>
  <si>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</si>
  <si>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</si>
  <si>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</si>
  <si>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</si>
  <si>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</si>
  <si>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</si>
  <si>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</si>
  <si>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</si>
  <si>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</si>
  <si>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</si>
  <si>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</si>
  <si>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</si>
  <si>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</si>
  <si>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</si>
  <si>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</si>
  <si>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</si>
  <si>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</si>
  <si>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</si>
  <si>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</si>
  <si>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</si>
  <si>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</si>
  <si>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</si>
  <si>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</si>
  <si>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</si>
  <si>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</si>
  <si>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</si>
  <si>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</si>
  <si>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</si>
  <si>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</si>
  <si>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</si>
  <si>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</si>
  <si>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</si>
  <si>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</si>
  <si>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</si>
  <si>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</si>
  <si>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</si>
  <si>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</si>
  <si>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</si>
  <si>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</si>
  <si>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</si>
  <si>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</si>
  <si>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</si>
  <si>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</si>
  <si>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</si>
  <si>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</si>
  <si>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</si>
  <si>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</si>
  <si>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</si>
  <si>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</si>
  <si>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</si>
  <si>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</si>
  <si>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</si>
  <si>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</si>
  <si>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</si>
  <si>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</si>
  <si>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</si>
  <si>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</si>
  <si>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</si>
  <si>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</si>
  <si>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</si>
  <si>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</si>
  <si>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</si>
  <si>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</si>
  <si>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</si>
  <si>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</si>
  <si>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</si>
  <si>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</si>
  <si>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</si>
  <si>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</si>
  <si>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</si>
  <si>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</si>
  <si>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</si>
  <si>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</si>
  <si>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</si>
  <si>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</si>
  <si>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</si>
  <si>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</si>
  <si>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</si>
  <si>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</si>
  <si>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</si>
  <si>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</si>
  <si>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</si>
  <si>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</si>
  <si>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</si>
  <si>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</si>
  <si>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</si>
  <si>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</si>
  <si>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</si>
  <si>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</si>
  <si>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</si>
  <si>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</si>
  <si>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</si>
  <si>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</si>
  <si>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</si>
  <si>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</si>
  <si>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</si>
  <si>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</si>
  <si>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</si>
  <si>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</si>
  <si>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</si>
  <si>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</si>
  <si>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</si>
  <si>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</si>
  <si>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</si>
  <si>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</si>
  <si>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</si>
  <si>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</si>
  <si>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</si>
  <si>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</si>
  <si>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</si>
  <si>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</si>
  <si>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</si>
  <si>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</si>
  <si>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</si>
  <si>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</si>
  <si>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</si>
  <si>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</si>
  <si>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</si>
  <si>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</si>
  <si>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</si>
  <si>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</si>
  <si>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</si>
  <si>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</si>
  <si>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</si>
  <si>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</si>
  <si>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</si>
  <si>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</si>
  <si>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</si>
  <si>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</si>
  <si>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</si>
  <si>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</si>
  <si>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</si>
  <si>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</si>
  <si>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</si>
  <si>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</si>
  <si>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</si>
  <si>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</si>
  <si>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</si>
  <si>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</si>
  <si>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</si>
  <si>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</si>
  <si>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</si>
  <si>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</si>
  <si>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</si>
  <si>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</si>
  <si>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</si>
  <si>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</si>
  <si>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</si>
  <si>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</si>
  <si>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</si>
  <si>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</si>
  <si>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</si>
  <si>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</si>
  <si>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</si>
  <si>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</si>
  <si>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</si>
  <si>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</si>
  <si>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</si>
  <si>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</si>
  <si>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</si>
  <si>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</si>
  <si>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</si>
  <si>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</si>
  <si>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</si>
  <si>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</si>
  <si>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</si>
  <si>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كانون الأول 2022 (ل.ل.)</t>
  </si>
  <si>
    <t>معدل أسعار المحلات والملاحم في 04-12-2023 (ل.ل.)</t>
  </si>
  <si>
    <t>معدل أسعار  السوبرماركات في 04-12-2023(ل.ل.)</t>
  </si>
  <si>
    <t>المعدل العام للأسعار في 04-12-2023  (ل.ل.)</t>
  </si>
  <si>
    <t xml:space="preserve"> التاريخ 11كانون الأول 2023</t>
  </si>
  <si>
    <t>معدل أسعار  السوبرماركات في 011-12-2023(ل.ل.)</t>
  </si>
  <si>
    <t xml:space="preserve"> التاريخ 11 كانون الأول 2023</t>
  </si>
  <si>
    <t>معدل أسعار المحلات والملاحم في 11-12-2023 (ل.ل.)</t>
  </si>
  <si>
    <t>معدل أسعار  السوبرماركات في 11-12-2023(ل.ل.)</t>
  </si>
  <si>
    <t>المعدل العام للأسعار في 11-12-2023 (ل.ل.)</t>
  </si>
  <si>
    <t>المعدل العام للأسعار في 11-12-2023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</si>
  <si>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</si>
  <si>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</si>
  <si>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التاريخ11كانون الأول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</si>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</sst>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16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28" xfId="0" applyNumberFormat="1" applyFont="1" applyFill="1" applyBorder="1" applyAlignment="1">
      <alignment horizontal="center"/>
    </xf>
    <xf numFmtId="1" fontId="4" fillId="0" borderId="16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37" t="s">
        <v>3</v>
      </c>
      <c r="B12" s="243"/>
      <c r="C12" s="241" t="s">
        <v>0</v>
      </c>
      <c r="D12" s="239" t="s">
        <v>23</v>
      </c>
      <c r="E12" s="239" t="s">
        <v>209</v>
      </c>
      <c r="F12" s="239" t="s">
        <v>214</v>
      </c>
      <c r="G12" s="239" t="s">
        <v>197</v>
      </c>
      <c r="H12" s="239" t="s">
        <v>211</v>
      </c>
      <c r="I12" s="239" t="s">
        <v>187</v>
      </c>
    </row>
    <row r="13" spans="1:9" ht="38.25" customHeight="1" thickBot="1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4">
        <v>27789.447222222225</v>
      </c>
      <c r="F15" s="173">
        <v>73948.800000000003</v>
      </c>
      <c r="G15" s="45">
        <f t="shared" ref="G15:G30" si="0">(F15-E15)/E15</f>
        <v>1.6610388975591353</v>
      </c>
      <c r="H15" s="194">
        <v>66098.8</v>
      </c>
      <c r="I15" s="45">
        <f t="shared" ref="I15:I30" si="1">(F15-H15)/H15</f>
        <v>0.11876161140595592</v>
      </c>
    </row>
    <row r="16" spans="1:9" ht="16.5">
      <c r="A16" s="37"/>
      <c r="B16" s="92" t="s">
        <v>5</v>
      </c>
      <c r="C16" s="148" t="s">
        <v>85</v>
      </c>
      <c r="D16" s="144" t="s">
        <v>161</v>
      </c>
      <c r="E16" s="167">
        <v>33460.626785714303</v>
      </c>
      <c r="F16" s="167">
        <v>154387.55555555556</v>
      </c>
      <c r="G16" s="48">
        <f>(F16-E16)/E16</f>
        <v>3.6140066814728606</v>
      </c>
      <c r="H16" s="192">
        <v>158109.77777777778</v>
      </c>
      <c r="I16" s="44">
        <f t="shared" si="1"/>
        <v>-2.354201159813011E-2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7">
        <v>24158.199305555558</v>
      </c>
      <c r="F17" s="167">
        <v>91948.800000000003</v>
      </c>
      <c r="G17" s="48">
        <f t="shared" si="0"/>
        <v>2.8061114918798986</v>
      </c>
      <c r="H17" s="192">
        <v>83776.444444444438</v>
      </c>
      <c r="I17" s="44">
        <f t="shared" si="1"/>
        <v>9.7549563123020641E-2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7">
        <v>11677.747222222222</v>
      </c>
      <c r="F18" s="167">
        <v>59048.800000000003</v>
      </c>
      <c r="G18" s="48">
        <f t="shared" si="0"/>
        <v>4.0565232211597131</v>
      </c>
      <c r="H18" s="192">
        <v>60598.8</v>
      </c>
      <c r="I18" s="44">
        <f t="shared" si="1"/>
        <v>-2.55780642520974E-2</v>
      </c>
    </row>
    <row r="19" spans="1:9" ht="16.5">
      <c r="A19" s="37"/>
      <c r="B19" s="92" t="s">
        <v>8</v>
      </c>
      <c r="C19" s="148" t="s">
        <v>89</v>
      </c>
      <c r="D19" s="144" t="s">
        <v>161</v>
      </c>
      <c r="E19" s="167">
        <v>35225.157142857148</v>
      </c>
      <c r="F19" s="167">
        <v>161812.25</v>
      </c>
      <c r="G19" s="48">
        <f t="shared" si="0"/>
        <v>3.593655873379455</v>
      </c>
      <c r="H19" s="192">
        <v>145249.75</v>
      </c>
      <c r="I19" s="44">
        <f t="shared" si="1"/>
        <v>0.11402773498749567</v>
      </c>
    </row>
    <row r="20" spans="1:9" ht="16.5">
      <c r="A20" s="37"/>
      <c r="B20" s="92" t="s">
        <v>9</v>
      </c>
      <c r="C20" s="148" t="s">
        <v>88</v>
      </c>
      <c r="D20" s="11" t="s">
        <v>161</v>
      </c>
      <c r="E20" s="167">
        <v>35858.033333333333</v>
      </c>
      <c r="F20" s="167">
        <v>121812.25</v>
      </c>
      <c r="G20" s="48">
        <f t="shared" si="0"/>
        <v>2.3970700196422747</v>
      </c>
      <c r="H20" s="192">
        <v>112856.85714285714</v>
      </c>
      <c r="I20" s="44">
        <f t="shared" si="1"/>
        <v>7.9351783169071294E-2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67">
        <v>21792.199999999997</v>
      </c>
      <c r="F21" s="167">
        <v>70049.8</v>
      </c>
      <c r="G21" s="48">
        <f t="shared" si="0"/>
        <v>2.2144437000394643</v>
      </c>
      <c r="H21" s="192">
        <v>75899.8</v>
      </c>
      <c r="I21" s="44">
        <f t="shared" si="1"/>
        <v>-7.7075301911203972E-2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7">
        <v>5192.9604166666668</v>
      </c>
      <c r="F22" s="167">
        <v>22805.333333333332</v>
      </c>
      <c r="G22" s="48">
        <f t="shared" si="0"/>
        <v>3.3915862058451727</v>
      </c>
      <c r="H22" s="192">
        <v>23777.555555555555</v>
      </c>
      <c r="I22" s="44">
        <f t="shared" si="1"/>
        <v>-4.0888232600304691E-2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7">
        <v>6599.4624999999996</v>
      </c>
      <c r="F23" s="167">
        <v>35722</v>
      </c>
      <c r="G23" s="48">
        <f t="shared" si="0"/>
        <v>4.412865062874439</v>
      </c>
      <c r="H23" s="192">
        <v>30333.111111111109</v>
      </c>
      <c r="I23" s="44">
        <f t="shared" si="1"/>
        <v>0.17765697917200865</v>
      </c>
    </row>
    <row r="24" spans="1:9" ht="16.5">
      <c r="A24" s="37"/>
      <c r="B24" s="92" t="s">
        <v>13</v>
      </c>
      <c r="C24" s="15" t="s">
        <v>93</v>
      </c>
      <c r="D24" s="146" t="s">
        <v>81</v>
      </c>
      <c r="E24" s="167">
        <v>6306.21875</v>
      </c>
      <c r="F24" s="167">
        <v>41610.888888888891</v>
      </c>
      <c r="G24" s="48">
        <f t="shared" si="0"/>
        <v>5.5983897068094715</v>
      </c>
      <c r="H24" s="192">
        <v>35110.888888888891</v>
      </c>
      <c r="I24" s="44">
        <f t="shared" si="1"/>
        <v>0.18512775397312639</v>
      </c>
    </row>
    <row r="25" spans="1:9" ht="16.5">
      <c r="A25" s="37"/>
      <c r="B25" s="92" t="s">
        <v>14</v>
      </c>
      <c r="C25" s="15" t="s">
        <v>94</v>
      </c>
      <c r="D25" s="146" t="s">
        <v>81</v>
      </c>
      <c r="E25" s="167">
        <v>6206.9131944444443</v>
      </c>
      <c r="F25" s="167">
        <v>35277.555555555555</v>
      </c>
      <c r="G25" s="48">
        <f>(F25-E25)/E25</f>
        <v>4.6835909332727672</v>
      </c>
      <c r="H25" s="192">
        <v>30899.8</v>
      </c>
      <c r="I25" s="44">
        <f t="shared" si="1"/>
        <v>0.14167585406881456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7">
        <v>15923.795535714286</v>
      </c>
      <c r="F26" s="167">
        <v>82277.555555555562</v>
      </c>
      <c r="G26" s="48">
        <f>(F26-E26)/E26</f>
        <v>4.16695629324186</v>
      </c>
      <c r="H26" s="192">
        <v>72666.444444444438</v>
      </c>
      <c r="I26" s="44">
        <f t="shared" si="1"/>
        <v>0.13226340141712992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7">
        <v>6515.0562499999996</v>
      </c>
      <c r="F27" s="167">
        <v>41833.111111111109</v>
      </c>
      <c r="G27" s="48">
        <f t="shared" si="0"/>
        <v>5.4209900123442694</v>
      </c>
      <c r="H27" s="192">
        <v>35333.111111111109</v>
      </c>
      <c r="I27" s="44">
        <f t="shared" si="1"/>
        <v>0.18396342115359218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7">
        <v>20166.391666666666</v>
      </c>
      <c r="F28" s="167">
        <v>68148.800000000003</v>
      </c>
      <c r="G28" s="48">
        <f t="shared" si="0"/>
        <v>2.3793254205532559</v>
      </c>
      <c r="H28" s="192">
        <v>61148.800000000003</v>
      </c>
      <c r="I28" s="44">
        <f t="shared" si="1"/>
        <v>0.11447485478046993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7">
        <v>23302.851339285713</v>
      </c>
      <c r="F29" s="167">
        <v>107475</v>
      </c>
      <c r="G29" s="48">
        <f t="shared" si="0"/>
        <v>3.6120965385386334</v>
      </c>
      <c r="H29" s="192">
        <v>108250</v>
      </c>
      <c r="I29" s="44">
        <f t="shared" si="1"/>
        <v>-7.1593533487297918E-3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0">
        <v>20423.494444444445</v>
      </c>
      <c r="F30" s="170">
        <v>55448.800000000003</v>
      </c>
      <c r="G30" s="51">
        <f t="shared" si="0"/>
        <v>1.7149516529030158</v>
      </c>
      <c r="H30" s="193">
        <v>57998.8</v>
      </c>
      <c r="I30" s="56">
        <f t="shared" si="1"/>
        <v>-4.396642689159086E-2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39"/>
      <c r="F31" s="183"/>
      <c r="G31" s="52"/>
      <c r="H31" s="197"/>
      <c r="I31" s="53"/>
    </row>
    <row r="32" spans="1:9" ht="16.5">
      <c r="A32" s="33"/>
      <c r="B32" s="39" t="s">
        <v>26</v>
      </c>
      <c r="C32" s="150" t="s">
        <v>100</v>
      </c>
      <c r="D32" s="20" t="s">
        <v>161</v>
      </c>
      <c r="E32" s="173">
        <v>27666.383333333331</v>
      </c>
      <c r="F32" s="173">
        <v>138949.79999999999</v>
      </c>
      <c r="G32" s="45">
        <f>(F32-E32)/E32</f>
        <v>4.0223333612452654</v>
      </c>
      <c r="H32" s="194">
        <v>145199.79999999999</v>
      </c>
      <c r="I32" s="44">
        <f>(F32-H32)/H32</f>
        <v>-4.3044136424430342E-2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7">
        <v>26582.15</v>
      </c>
      <c r="F33" s="167">
        <v>137449.79999999999</v>
      </c>
      <c r="G33" s="48">
        <f>(F33-E33)/E33</f>
        <v>4.1707555634137945</v>
      </c>
      <c r="H33" s="192">
        <v>149999.79999999999</v>
      </c>
      <c r="I33" s="44">
        <f>(F33-H33)/H33</f>
        <v>-8.3666778222370966E-2</v>
      </c>
    </row>
    <row r="34" spans="1:9" ht="16.5">
      <c r="A34" s="37"/>
      <c r="B34" s="162" t="s">
        <v>28</v>
      </c>
      <c r="C34" s="148" t="s">
        <v>102</v>
      </c>
      <c r="D34" s="144" t="s">
        <v>161</v>
      </c>
      <c r="E34" s="167">
        <v>28063.486904761907</v>
      </c>
      <c r="F34" s="167">
        <v>54997.5</v>
      </c>
      <c r="G34" s="48">
        <f>(F34-E34)/E34</f>
        <v>0.95975290549756453</v>
      </c>
      <c r="H34" s="192">
        <v>57436.25</v>
      </c>
      <c r="I34" s="44">
        <f>(F34-H34)/H34</f>
        <v>-4.2460118827395588E-2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7">
        <v>21115.191666666666</v>
      </c>
      <c r="F35" s="167">
        <v>58712.857142857145</v>
      </c>
      <c r="G35" s="48">
        <f>(F35-E35)/E35</f>
        <v>1.7805978780454901</v>
      </c>
      <c r="H35" s="192">
        <v>58712.857142857145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0">
        <v>20046.269444444446</v>
      </c>
      <c r="F36" s="167">
        <v>54148.800000000003</v>
      </c>
      <c r="G36" s="51">
        <f>(F36-E36)/E36</f>
        <v>1.7011908699554377</v>
      </c>
      <c r="H36" s="192">
        <v>54398.8</v>
      </c>
      <c r="I36" s="56">
        <f>(F36-H36)/H36</f>
        <v>-4.5956896108002377E-3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39"/>
      <c r="F37" s="183"/>
      <c r="G37" s="52"/>
      <c r="H37" s="197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7">
        <v>566093.5</v>
      </c>
      <c r="F38" s="167">
        <v>1564966</v>
      </c>
      <c r="G38" s="45">
        <f t="shared" ref="G38:G43" si="2">(F38-E38)/E38</f>
        <v>1.7645009172513022</v>
      </c>
      <c r="H38" s="192">
        <v>1564093.6666666667</v>
      </c>
      <c r="I38" s="44">
        <f t="shared" ref="I38:I43" si="3">(F38-H38)/H38</f>
        <v>5.5772448410480258E-4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7">
        <v>384692.09523809527</v>
      </c>
      <c r="F39" s="167">
        <v>936580.125</v>
      </c>
      <c r="G39" s="48">
        <f t="shared" si="2"/>
        <v>1.4346227452901725</v>
      </c>
      <c r="H39" s="192">
        <v>941661.1875</v>
      </c>
      <c r="I39" s="44">
        <f t="shared" si="3"/>
        <v>-5.39584998027754E-3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5">
        <v>258010.06666666665</v>
      </c>
      <c r="F40" s="167">
        <v>620275.5</v>
      </c>
      <c r="G40" s="48">
        <f t="shared" si="2"/>
        <v>1.4040748022493181</v>
      </c>
      <c r="H40" s="192">
        <v>587805.16666666663</v>
      </c>
      <c r="I40" s="44">
        <f t="shared" si="3"/>
        <v>5.5239959045386706E-2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68">
        <v>112036</v>
      </c>
      <c r="F41" s="167">
        <v>309977.57142857142</v>
      </c>
      <c r="G41" s="48">
        <f t="shared" si="2"/>
        <v>1.7667675696077281</v>
      </c>
      <c r="H41" s="192">
        <v>303017</v>
      </c>
      <c r="I41" s="44">
        <f t="shared" si="3"/>
        <v>2.2970894136538279E-2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68">
        <v>117186.87499999999</v>
      </c>
      <c r="F42" s="167">
        <v>226941</v>
      </c>
      <c r="G42" s="48">
        <f t="shared" si="2"/>
        <v>0.93657352839215169</v>
      </c>
      <c r="H42" s="192">
        <v>245342.16666666666</v>
      </c>
      <c r="I42" s="44">
        <f t="shared" si="3"/>
        <v>-7.5002054953184391E-2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1">
        <v>255046.26339285716</v>
      </c>
      <c r="F43" s="167">
        <v>815193.59999999998</v>
      </c>
      <c r="G43" s="51">
        <f t="shared" si="2"/>
        <v>2.196257765769841</v>
      </c>
      <c r="H43" s="192">
        <v>756197.75</v>
      </c>
      <c r="I43" s="59">
        <f t="shared" si="3"/>
        <v>7.8016431548493734E-2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39"/>
      <c r="F44" s="183"/>
      <c r="G44" s="6"/>
      <c r="H44" s="197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5">
        <v>174680.88888888888</v>
      </c>
      <c r="F45" s="167">
        <v>429065</v>
      </c>
      <c r="G45" s="45">
        <f t="shared" ref="G45:G50" si="4">(F45-E45)/E45</f>
        <v>1.4562790052718355</v>
      </c>
      <c r="H45" s="192">
        <v>414382.22222222225</v>
      </c>
      <c r="I45" s="44">
        <f t="shared" ref="I45:I50" si="5">(F45-H45)/H45</f>
        <v>3.5432933630786326E-2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68">
        <v>143298.19166666665</v>
      </c>
      <c r="F46" s="167">
        <v>319511.40000000002</v>
      </c>
      <c r="G46" s="48">
        <f t="shared" si="4"/>
        <v>1.2296959667378919</v>
      </c>
      <c r="H46" s="192">
        <v>313326.75</v>
      </c>
      <c r="I46" s="84">
        <f t="shared" si="5"/>
        <v>1.9738659402684332E-2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68">
        <v>426071.75</v>
      </c>
      <c r="F47" s="167">
        <v>980549.14285714284</v>
      </c>
      <c r="G47" s="48">
        <f t="shared" si="4"/>
        <v>1.301370937775487</v>
      </c>
      <c r="H47" s="192">
        <v>965146.28571428568</v>
      </c>
      <c r="I47" s="84">
        <f t="shared" si="5"/>
        <v>1.5959090731471663E-2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68">
        <v>512653.26107142854</v>
      </c>
      <c r="F48" s="167">
        <v>1313208</v>
      </c>
      <c r="G48" s="48">
        <f t="shared" si="4"/>
        <v>1.561591039634544</v>
      </c>
      <c r="H48" s="192">
        <v>1287288.5</v>
      </c>
      <c r="I48" s="84">
        <f t="shared" si="5"/>
        <v>2.0134958092144845E-2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68">
        <v>48749</v>
      </c>
      <c r="F49" s="167">
        <v>140829</v>
      </c>
      <c r="G49" s="48">
        <f t="shared" si="4"/>
        <v>1.8888592586514594</v>
      </c>
      <c r="H49" s="192">
        <v>150910.83333333334</v>
      </c>
      <c r="I49" s="44">
        <f t="shared" si="5"/>
        <v>-6.6806557956409204E-2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1">
        <v>759750</v>
      </c>
      <c r="F50" s="167">
        <v>1753507.6666666667</v>
      </c>
      <c r="G50" s="56">
        <f t="shared" si="4"/>
        <v>1.3080061423713942</v>
      </c>
      <c r="H50" s="192">
        <v>1787621</v>
      </c>
      <c r="I50" s="59">
        <f t="shared" si="5"/>
        <v>-1.9083090505947992E-2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39"/>
      <c r="F51" s="183"/>
      <c r="G51" s="52"/>
      <c r="H51" s="197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5">
        <v>77070.833333333328</v>
      </c>
      <c r="F52" s="164">
        <v>140530</v>
      </c>
      <c r="G52" s="166">
        <f t="shared" ref="G52:G60" si="6">(F52-E52)/E52</f>
        <v>0.82338757636373483</v>
      </c>
      <c r="H52" s="191">
        <v>137612.75</v>
      </c>
      <c r="I52" s="116">
        <f t="shared" ref="I52:I60" si="7">(F52-H52)/H52</f>
        <v>2.1198980472376287E-2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68">
        <v>77012.5</v>
      </c>
      <c r="F53" s="167">
        <v>190612.5</v>
      </c>
      <c r="G53" s="169">
        <f t="shared" si="6"/>
        <v>1.4750852134393768</v>
      </c>
      <c r="H53" s="192">
        <v>186023.75</v>
      </c>
      <c r="I53" s="84">
        <f t="shared" si="7"/>
        <v>2.4667549170468824E-2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68">
        <v>66879.8125</v>
      </c>
      <c r="F54" s="167">
        <v>126327.5</v>
      </c>
      <c r="G54" s="169">
        <f t="shared" si="6"/>
        <v>0.88887341752042148</v>
      </c>
      <c r="H54" s="192">
        <v>132464.58333333334</v>
      </c>
      <c r="I54" s="84">
        <f t="shared" si="7"/>
        <v>-4.6329993866285085E-2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68">
        <v>94979.0625</v>
      </c>
      <c r="F55" s="167">
        <v>188908.2</v>
      </c>
      <c r="G55" s="169">
        <f t="shared" si="6"/>
        <v>0.98894572158995575</v>
      </c>
      <c r="H55" s="192">
        <v>185575.5</v>
      </c>
      <c r="I55" s="84">
        <f t="shared" si="7"/>
        <v>1.7958728388176304E-2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68">
        <v>48637.916666666664</v>
      </c>
      <c r="F56" s="167">
        <v>95979</v>
      </c>
      <c r="G56" s="174">
        <f t="shared" si="6"/>
        <v>0.97333698846064898</v>
      </c>
      <c r="H56" s="192">
        <v>94356.625</v>
      </c>
      <c r="I56" s="85">
        <f t="shared" si="7"/>
        <v>1.7194076197617283E-2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1">
        <v>33933.75</v>
      </c>
      <c r="F57" s="170">
        <v>100335.85714285714</v>
      </c>
      <c r="G57" s="172">
        <f t="shared" si="6"/>
        <v>1.9568160649164075</v>
      </c>
      <c r="H57" s="193">
        <v>110867.16666666667</v>
      </c>
      <c r="I57" s="117">
        <f t="shared" si="7"/>
        <v>-9.499033699916741E-2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5">
        <v>100096.14285714287</v>
      </c>
      <c r="F58" s="173">
        <v>201802.57500000001</v>
      </c>
      <c r="G58" s="44">
        <f t="shared" si="6"/>
        <v>1.0160874259461974</v>
      </c>
      <c r="H58" s="194">
        <v>201600.4375</v>
      </c>
      <c r="I58" s="44">
        <f t="shared" si="7"/>
        <v>1.0026639947148511E-3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68">
        <v>96865.500000000015</v>
      </c>
      <c r="F59" s="167">
        <v>188768.66666666666</v>
      </c>
      <c r="G59" s="48">
        <f t="shared" si="6"/>
        <v>0.94877089022063199</v>
      </c>
      <c r="H59" s="192">
        <v>186073.55555555556</v>
      </c>
      <c r="I59" s="44">
        <f t="shared" si="7"/>
        <v>1.4484116794911364E-2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1">
        <v>620000</v>
      </c>
      <c r="F60" s="167">
        <v>1129024</v>
      </c>
      <c r="G60" s="51">
        <f t="shared" si="6"/>
        <v>0.8210064516129032</v>
      </c>
      <c r="H60" s="192">
        <v>1128394.6666666667</v>
      </c>
      <c r="I60" s="51">
        <f t="shared" si="7"/>
        <v>5.5772448410478339E-4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39"/>
      <c r="F61" s="183"/>
      <c r="G61" s="52"/>
      <c r="H61" s="197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5">
        <v>187755.82291666669</v>
      </c>
      <c r="F62" s="167">
        <v>392886</v>
      </c>
      <c r="G62" s="45">
        <f t="shared" ref="G62:G67" si="8">(F62-E62)/E62</f>
        <v>1.0925369658142536</v>
      </c>
      <c r="H62" s="192">
        <v>396477.125</v>
      </c>
      <c r="I62" s="44">
        <f t="shared" ref="I62:I67" si="9">(F62-H62)/H62</f>
        <v>-9.0575843436112493E-3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68">
        <v>900920.58333333337</v>
      </c>
      <c r="F63" s="167">
        <v>2830633</v>
      </c>
      <c r="G63" s="48">
        <f t="shared" si="8"/>
        <v>2.1419339865972273</v>
      </c>
      <c r="H63" s="192">
        <v>2829055.1666666665</v>
      </c>
      <c r="I63" s="44">
        <f t="shared" si="9"/>
        <v>5.577244841049071E-4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68">
        <v>470283.6428571429</v>
      </c>
      <c r="F64" s="167">
        <v>956874.75</v>
      </c>
      <c r="G64" s="48">
        <f t="shared" si="8"/>
        <v>1.0346758058320729</v>
      </c>
      <c r="H64" s="192">
        <v>988071.07142857148</v>
      </c>
      <c r="I64" s="84">
        <f t="shared" si="9"/>
        <v>-3.1572952928848791E-2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68">
        <v>232682</v>
      </c>
      <c r="F65" s="167">
        <v>602036.5</v>
      </c>
      <c r="G65" s="48">
        <f t="shared" si="8"/>
        <v>1.5873789119914734</v>
      </c>
      <c r="H65" s="192">
        <v>622171</v>
      </c>
      <c r="I65" s="84">
        <f t="shared" si="9"/>
        <v>-3.2361681917029241E-2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68">
        <v>107128.27777777778</v>
      </c>
      <c r="F66" s="167">
        <v>297019.125</v>
      </c>
      <c r="G66" s="48">
        <f t="shared" si="8"/>
        <v>1.7725557729596242</v>
      </c>
      <c r="H66" s="192">
        <v>302456.6875</v>
      </c>
      <c r="I66" s="84">
        <f t="shared" si="9"/>
        <v>-1.7977987344055667E-2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1">
        <v>100746.75</v>
      </c>
      <c r="F67" s="167">
        <v>225018.85714285713</v>
      </c>
      <c r="G67" s="51">
        <f t="shared" si="8"/>
        <v>1.2335098367228434</v>
      </c>
      <c r="H67" s="192">
        <v>217465.28571428571</v>
      </c>
      <c r="I67" s="85">
        <f t="shared" si="9"/>
        <v>3.4734607888155508E-2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39"/>
      <c r="F68" s="183"/>
      <c r="G68" s="60"/>
      <c r="H68" s="197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5">
        <v>105965.6875</v>
      </c>
      <c r="F69" s="173">
        <v>295113</v>
      </c>
      <c r="G69" s="45">
        <f>(F69-E69)/E69</f>
        <v>1.784986413644511</v>
      </c>
      <c r="H69" s="194">
        <v>289071.44444444444</v>
      </c>
      <c r="I69" s="44">
        <f>(F69-H69)/H69</f>
        <v>2.0899869813037399E-2</v>
      </c>
    </row>
    <row r="70" spans="1:9" ht="16.5">
      <c r="A70" s="37"/>
      <c r="B70" s="34" t="s">
        <v>67</v>
      </c>
      <c r="C70" s="148" t="s">
        <v>139</v>
      </c>
      <c r="D70" s="13" t="s">
        <v>135</v>
      </c>
      <c r="E70" s="168">
        <v>74200.971428571414</v>
      </c>
      <c r="F70" s="167">
        <v>197980.71428571429</v>
      </c>
      <c r="G70" s="48">
        <f>(F70-E70)/E70</f>
        <v>1.6681687648294174</v>
      </c>
      <c r="H70" s="192">
        <v>193259.78571428571</v>
      </c>
      <c r="I70" s="44">
        <f>(F70-H70)/H70</f>
        <v>2.4427888885316145E-2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68">
        <v>36846</v>
      </c>
      <c r="F71" s="167">
        <v>80169.375</v>
      </c>
      <c r="G71" s="48">
        <f>(F71-E71)/E71</f>
        <v>1.1757958801498127</v>
      </c>
      <c r="H71" s="192">
        <v>78107.5625</v>
      </c>
      <c r="I71" s="44">
        <f>(F71-H71)/H71</f>
        <v>2.6397091830896655E-2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68">
        <v>52557.5</v>
      </c>
      <c r="F72" s="167">
        <v>128719.5</v>
      </c>
      <c r="G72" s="48">
        <f>(F72-E72)/E72</f>
        <v>1.449117633068544</v>
      </c>
      <c r="H72" s="192">
        <v>128647.75</v>
      </c>
      <c r="I72" s="44">
        <f>(F72-H72)/H72</f>
        <v>5.5772448410485224E-4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1">
        <v>48368.40178571429</v>
      </c>
      <c r="F73" s="176">
        <v>116946.375</v>
      </c>
      <c r="G73" s="48">
        <f>(F73-E73)/E73</f>
        <v>1.4178259087018328</v>
      </c>
      <c r="H73" s="195">
        <v>111365.22222222222</v>
      </c>
      <c r="I73" s="59">
        <f>(F73-H73)/H73</f>
        <v>5.0115760256293884E-2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39"/>
      <c r="F74" s="143"/>
      <c r="G74" s="52"/>
      <c r="H74" s="19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5">
        <v>31780.741666666669</v>
      </c>
      <c r="F75" s="164">
        <v>71631.857142857145</v>
      </c>
      <c r="G75" s="44">
        <f t="shared" ref="G75:G81" si="10">(F75-E75)/E75</f>
        <v>1.2539391274807299</v>
      </c>
      <c r="H75" s="191">
        <v>67237.5</v>
      </c>
      <c r="I75" s="45">
        <f t="shared" ref="I75:I81" si="11">(F75-H75)/H75</f>
        <v>6.5355748545932624E-2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68">
        <v>43236.81696428571</v>
      </c>
      <c r="F76" s="167">
        <v>110174.02499999999</v>
      </c>
      <c r="G76" s="48">
        <f t="shared" si="10"/>
        <v>1.5481530032843414</v>
      </c>
      <c r="H76" s="192">
        <v>108364.4375</v>
      </c>
      <c r="I76" s="44">
        <f t="shared" si="11"/>
        <v>1.6699090049722209E-2</v>
      </c>
    </row>
    <row r="77" spans="1:9" ht="16.5">
      <c r="A77" s="37"/>
      <c r="B77" s="34" t="s">
        <v>75</v>
      </c>
      <c r="C77" s="148" t="s">
        <v>148</v>
      </c>
      <c r="D77" s="13" t="s">
        <v>145</v>
      </c>
      <c r="E77" s="168">
        <v>20802.541666666668</v>
      </c>
      <c r="F77" s="167">
        <v>45490.714285714283</v>
      </c>
      <c r="G77" s="48">
        <f t="shared" si="10"/>
        <v>1.1867863559483771</v>
      </c>
      <c r="H77" s="192">
        <v>43672.357142857145</v>
      </c>
      <c r="I77" s="44">
        <f t="shared" si="11"/>
        <v>4.1636340738584111E-2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68">
        <v>37805.327380952382</v>
      </c>
      <c r="F78" s="167">
        <v>91494</v>
      </c>
      <c r="G78" s="48">
        <f t="shared" si="10"/>
        <v>1.420135106305092</v>
      </c>
      <c r="H78" s="192">
        <v>93011.875</v>
      </c>
      <c r="I78" s="44">
        <f t="shared" si="11"/>
        <v>-1.6319152796349927E-2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7">
        <v>46069.880952380947</v>
      </c>
      <c r="F79" s="167">
        <v>130962</v>
      </c>
      <c r="G79" s="48">
        <f t="shared" si="10"/>
        <v>1.842681537105898</v>
      </c>
      <c r="H79" s="192">
        <v>131785.5</v>
      </c>
      <c r="I79" s="44">
        <f t="shared" si="11"/>
        <v>-6.2487906484400791E-3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7">
        <v>156666</v>
      </c>
      <c r="F80" s="167">
        <v>578565</v>
      </c>
      <c r="G80" s="48">
        <f t="shared" si="10"/>
        <v>2.6929837999310635</v>
      </c>
      <c r="H80" s="192">
        <v>578242.5</v>
      </c>
      <c r="I80" s="44">
        <f t="shared" si="11"/>
        <v>5.5772448410485224E-4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1">
        <v>69248.447222222225</v>
      </c>
      <c r="F81" s="170">
        <v>168536.33333333334</v>
      </c>
      <c r="G81" s="51">
        <f t="shared" si="10"/>
        <v>1.433792237860448</v>
      </c>
      <c r="H81" s="193">
        <v>166749</v>
      </c>
      <c r="I81" s="56">
        <f t="shared" si="11"/>
        <v>1.0718704959749942E-2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37" t="s">
        <v>3</v>
      </c>
      <c r="B12" s="243"/>
      <c r="C12" s="245" t="s">
        <v>0</v>
      </c>
      <c r="D12" s="239" t="s">
        <v>23</v>
      </c>
      <c r="E12" s="239" t="s">
        <v>209</v>
      </c>
      <c r="F12" s="247" t="s">
        <v>216</v>
      </c>
      <c r="G12" s="239" t="s">
        <v>197</v>
      </c>
      <c r="H12" s="247" t="s">
        <v>210</v>
      </c>
      <c r="I12" s="239" t="s">
        <v>187</v>
      </c>
    </row>
    <row r="13" spans="1:9" ht="30.75" customHeight="1" thickBot="1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4">
        <v>27789.447222222225</v>
      </c>
      <c r="F15" s="140">
        <v>64800</v>
      </c>
      <c r="G15" s="44">
        <f>(F15-E15)/E15</f>
        <v>1.331820402249015</v>
      </c>
      <c r="H15" s="200">
        <v>54600</v>
      </c>
      <c r="I15" s="118">
        <f>(F15-H15)/H15</f>
        <v>0.18681318681318682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7">
        <v>33460.626785714303</v>
      </c>
      <c r="F16" s="140">
        <v>120000</v>
      </c>
      <c r="G16" s="48">
        <f t="shared" ref="G16:G39" si="0">(F16-E16)/E16</f>
        <v>2.586304607157953</v>
      </c>
      <c r="H16" s="200">
        <v>87200</v>
      </c>
      <c r="I16" s="48">
        <f>(F16-H16)/H16</f>
        <v>0.37614678899082571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7">
        <v>24158.199305555558</v>
      </c>
      <c r="F17" s="140">
        <v>66500</v>
      </c>
      <c r="G17" s="48">
        <f t="shared" si="0"/>
        <v>1.752688607246786</v>
      </c>
      <c r="H17" s="200">
        <v>47500</v>
      </c>
      <c r="I17" s="48">
        <f t="shared" ref="I17:I29" si="1">(F17-H17)/H17</f>
        <v>0.4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7">
        <v>11677.747222222222</v>
      </c>
      <c r="F18" s="140">
        <v>44100</v>
      </c>
      <c r="G18" s="48">
        <f t="shared" si="0"/>
        <v>2.7764133065048457</v>
      </c>
      <c r="H18" s="200">
        <v>43500</v>
      </c>
      <c r="I18" s="48">
        <f t="shared" si="1"/>
        <v>1.3793103448275862E-2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7">
        <v>35225.157142857148</v>
      </c>
      <c r="F19" s="140">
        <v>117333.2</v>
      </c>
      <c r="G19" s="48">
        <f t="shared" si="0"/>
        <v>2.3309489443624094</v>
      </c>
      <c r="H19" s="200">
        <v>95000</v>
      </c>
      <c r="I19" s="48">
        <f t="shared" si="1"/>
        <v>0.23508631578947364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7">
        <v>35858.033333333333</v>
      </c>
      <c r="F20" s="140">
        <v>109666.6</v>
      </c>
      <c r="G20" s="48">
        <f t="shared" si="0"/>
        <v>2.0583551245141725</v>
      </c>
      <c r="H20" s="200">
        <v>98000</v>
      </c>
      <c r="I20" s="48">
        <f t="shared" si="1"/>
        <v>0.11904693877551026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7">
        <v>21792.199999999997</v>
      </c>
      <c r="F21" s="140">
        <v>61133.2</v>
      </c>
      <c r="G21" s="48">
        <f t="shared" si="0"/>
        <v>1.8052789530198881</v>
      </c>
      <c r="H21" s="200">
        <v>65200</v>
      </c>
      <c r="I21" s="48">
        <f t="shared" si="1"/>
        <v>-6.2374233128834403E-2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7">
        <v>5192.9604166666668</v>
      </c>
      <c r="F22" s="140">
        <v>13300</v>
      </c>
      <c r="G22" s="48">
        <f t="shared" si="0"/>
        <v>1.5611595184346116</v>
      </c>
      <c r="H22" s="200">
        <v>14500</v>
      </c>
      <c r="I22" s="48">
        <f t="shared" si="1"/>
        <v>-8.2758620689655171E-2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7">
        <v>6599.4624999999996</v>
      </c>
      <c r="F23" s="140">
        <v>19800</v>
      </c>
      <c r="G23" s="48">
        <f t="shared" si="0"/>
        <v>2.0002443380805635</v>
      </c>
      <c r="H23" s="200">
        <v>15600</v>
      </c>
      <c r="I23" s="48">
        <f t="shared" si="1"/>
        <v>0.26923076923076922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7">
        <v>6306.21875</v>
      </c>
      <c r="F24" s="140">
        <v>22300</v>
      </c>
      <c r="G24" s="48">
        <f t="shared" si="0"/>
        <v>2.5361919533793529</v>
      </c>
      <c r="H24" s="200">
        <v>15600</v>
      </c>
      <c r="I24" s="48">
        <f t="shared" si="1"/>
        <v>0.42948717948717946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7">
        <v>6206.9131944444443</v>
      </c>
      <c r="F25" s="140">
        <v>23633.200000000001</v>
      </c>
      <c r="G25" s="48">
        <f t="shared" si="0"/>
        <v>2.8075609017946501</v>
      </c>
      <c r="H25" s="200">
        <v>18600</v>
      </c>
      <c r="I25" s="48">
        <f t="shared" si="1"/>
        <v>0.27060215053763442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7">
        <v>15923.795535714286</v>
      </c>
      <c r="F26" s="140">
        <v>62800</v>
      </c>
      <c r="G26" s="48">
        <f t="shared" si="0"/>
        <v>2.9437833686793198</v>
      </c>
      <c r="H26" s="200">
        <v>50500</v>
      </c>
      <c r="I26" s="48">
        <f t="shared" si="1"/>
        <v>0.24356435643564356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7">
        <v>6515.0562499999996</v>
      </c>
      <c r="F27" s="140">
        <v>24466.6</v>
      </c>
      <c r="G27" s="48">
        <f t="shared" si="0"/>
        <v>2.7553935163644976</v>
      </c>
      <c r="H27" s="200">
        <v>19500</v>
      </c>
      <c r="I27" s="48">
        <f t="shared" si="1"/>
        <v>0.25469743589743582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7">
        <v>20166.391666666666</v>
      </c>
      <c r="F28" s="140">
        <v>53866.6</v>
      </c>
      <c r="G28" s="48">
        <f t="shared" si="0"/>
        <v>1.6711074985733274</v>
      </c>
      <c r="H28" s="200">
        <v>51500</v>
      </c>
      <c r="I28" s="48">
        <f t="shared" si="1"/>
        <v>4.5953398058252402E-2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7">
        <v>23302.851339285713</v>
      </c>
      <c r="F29" s="140">
        <v>81500</v>
      </c>
      <c r="G29" s="48">
        <f t="shared" si="0"/>
        <v>2.4974260794687009</v>
      </c>
      <c r="H29" s="200">
        <v>70000</v>
      </c>
      <c r="I29" s="48">
        <f t="shared" si="1"/>
        <v>0.16428571428571428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0">
        <v>20423.494444444445</v>
      </c>
      <c r="F30" s="142">
        <v>51800</v>
      </c>
      <c r="G30" s="51">
        <f t="shared" si="0"/>
        <v>1.5362946649950262</v>
      </c>
      <c r="H30" s="202">
        <v>49500</v>
      </c>
      <c r="I30" s="51">
        <f>(F30-H30)/H30</f>
        <v>4.6464646464646465E-2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39"/>
      <c r="F31" s="139"/>
      <c r="G31" s="41"/>
      <c r="H31" s="19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3">
        <v>27666.383333333331</v>
      </c>
      <c r="F32" s="140">
        <v>91500</v>
      </c>
      <c r="G32" s="44">
        <f t="shared" si="0"/>
        <v>2.3072627852212948</v>
      </c>
      <c r="H32" s="200">
        <v>95000</v>
      </c>
      <c r="I32" s="45">
        <f>(F32-H32)/H32</f>
        <v>-3.6842105263157891E-2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7">
        <v>26582.15</v>
      </c>
      <c r="F33" s="140">
        <v>92166.6</v>
      </c>
      <c r="G33" s="48">
        <f t="shared" si="0"/>
        <v>2.467236472595332</v>
      </c>
      <c r="H33" s="200">
        <v>95000</v>
      </c>
      <c r="I33" s="48">
        <f>(F33-H33)/H33</f>
        <v>-2.9825263157894674E-2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7">
        <v>28063.486904761907</v>
      </c>
      <c r="F34" s="140">
        <v>48800</v>
      </c>
      <c r="G34" s="48">
        <f>(F34-E34)/E34</f>
        <v>0.73891434680269374</v>
      </c>
      <c r="H34" s="200">
        <v>48500</v>
      </c>
      <c r="I34" s="48">
        <f>(F34-H34)/H34</f>
        <v>6.1855670103092781E-3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7">
        <v>21115.191666666666</v>
      </c>
      <c r="F35" s="140">
        <v>44666.6</v>
      </c>
      <c r="G35" s="48">
        <f t="shared" si="0"/>
        <v>1.1153774355983035</v>
      </c>
      <c r="H35" s="200">
        <v>45000</v>
      </c>
      <c r="I35" s="48">
        <f>(F35-H35)/H35</f>
        <v>-7.4088888888889214E-3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0">
        <v>20046.269444444446</v>
      </c>
      <c r="F36" s="140">
        <v>45966.6</v>
      </c>
      <c r="G36" s="55">
        <f t="shared" si="0"/>
        <v>1.2930251500105934</v>
      </c>
      <c r="H36" s="200">
        <v>44500</v>
      </c>
      <c r="I36" s="48">
        <f>(F36-H36)/H36</f>
        <v>3.2957303370786485E-2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39"/>
      <c r="F37" s="138"/>
      <c r="G37" s="6"/>
      <c r="H37" s="198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7">
        <v>566093.5</v>
      </c>
      <c r="F38" s="190">
        <v>1398460</v>
      </c>
      <c r="G38" s="166">
        <f t="shared" si="0"/>
        <v>1.4703692941183744</v>
      </c>
      <c r="H38" s="203">
        <v>1359940</v>
      </c>
      <c r="I38" s="166">
        <f>(F38-H38)/H38</f>
        <v>2.8324779034369162E-2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67">
        <v>384692.09523809527</v>
      </c>
      <c r="F39" s="141">
        <v>1027900</v>
      </c>
      <c r="G39" s="172">
        <f t="shared" si="0"/>
        <v>1.6720070745509021</v>
      </c>
      <c r="H39" s="201">
        <v>1038585</v>
      </c>
      <c r="I39" s="172">
        <f>(F39-H39)/H39</f>
        <v>-1.0288036126075381E-2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37" t="s">
        <v>3</v>
      </c>
      <c r="B12" s="243"/>
      <c r="C12" s="245" t="s">
        <v>0</v>
      </c>
      <c r="D12" s="239" t="s">
        <v>217</v>
      </c>
      <c r="E12" s="247" t="s">
        <v>216</v>
      </c>
      <c r="F12" s="254" t="s">
        <v>186</v>
      </c>
      <c r="G12" s="239" t="s">
        <v>209</v>
      </c>
      <c r="H12" s="256" t="s">
        <v>218</v>
      </c>
      <c r="I12" s="252" t="s">
        <v>196</v>
      </c>
    </row>
    <row r="13" spans="1:9" ht="39.75" customHeight="1" thickBot="1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1">
        <v>73948.800000000003</v>
      </c>
      <c r="E15" s="131">
        <v>64800</v>
      </c>
      <c r="F15" s="67">
        <f t="shared" ref="F15:F30" si="0">D15-E15</f>
        <v>9148.8000000000029</v>
      </c>
      <c r="G15" s="164">
        <v>27789.447222222225</v>
      </c>
      <c r="H15" s="66">
        <f>AVERAGE(D15:E15)</f>
        <v>69374.399999999994</v>
      </c>
      <c r="I15" s="69">
        <f>(H15-G15)/G15</f>
        <v>1.4964296499040748</v>
      </c>
    </row>
    <row r="16" spans="1:9" ht="16.5" customHeight="1">
      <c r="A16" s="37"/>
      <c r="B16" s="34" t="s">
        <v>5</v>
      </c>
      <c r="C16" s="15" t="s">
        <v>164</v>
      </c>
      <c r="D16" s="131">
        <v>154387.55555555556</v>
      </c>
      <c r="E16" s="131">
        <v>120000</v>
      </c>
      <c r="F16" s="71">
        <f t="shared" si="0"/>
        <v>34387.555555555562</v>
      </c>
      <c r="G16" s="167">
        <v>33460.626785714303</v>
      </c>
      <c r="H16" s="68">
        <f t="shared" ref="H16:H30" si="1">AVERAGE(D16:E16)</f>
        <v>137193.77777777778</v>
      </c>
      <c r="I16" s="72">
        <f t="shared" ref="I16:I39" si="2">(H16-G16)/G16</f>
        <v>3.1001556443154068</v>
      </c>
    </row>
    <row r="17" spans="1:9" ht="16.5">
      <c r="A17" s="37"/>
      <c r="B17" s="34" t="s">
        <v>6</v>
      </c>
      <c r="C17" s="15" t="s">
        <v>165</v>
      </c>
      <c r="D17" s="131">
        <v>91948.800000000003</v>
      </c>
      <c r="E17" s="131">
        <v>66500</v>
      </c>
      <c r="F17" s="71">
        <f t="shared" si="0"/>
        <v>25448.800000000003</v>
      </c>
      <c r="G17" s="167">
        <v>24158.199305555558</v>
      </c>
      <c r="H17" s="68">
        <f t="shared" si="1"/>
        <v>79224.399999999994</v>
      </c>
      <c r="I17" s="72">
        <f t="shared" si="2"/>
        <v>2.2794000495633422</v>
      </c>
    </row>
    <row r="18" spans="1:9" ht="16.5">
      <c r="A18" s="37"/>
      <c r="B18" s="34" t="s">
        <v>7</v>
      </c>
      <c r="C18" s="148" t="s">
        <v>166</v>
      </c>
      <c r="D18" s="131">
        <v>59048.800000000003</v>
      </c>
      <c r="E18" s="131">
        <v>44100</v>
      </c>
      <c r="F18" s="71">
        <f t="shared" si="0"/>
        <v>14948.800000000003</v>
      </c>
      <c r="G18" s="167">
        <v>11677.747222222222</v>
      </c>
      <c r="H18" s="68">
        <f t="shared" si="1"/>
        <v>51574.400000000001</v>
      </c>
      <c r="I18" s="72">
        <f t="shared" si="2"/>
        <v>3.4164682638322796</v>
      </c>
    </row>
    <row r="19" spans="1:9" ht="16.5">
      <c r="A19" s="37"/>
      <c r="B19" s="34" t="s">
        <v>8</v>
      </c>
      <c r="C19" s="15" t="s">
        <v>167</v>
      </c>
      <c r="D19" s="131">
        <v>161812.25</v>
      </c>
      <c r="E19" s="131">
        <v>117333.2</v>
      </c>
      <c r="F19" s="71">
        <f>D19-E19</f>
        <v>44479.05</v>
      </c>
      <c r="G19" s="167">
        <v>35225.157142857148</v>
      </c>
      <c r="H19" s="68">
        <f t="shared" si="1"/>
        <v>139572.72500000001</v>
      </c>
      <c r="I19" s="72">
        <f t="shared" si="2"/>
        <v>2.9623024088709324</v>
      </c>
    </row>
    <row r="20" spans="1:9" ht="16.5">
      <c r="A20" s="37"/>
      <c r="B20" s="34" t="s">
        <v>9</v>
      </c>
      <c r="C20" s="148" t="s">
        <v>168</v>
      </c>
      <c r="D20" s="131">
        <v>121812.25</v>
      </c>
      <c r="E20" s="131">
        <v>109666.6</v>
      </c>
      <c r="F20" s="71">
        <f t="shared" si="0"/>
        <v>12145.649999999994</v>
      </c>
      <c r="G20" s="167">
        <v>35858.033333333333</v>
      </c>
      <c r="H20" s="68">
        <f t="shared" si="1"/>
        <v>115739.425</v>
      </c>
      <c r="I20" s="72">
        <f t="shared" si="2"/>
        <v>2.2277125720782234</v>
      </c>
    </row>
    <row r="21" spans="1:9" ht="16.5">
      <c r="A21" s="37"/>
      <c r="B21" s="34" t="s">
        <v>10</v>
      </c>
      <c r="C21" s="15" t="s">
        <v>169</v>
      </c>
      <c r="D21" s="131">
        <v>70049.8</v>
      </c>
      <c r="E21" s="131">
        <v>61133.2</v>
      </c>
      <c r="F21" s="71">
        <f t="shared" si="0"/>
        <v>8916.6000000000058</v>
      </c>
      <c r="G21" s="167">
        <v>21792.199999999997</v>
      </c>
      <c r="H21" s="68">
        <f t="shared" si="1"/>
        <v>65591.5</v>
      </c>
      <c r="I21" s="72">
        <f t="shared" si="2"/>
        <v>2.0098613265296761</v>
      </c>
    </row>
    <row r="22" spans="1:9" ht="16.5">
      <c r="A22" s="37"/>
      <c r="B22" s="34" t="s">
        <v>11</v>
      </c>
      <c r="C22" s="15" t="s">
        <v>170</v>
      </c>
      <c r="D22" s="131">
        <v>22805.333333333332</v>
      </c>
      <c r="E22" s="131">
        <v>13300</v>
      </c>
      <c r="F22" s="71">
        <f t="shared" si="0"/>
        <v>9505.3333333333321</v>
      </c>
      <c r="G22" s="167">
        <v>5192.9604166666668</v>
      </c>
      <c r="H22" s="68">
        <f t="shared" si="1"/>
        <v>18052.666666666664</v>
      </c>
      <c r="I22" s="72">
        <f t="shared" si="2"/>
        <v>2.4763728621398915</v>
      </c>
    </row>
    <row r="23" spans="1:9" ht="16.5">
      <c r="A23" s="37"/>
      <c r="B23" s="34" t="s">
        <v>12</v>
      </c>
      <c r="C23" s="15" t="s">
        <v>171</v>
      </c>
      <c r="D23" s="131">
        <v>35722</v>
      </c>
      <c r="E23" s="131">
        <v>19800</v>
      </c>
      <c r="F23" s="71">
        <f t="shared" si="0"/>
        <v>15922</v>
      </c>
      <c r="G23" s="167">
        <v>6599.4624999999996</v>
      </c>
      <c r="H23" s="68">
        <f t="shared" si="1"/>
        <v>27761</v>
      </c>
      <c r="I23" s="72">
        <f t="shared" si="2"/>
        <v>3.206554700477501</v>
      </c>
    </row>
    <row r="24" spans="1:9" ht="16.5">
      <c r="A24" s="37"/>
      <c r="B24" s="34" t="s">
        <v>13</v>
      </c>
      <c r="C24" s="15" t="s">
        <v>172</v>
      </c>
      <c r="D24" s="131">
        <v>41610.888888888891</v>
      </c>
      <c r="E24" s="131">
        <v>22300</v>
      </c>
      <c r="F24" s="71">
        <f t="shared" si="0"/>
        <v>19310.888888888891</v>
      </c>
      <c r="G24" s="167">
        <v>6306.21875</v>
      </c>
      <c r="H24" s="68">
        <f t="shared" si="1"/>
        <v>31955.444444444445</v>
      </c>
      <c r="I24" s="72">
        <f t="shared" si="2"/>
        <v>4.0672908300944117</v>
      </c>
    </row>
    <row r="25" spans="1:9" ht="16.5">
      <c r="A25" s="37"/>
      <c r="B25" s="34" t="s">
        <v>14</v>
      </c>
      <c r="C25" s="148" t="s">
        <v>173</v>
      </c>
      <c r="D25" s="131">
        <v>35277.555555555555</v>
      </c>
      <c r="E25" s="131">
        <v>23633.200000000001</v>
      </c>
      <c r="F25" s="71">
        <f t="shared" si="0"/>
        <v>11644.355555555554</v>
      </c>
      <c r="G25" s="167">
        <v>6206.9131944444443</v>
      </c>
      <c r="H25" s="68">
        <f t="shared" si="1"/>
        <v>29455.37777777778</v>
      </c>
      <c r="I25" s="72">
        <f t="shared" si="2"/>
        <v>3.7455759175337091</v>
      </c>
    </row>
    <row r="26" spans="1:9" ht="16.5">
      <c r="A26" s="37"/>
      <c r="B26" s="34" t="s">
        <v>15</v>
      </c>
      <c r="C26" s="15" t="s">
        <v>174</v>
      </c>
      <c r="D26" s="131">
        <v>82277.555555555562</v>
      </c>
      <c r="E26" s="131">
        <v>62800</v>
      </c>
      <c r="F26" s="71">
        <f t="shared" si="0"/>
        <v>19477.555555555562</v>
      </c>
      <c r="G26" s="167">
        <v>15923.795535714286</v>
      </c>
      <c r="H26" s="68">
        <f t="shared" si="1"/>
        <v>72538.777777777781</v>
      </c>
      <c r="I26" s="72">
        <f t="shared" si="2"/>
        <v>3.5553698309605899</v>
      </c>
    </row>
    <row r="27" spans="1:9" ht="16.5">
      <c r="A27" s="37"/>
      <c r="B27" s="34" t="s">
        <v>16</v>
      </c>
      <c r="C27" s="15" t="s">
        <v>175</v>
      </c>
      <c r="D27" s="131">
        <v>41833.111111111109</v>
      </c>
      <c r="E27" s="131">
        <v>24466.6</v>
      </c>
      <c r="F27" s="71">
        <f t="shared" si="0"/>
        <v>17366.511111111111</v>
      </c>
      <c r="G27" s="167">
        <v>6515.0562499999996</v>
      </c>
      <c r="H27" s="68">
        <f t="shared" si="1"/>
        <v>33149.85555555555</v>
      </c>
      <c r="I27" s="72">
        <f t="shared" si="2"/>
        <v>4.0881917643543835</v>
      </c>
    </row>
    <row r="28" spans="1:9" ht="16.5">
      <c r="A28" s="37"/>
      <c r="B28" s="34" t="s">
        <v>17</v>
      </c>
      <c r="C28" s="15" t="s">
        <v>176</v>
      </c>
      <c r="D28" s="131">
        <v>68148.800000000003</v>
      </c>
      <c r="E28" s="131">
        <v>53866.6</v>
      </c>
      <c r="F28" s="71">
        <f t="shared" si="0"/>
        <v>14282.200000000004</v>
      </c>
      <c r="G28" s="167">
        <v>20166.391666666666</v>
      </c>
      <c r="H28" s="68">
        <f t="shared" si="1"/>
        <v>61007.7</v>
      </c>
      <c r="I28" s="72">
        <f t="shared" si="2"/>
        <v>2.0252164595632918</v>
      </c>
    </row>
    <row r="29" spans="1:9" ht="16.5">
      <c r="A29" s="37"/>
      <c r="B29" s="34" t="s">
        <v>18</v>
      </c>
      <c r="C29" s="15" t="s">
        <v>177</v>
      </c>
      <c r="D29" s="131">
        <v>107475</v>
      </c>
      <c r="E29" s="131">
        <v>81500</v>
      </c>
      <c r="F29" s="71">
        <f t="shared" si="0"/>
        <v>25975</v>
      </c>
      <c r="G29" s="167">
        <v>23302.851339285713</v>
      </c>
      <c r="H29" s="68">
        <f t="shared" si="1"/>
        <v>94487.5</v>
      </c>
      <c r="I29" s="72">
        <f t="shared" si="2"/>
        <v>3.0547613090036672</v>
      </c>
    </row>
    <row r="30" spans="1:9" ht="17.25" thickBot="1">
      <c r="A30" s="38"/>
      <c r="B30" s="36" t="s">
        <v>19</v>
      </c>
      <c r="C30" s="16" t="s">
        <v>178</v>
      </c>
      <c r="D30" s="140">
        <v>55448.800000000003</v>
      </c>
      <c r="E30" s="134">
        <v>51800</v>
      </c>
      <c r="F30" s="74">
        <f t="shared" si="0"/>
        <v>3648.8000000000029</v>
      </c>
      <c r="G30" s="170">
        <v>20423.494444444445</v>
      </c>
      <c r="H30" s="100">
        <f t="shared" si="1"/>
        <v>53624.4</v>
      </c>
      <c r="I30" s="75">
        <f t="shared" si="2"/>
        <v>1.6256231589490207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39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138949.79999999999</v>
      </c>
      <c r="E32" s="131">
        <v>91500</v>
      </c>
      <c r="F32" s="67">
        <f>D32-E32</f>
        <v>47449.799999999988</v>
      </c>
      <c r="G32" s="173">
        <v>27666.383333333331</v>
      </c>
      <c r="H32" s="68">
        <f>AVERAGE(D32:E32)</f>
        <v>115224.9</v>
      </c>
      <c r="I32" s="78">
        <f t="shared" si="2"/>
        <v>3.1647980732332801</v>
      </c>
    </row>
    <row r="33" spans="1:9" ht="16.5">
      <c r="A33" s="37"/>
      <c r="B33" s="34" t="s">
        <v>27</v>
      </c>
      <c r="C33" s="15" t="s">
        <v>180</v>
      </c>
      <c r="D33" s="47">
        <v>137449.79999999999</v>
      </c>
      <c r="E33" s="131">
        <v>92166.6</v>
      </c>
      <c r="F33" s="79">
        <f>D33-E33</f>
        <v>45283.199999999983</v>
      </c>
      <c r="G33" s="167">
        <v>26582.15</v>
      </c>
      <c r="H33" s="68">
        <f>AVERAGE(D33:E33)</f>
        <v>114808.2</v>
      </c>
      <c r="I33" s="72">
        <f t="shared" si="2"/>
        <v>3.3189960180045626</v>
      </c>
    </row>
    <row r="34" spans="1:9" ht="16.5">
      <c r="A34" s="37"/>
      <c r="B34" s="39" t="s">
        <v>28</v>
      </c>
      <c r="C34" s="15" t="s">
        <v>181</v>
      </c>
      <c r="D34" s="47">
        <v>54997.5</v>
      </c>
      <c r="E34" s="131">
        <v>48800</v>
      </c>
      <c r="F34" s="71">
        <f>D34-E34</f>
        <v>6197.5</v>
      </c>
      <c r="G34" s="167">
        <v>28063.486904761907</v>
      </c>
      <c r="H34" s="68">
        <f>AVERAGE(D34:E34)</f>
        <v>51898.75</v>
      </c>
      <c r="I34" s="72">
        <f t="shared" si="2"/>
        <v>0.84933362615012908</v>
      </c>
    </row>
    <row r="35" spans="1:9" ht="16.5">
      <c r="A35" s="37"/>
      <c r="B35" s="34" t="s">
        <v>29</v>
      </c>
      <c r="C35" s="15" t="s">
        <v>182</v>
      </c>
      <c r="D35" s="47">
        <v>58712.857142857145</v>
      </c>
      <c r="E35" s="131">
        <v>44666.6</v>
      </c>
      <c r="F35" s="79">
        <f>D35-E35</f>
        <v>14046.257142857146</v>
      </c>
      <c r="G35" s="167">
        <v>21115.191666666666</v>
      </c>
      <c r="H35" s="68">
        <f>AVERAGE(D35:E35)</f>
        <v>51689.728571428568</v>
      </c>
      <c r="I35" s="72">
        <f t="shared" si="2"/>
        <v>1.4479876568218966</v>
      </c>
    </row>
    <row r="36" spans="1:9" ht="17.25" thickBot="1">
      <c r="A36" s="38"/>
      <c r="B36" s="39" t="s">
        <v>30</v>
      </c>
      <c r="C36" s="15" t="s">
        <v>183</v>
      </c>
      <c r="D36" s="50">
        <v>54148.800000000003</v>
      </c>
      <c r="E36" s="131">
        <v>45966.6</v>
      </c>
      <c r="F36" s="71">
        <f>D36-E36</f>
        <v>8182.2000000000044</v>
      </c>
      <c r="G36" s="170">
        <v>20046.269444444446</v>
      </c>
      <c r="H36" s="68">
        <f>AVERAGE(D36:E36)</f>
        <v>50057.7</v>
      </c>
      <c r="I36" s="80">
        <f t="shared" si="2"/>
        <v>1.4971080099830154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39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1564966</v>
      </c>
      <c r="E38" s="132">
        <v>1398460</v>
      </c>
      <c r="F38" s="67">
        <f>D38-E38</f>
        <v>166506</v>
      </c>
      <c r="G38" s="167">
        <v>566093.5</v>
      </c>
      <c r="H38" s="67">
        <f>AVERAGE(D38:E38)</f>
        <v>1481713</v>
      </c>
      <c r="I38" s="78">
        <f t="shared" si="2"/>
        <v>1.6174351056848384</v>
      </c>
    </row>
    <row r="39" spans="1:9" ht="17.25" thickBot="1">
      <c r="A39" s="38"/>
      <c r="B39" s="36" t="s">
        <v>32</v>
      </c>
      <c r="C39" s="16" t="s">
        <v>185</v>
      </c>
      <c r="D39" s="57">
        <v>936580.125</v>
      </c>
      <c r="E39" s="133">
        <v>1027900</v>
      </c>
      <c r="F39" s="74">
        <f>D39-E39</f>
        <v>-91319.875</v>
      </c>
      <c r="G39" s="167">
        <v>384692.09523809527</v>
      </c>
      <c r="H39" s="81">
        <f>AVERAGE(D39:E39)</f>
        <v>982240.0625</v>
      </c>
      <c r="I39" s="75">
        <f t="shared" si="2"/>
        <v>1.5533149099205374</v>
      </c>
    </row>
    <row r="40" spans="1:9" ht="15.75" customHeight="1" thickBot="1">
      <c r="A40" s="249"/>
      <c r="B40" s="250"/>
      <c r="C40" s="251"/>
      <c r="D40" s="83">
        <f>SUM(D15:D39)</f>
        <v>4169412.1821428575</v>
      </c>
      <c r="E40" s="83">
        <f>SUM(E15:E39)</f>
        <v>3686459.2</v>
      </c>
      <c r="F40" s="83">
        <f>SUM(F15:F39)</f>
        <v>482952.98214285716</v>
      </c>
      <c r="G40" s="83">
        <f>SUM(G15:G39)</f>
        <v>1374857.6316964286</v>
      </c>
      <c r="H40" s="83">
        <f>AVERAGE(D40:E40)</f>
        <v>3927935.6910714288</v>
      </c>
      <c r="I40" s="75">
        <f>(H40-G40)/G40</f>
        <v>1.8569763155947807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0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215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H12" s="125"/>
    </row>
    <row r="13" spans="1:9" ht="24.75" customHeight="1">
      <c r="A13" s="237" t="s">
        <v>3</v>
      </c>
      <c r="B13" s="243"/>
      <c r="C13" s="245" t="s">
        <v>0</v>
      </c>
      <c r="D13" s="239" t="s">
        <v>23</v>
      </c>
      <c r="E13" s="239" t="s">
        <v>209</v>
      </c>
      <c r="F13" s="256" t="s">
        <v>219</v>
      </c>
      <c r="G13" s="239" t="s">
        <v>197</v>
      </c>
      <c r="H13" s="256" t="s">
        <v>212</v>
      </c>
      <c r="I13" s="239" t="s">
        <v>187</v>
      </c>
    </row>
    <row r="14" spans="1:9" ht="33.75" customHeight="1" thickBot="1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4">
        <v>27789.447222222225</v>
      </c>
      <c r="F16" s="42">
        <v>69374.399999999994</v>
      </c>
      <c r="G16" s="21">
        <f t="shared" ref="G16:G31" si="0">(F16-E16)/E16</f>
        <v>1.4964296499040748</v>
      </c>
      <c r="H16" s="206">
        <v>60349.4</v>
      </c>
      <c r="I16" s="21">
        <f t="shared" ref="I16:I31" si="1">(F16-H16)/H16</f>
        <v>0.14954581155736416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7">
        <v>33460.626785714288</v>
      </c>
      <c r="F17" s="46">
        <v>137193.77777777778</v>
      </c>
      <c r="G17" s="21">
        <f t="shared" si="0"/>
        <v>3.1001556443154081</v>
      </c>
      <c r="H17" s="208">
        <v>122654.88888888889</v>
      </c>
      <c r="I17" s="21">
        <f t="shared" si="1"/>
        <v>0.11853493179598767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7">
        <v>24158.199305555558</v>
      </c>
      <c r="F18" s="46">
        <v>79224.399999999994</v>
      </c>
      <c r="G18" s="21">
        <f t="shared" si="0"/>
        <v>2.2794000495633422</v>
      </c>
      <c r="H18" s="208">
        <v>65638.222222222219</v>
      </c>
      <c r="I18" s="21">
        <f t="shared" si="1"/>
        <v>0.2069857671004699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7">
        <v>11677.747222222222</v>
      </c>
      <c r="F19" s="46">
        <v>51574.400000000001</v>
      </c>
      <c r="G19" s="21">
        <f t="shared" si="0"/>
        <v>3.4164682638322796</v>
      </c>
      <c r="H19" s="208">
        <v>52049.4</v>
      </c>
      <c r="I19" s="21">
        <f t="shared" si="1"/>
        <v>-9.1259457361660273E-3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7">
        <v>35225.157142857148</v>
      </c>
      <c r="F20" s="46">
        <v>139572.72500000001</v>
      </c>
      <c r="G20" s="21">
        <f t="shared" si="0"/>
        <v>2.9623024088709324</v>
      </c>
      <c r="H20" s="208">
        <v>120124.875</v>
      </c>
      <c r="I20" s="21">
        <f t="shared" si="1"/>
        <v>0.16189694266071042</v>
      </c>
    </row>
    <row r="21" spans="1:9" ht="16.5">
      <c r="A21" s="37"/>
      <c r="B21" s="34" t="s">
        <v>9</v>
      </c>
      <c r="C21" s="15" t="s">
        <v>88</v>
      </c>
      <c r="D21" s="144" t="s">
        <v>161</v>
      </c>
      <c r="E21" s="167">
        <v>35858.033333333333</v>
      </c>
      <c r="F21" s="46">
        <v>115739.425</v>
      </c>
      <c r="G21" s="21">
        <f t="shared" si="0"/>
        <v>2.2277125720782234</v>
      </c>
      <c r="H21" s="208">
        <v>105428.42857142858</v>
      </c>
      <c r="I21" s="21">
        <f t="shared" si="1"/>
        <v>9.7800911654351771E-2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7">
        <v>21792.199999999997</v>
      </c>
      <c r="F22" s="46">
        <v>65591.5</v>
      </c>
      <c r="G22" s="21">
        <f t="shared" si="0"/>
        <v>2.0098613265296761</v>
      </c>
      <c r="H22" s="208">
        <v>70549.899999999994</v>
      </c>
      <c r="I22" s="21">
        <f t="shared" si="1"/>
        <v>-7.0282169074654885E-2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7">
        <v>5192.9604166666668</v>
      </c>
      <c r="F23" s="46">
        <v>18052.666666666664</v>
      </c>
      <c r="G23" s="21">
        <f t="shared" si="0"/>
        <v>2.4763728621398915</v>
      </c>
      <c r="H23" s="208">
        <v>19138.777777777777</v>
      </c>
      <c r="I23" s="21">
        <f t="shared" si="1"/>
        <v>-5.6749240924475718E-2</v>
      </c>
    </row>
    <row r="24" spans="1:9" ht="16.5">
      <c r="A24" s="37"/>
      <c r="B24" s="34" t="s">
        <v>12</v>
      </c>
      <c r="C24" s="15" t="s">
        <v>92</v>
      </c>
      <c r="D24" s="146" t="s">
        <v>81</v>
      </c>
      <c r="E24" s="167">
        <v>6599.4624999999996</v>
      </c>
      <c r="F24" s="46">
        <v>27761</v>
      </c>
      <c r="G24" s="21">
        <f t="shared" si="0"/>
        <v>3.206554700477501</v>
      </c>
      <c r="H24" s="208">
        <v>22966.555555555555</v>
      </c>
      <c r="I24" s="21">
        <f t="shared" si="1"/>
        <v>0.20875766210770255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7">
        <v>6306.21875</v>
      </c>
      <c r="F25" s="46">
        <v>31955.444444444445</v>
      </c>
      <c r="G25" s="21">
        <f t="shared" si="0"/>
        <v>4.0672908300944117</v>
      </c>
      <c r="H25" s="208">
        <v>25355.444444444445</v>
      </c>
      <c r="I25" s="21">
        <f t="shared" si="1"/>
        <v>0.26029912488661211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67">
        <v>6206.9131944444443</v>
      </c>
      <c r="F26" s="46">
        <v>29455.37777777778</v>
      </c>
      <c r="G26" s="21">
        <f t="shared" si="0"/>
        <v>3.7455759175337091</v>
      </c>
      <c r="H26" s="208">
        <v>24749.9</v>
      </c>
      <c r="I26" s="21">
        <f t="shared" si="1"/>
        <v>0.19012108241963716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7">
        <v>15923.795535714286</v>
      </c>
      <c r="F27" s="46">
        <v>72538.777777777781</v>
      </c>
      <c r="G27" s="21">
        <f t="shared" si="0"/>
        <v>3.5553698309605899</v>
      </c>
      <c r="H27" s="208">
        <v>61583.222222222219</v>
      </c>
      <c r="I27" s="21">
        <f t="shared" si="1"/>
        <v>0.17789838141340816</v>
      </c>
    </row>
    <row r="28" spans="1:9" ht="16.5">
      <c r="A28" s="37"/>
      <c r="B28" s="34" t="s">
        <v>16</v>
      </c>
      <c r="C28" s="15" t="s">
        <v>96</v>
      </c>
      <c r="D28" s="146" t="s">
        <v>81</v>
      </c>
      <c r="E28" s="167">
        <v>6515.0562499999996</v>
      </c>
      <c r="F28" s="46">
        <v>33149.85555555555</v>
      </c>
      <c r="G28" s="21">
        <f t="shared" si="0"/>
        <v>4.0881917643543835</v>
      </c>
      <c r="H28" s="208">
        <v>27416.555555555555</v>
      </c>
      <c r="I28" s="21">
        <f t="shared" si="1"/>
        <v>0.20911817271802505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7">
        <v>20166.391666666666</v>
      </c>
      <c r="F29" s="46">
        <v>61007.7</v>
      </c>
      <c r="G29" s="21">
        <f t="shared" si="0"/>
        <v>2.0252164595632918</v>
      </c>
      <c r="H29" s="208">
        <v>56324.4</v>
      </c>
      <c r="I29" s="21">
        <f t="shared" si="1"/>
        <v>8.3148688667788656E-2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7">
        <v>23302.851339285713</v>
      </c>
      <c r="F30" s="46">
        <v>94487.5</v>
      </c>
      <c r="G30" s="21">
        <f t="shared" si="0"/>
        <v>3.0547613090036672</v>
      </c>
      <c r="H30" s="208">
        <v>89125</v>
      </c>
      <c r="I30" s="21">
        <f t="shared" si="1"/>
        <v>6.0168302945301545E-2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0">
        <v>20423.494444444445</v>
      </c>
      <c r="F31" s="49">
        <v>53624.4</v>
      </c>
      <c r="G31" s="23">
        <f t="shared" si="0"/>
        <v>1.6256231589490207</v>
      </c>
      <c r="H31" s="210">
        <v>53749.4</v>
      </c>
      <c r="I31" s="23">
        <f t="shared" si="1"/>
        <v>-2.3256073556169928E-3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39"/>
      <c r="F32" s="41"/>
      <c r="G32" s="41"/>
      <c r="H32" s="205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3">
        <v>27666.383333333331</v>
      </c>
      <c r="F33" s="54">
        <v>115224.9</v>
      </c>
      <c r="G33" s="21">
        <f>(F33-E33)/E33</f>
        <v>3.1647980732332801</v>
      </c>
      <c r="H33" s="213">
        <v>120099.9</v>
      </c>
      <c r="I33" s="21">
        <f>(F33-H33)/H33</f>
        <v>-4.0591207819490278E-2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7">
        <v>26582.15</v>
      </c>
      <c r="F34" s="46">
        <v>114808.2</v>
      </c>
      <c r="G34" s="21">
        <f>(F34-E34)/E34</f>
        <v>3.3189960180045626</v>
      </c>
      <c r="H34" s="208">
        <v>122499.9</v>
      </c>
      <c r="I34" s="21">
        <f>(F34-H34)/H34</f>
        <v>-6.2789439011786921E-2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7">
        <v>28063.486904761907</v>
      </c>
      <c r="F35" s="46">
        <v>51898.75</v>
      </c>
      <c r="G35" s="21">
        <f>(F35-E35)/E35</f>
        <v>0.84933362615012908</v>
      </c>
      <c r="H35" s="208">
        <v>52968.125</v>
      </c>
      <c r="I35" s="21">
        <f>(F35-H35)/H35</f>
        <v>-2.0189028779100639E-2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7">
        <v>21115.191666666666</v>
      </c>
      <c r="F36" s="46">
        <v>51689.728571428568</v>
      </c>
      <c r="G36" s="21">
        <f>(F36-E36)/E36</f>
        <v>1.4479876568218966</v>
      </c>
      <c r="H36" s="208">
        <v>51856.428571428572</v>
      </c>
      <c r="I36" s="21">
        <f>(F36-H36)/H36</f>
        <v>-3.2146448298186765E-3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0">
        <v>20046.269444444446</v>
      </c>
      <c r="F37" s="49">
        <v>50057.7</v>
      </c>
      <c r="G37" s="23">
        <f>(F37-E37)/E37</f>
        <v>1.4971080099830154</v>
      </c>
      <c r="H37" s="210">
        <v>49449.4</v>
      </c>
      <c r="I37" s="23">
        <f>(F37-H37)/H37</f>
        <v>1.2301463718467678E-2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39"/>
      <c r="F38" s="41"/>
      <c r="G38" s="41"/>
      <c r="H38" s="205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7">
        <v>566093.5</v>
      </c>
      <c r="F39" s="46">
        <v>1481713</v>
      </c>
      <c r="G39" s="21">
        <f t="shared" ref="G39:G44" si="2">(F39-E39)/E39</f>
        <v>1.6174351056848384</v>
      </c>
      <c r="H39" s="208">
        <v>1462016.8333333335</v>
      </c>
      <c r="I39" s="21">
        <f t="shared" ref="I39:I44" si="3">(F39-H39)/H39</f>
        <v>1.3471915109048455E-2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7">
        <v>384692.09523809527</v>
      </c>
      <c r="F40" s="46">
        <v>982240.0625</v>
      </c>
      <c r="G40" s="21">
        <f t="shared" si="2"/>
        <v>1.5533149099205374</v>
      </c>
      <c r="H40" s="208">
        <v>990123.09375</v>
      </c>
      <c r="I40" s="21">
        <f t="shared" si="3"/>
        <v>-7.9616678974164159E-3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5">
        <v>258010.06666666665</v>
      </c>
      <c r="F41" s="57">
        <v>620275.5</v>
      </c>
      <c r="G41" s="21">
        <f t="shared" si="2"/>
        <v>1.4040748022493181</v>
      </c>
      <c r="H41" s="214">
        <v>587805.16666666663</v>
      </c>
      <c r="I41" s="21">
        <f t="shared" si="3"/>
        <v>5.5239959045386706E-2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68">
        <v>112036</v>
      </c>
      <c r="F42" s="47">
        <v>309977.57142857142</v>
      </c>
      <c r="G42" s="21">
        <f t="shared" si="2"/>
        <v>1.7667675696077281</v>
      </c>
      <c r="H42" s="209">
        <v>303017</v>
      </c>
      <c r="I42" s="21">
        <f t="shared" si="3"/>
        <v>2.2970894136538279E-2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68">
        <v>117186.87499999999</v>
      </c>
      <c r="F43" s="47">
        <v>226941</v>
      </c>
      <c r="G43" s="21">
        <f t="shared" si="2"/>
        <v>0.93657352839215169</v>
      </c>
      <c r="H43" s="209">
        <v>245342.16666666666</v>
      </c>
      <c r="I43" s="21">
        <f t="shared" si="3"/>
        <v>-7.5002054953184391E-2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1">
        <v>255046.26339285716</v>
      </c>
      <c r="F44" s="50">
        <v>815193.59999999998</v>
      </c>
      <c r="G44" s="31">
        <f t="shared" si="2"/>
        <v>2.196257765769841</v>
      </c>
      <c r="H44" s="211">
        <v>756197.75</v>
      </c>
      <c r="I44" s="31">
        <f t="shared" si="3"/>
        <v>7.8016431548493734E-2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39"/>
      <c r="F45" s="121"/>
      <c r="G45" s="41"/>
      <c r="H45" s="222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5">
        <v>174680.88888888888</v>
      </c>
      <c r="F46" s="43">
        <v>429065</v>
      </c>
      <c r="G46" s="21">
        <f t="shared" ref="G46:G51" si="4">(F46-E46)/E46</f>
        <v>1.4562790052718355</v>
      </c>
      <c r="H46" s="207">
        <v>414382.22222222225</v>
      </c>
      <c r="I46" s="21">
        <f t="shared" ref="I46:I51" si="5">(F46-H46)/H46</f>
        <v>3.5432933630786326E-2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68">
        <v>143298.19166666665</v>
      </c>
      <c r="F47" s="47">
        <v>319511.40000000002</v>
      </c>
      <c r="G47" s="21">
        <f t="shared" si="4"/>
        <v>1.2296959667378919</v>
      </c>
      <c r="H47" s="209">
        <v>313326.75</v>
      </c>
      <c r="I47" s="21">
        <f t="shared" si="5"/>
        <v>1.9738659402684332E-2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68">
        <v>426071.75</v>
      </c>
      <c r="F48" s="47">
        <v>980549.14285714284</v>
      </c>
      <c r="G48" s="21">
        <f t="shared" si="4"/>
        <v>1.301370937775487</v>
      </c>
      <c r="H48" s="209">
        <v>965146.28571428568</v>
      </c>
      <c r="I48" s="21">
        <f t="shared" si="5"/>
        <v>1.5959090731471663E-2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68">
        <v>512653.26107142854</v>
      </c>
      <c r="F49" s="47">
        <v>1313208</v>
      </c>
      <c r="G49" s="21">
        <f t="shared" si="4"/>
        <v>1.561591039634544</v>
      </c>
      <c r="H49" s="209">
        <v>1287288.5</v>
      </c>
      <c r="I49" s="21">
        <f t="shared" si="5"/>
        <v>2.0134958092144845E-2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68">
        <v>48749</v>
      </c>
      <c r="F50" s="47">
        <v>140829</v>
      </c>
      <c r="G50" s="21">
        <f t="shared" si="4"/>
        <v>1.8888592586514594</v>
      </c>
      <c r="H50" s="209">
        <v>150910.83333333334</v>
      </c>
      <c r="I50" s="21">
        <f t="shared" si="5"/>
        <v>-6.6806557956409204E-2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1">
        <v>759750</v>
      </c>
      <c r="F51" s="50">
        <v>1753507.6666666667</v>
      </c>
      <c r="G51" s="31">
        <f t="shared" si="4"/>
        <v>1.3080061423713942</v>
      </c>
      <c r="H51" s="211">
        <v>1787621</v>
      </c>
      <c r="I51" s="31">
        <f t="shared" si="5"/>
        <v>-1.9083090505947992E-2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39"/>
      <c r="F52" s="41"/>
      <c r="G52" s="41"/>
      <c r="H52" s="205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5">
        <v>77070.833333333328</v>
      </c>
      <c r="F53" s="66">
        <v>140530</v>
      </c>
      <c r="G53" s="22">
        <f t="shared" ref="G53:G61" si="6">(F53-E53)/E53</f>
        <v>0.82338757636373483</v>
      </c>
      <c r="H53" s="217">
        <v>137612.75</v>
      </c>
      <c r="I53" s="22">
        <f t="shared" ref="I53:I61" si="7">(F53-H53)/H53</f>
        <v>2.1198980472376287E-2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68">
        <v>77012.5</v>
      </c>
      <c r="F54" s="70">
        <v>190612.5</v>
      </c>
      <c r="G54" s="21">
        <f t="shared" si="6"/>
        <v>1.4750852134393768</v>
      </c>
      <c r="H54" s="219">
        <v>186023.75</v>
      </c>
      <c r="I54" s="21">
        <f t="shared" si="7"/>
        <v>2.4667549170468824E-2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68">
        <v>66879.8125</v>
      </c>
      <c r="F55" s="70">
        <v>126327.5</v>
      </c>
      <c r="G55" s="21">
        <f t="shared" si="6"/>
        <v>0.88887341752042148</v>
      </c>
      <c r="H55" s="219">
        <v>132464.58333333334</v>
      </c>
      <c r="I55" s="21">
        <f t="shared" si="7"/>
        <v>-4.6329993866285085E-2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68">
        <v>94979.0625</v>
      </c>
      <c r="F56" s="70">
        <v>188908.2</v>
      </c>
      <c r="G56" s="21">
        <f t="shared" si="6"/>
        <v>0.98894572158995575</v>
      </c>
      <c r="H56" s="219">
        <v>185575.5</v>
      </c>
      <c r="I56" s="21">
        <f t="shared" si="7"/>
        <v>1.7958728388176304E-2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68">
        <v>48637.916666666664</v>
      </c>
      <c r="F57" s="98">
        <v>95979</v>
      </c>
      <c r="G57" s="21">
        <f t="shared" si="6"/>
        <v>0.97333698846064898</v>
      </c>
      <c r="H57" s="221">
        <v>94356.625</v>
      </c>
      <c r="I57" s="21">
        <f t="shared" si="7"/>
        <v>1.7194076197617283E-2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1">
        <v>33933.75</v>
      </c>
      <c r="F58" s="50">
        <v>100335.85714285714</v>
      </c>
      <c r="G58" s="29">
        <f t="shared" si="6"/>
        <v>1.9568160649164075</v>
      </c>
      <c r="H58" s="211">
        <v>110867.16666666667</v>
      </c>
      <c r="I58" s="29">
        <f t="shared" si="7"/>
        <v>-9.499033699916741E-2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5">
        <v>100096.14285714287</v>
      </c>
      <c r="F59" s="68">
        <v>201802.57500000001</v>
      </c>
      <c r="G59" s="21">
        <f t="shared" si="6"/>
        <v>1.0160874259461974</v>
      </c>
      <c r="H59" s="218">
        <v>201600.4375</v>
      </c>
      <c r="I59" s="21">
        <f t="shared" si="7"/>
        <v>1.0026639947148511E-3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68">
        <v>96865.500000000015</v>
      </c>
      <c r="F60" s="70">
        <v>188768.66666666666</v>
      </c>
      <c r="G60" s="21">
        <f t="shared" si="6"/>
        <v>0.94877089022063199</v>
      </c>
      <c r="H60" s="219">
        <v>186073.55555555556</v>
      </c>
      <c r="I60" s="21">
        <f t="shared" si="7"/>
        <v>1.4484116794911364E-2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1">
        <v>620000</v>
      </c>
      <c r="F61" s="73">
        <v>1129024</v>
      </c>
      <c r="G61" s="29">
        <f t="shared" si="6"/>
        <v>0.8210064516129032</v>
      </c>
      <c r="H61" s="220">
        <v>1128394.6666666667</v>
      </c>
      <c r="I61" s="29">
        <f t="shared" si="7"/>
        <v>5.5772448410478339E-4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39"/>
      <c r="F62" s="52"/>
      <c r="G62" s="41"/>
      <c r="H62" s="212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5">
        <v>187755.82291666669</v>
      </c>
      <c r="F63" s="54">
        <v>392886</v>
      </c>
      <c r="G63" s="21">
        <f t="shared" ref="G63:G68" si="8">(F63-E63)/E63</f>
        <v>1.0925369658142536</v>
      </c>
      <c r="H63" s="213">
        <v>396477.125</v>
      </c>
      <c r="I63" s="21">
        <f t="shared" ref="I63:I74" si="9">(F63-H63)/H63</f>
        <v>-9.0575843436112493E-3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68">
        <v>900920.58333333337</v>
      </c>
      <c r="F64" s="46">
        <v>2830633</v>
      </c>
      <c r="G64" s="21">
        <f t="shared" si="8"/>
        <v>2.1419339865972273</v>
      </c>
      <c r="H64" s="208">
        <v>2829055.1666666665</v>
      </c>
      <c r="I64" s="21">
        <f t="shared" si="9"/>
        <v>5.577244841049071E-4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68">
        <v>470283.6428571429</v>
      </c>
      <c r="F65" s="46">
        <v>956874.75</v>
      </c>
      <c r="G65" s="21">
        <f t="shared" si="8"/>
        <v>1.0346758058320729</v>
      </c>
      <c r="H65" s="208">
        <v>988071.07142857148</v>
      </c>
      <c r="I65" s="21">
        <f t="shared" si="9"/>
        <v>-3.1572952928848791E-2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68">
        <v>232682</v>
      </c>
      <c r="F66" s="46">
        <v>602036.5</v>
      </c>
      <c r="G66" s="21">
        <f t="shared" si="8"/>
        <v>1.5873789119914734</v>
      </c>
      <c r="H66" s="208">
        <v>622171</v>
      </c>
      <c r="I66" s="21">
        <f t="shared" si="9"/>
        <v>-3.2361681917029241E-2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68">
        <v>107128.27777777778</v>
      </c>
      <c r="F67" s="46">
        <v>297019.125</v>
      </c>
      <c r="G67" s="21">
        <f t="shared" si="8"/>
        <v>1.7725557729596242</v>
      </c>
      <c r="H67" s="208">
        <v>302456.6875</v>
      </c>
      <c r="I67" s="21">
        <f t="shared" si="9"/>
        <v>-1.7977987344055667E-2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1">
        <v>100746.75</v>
      </c>
      <c r="F68" s="58">
        <v>225018.85714285713</v>
      </c>
      <c r="G68" s="31">
        <f t="shared" si="8"/>
        <v>1.2335098367228434</v>
      </c>
      <c r="H68" s="215">
        <v>217465.28571428571</v>
      </c>
      <c r="I68" s="31">
        <f t="shared" si="9"/>
        <v>3.4734607888155508E-2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39"/>
      <c r="F69" s="52"/>
      <c r="G69" s="52"/>
      <c r="H69" s="212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5">
        <v>105965.6875</v>
      </c>
      <c r="F70" s="43">
        <v>295113</v>
      </c>
      <c r="G70" s="21">
        <f>(F70-E70)/E70</f>
        <v>1.784986413644511</v>
      </c>
      <c r="H70" s="207">
        <v>289071.44444444444</v>
      </c>
      <c r="I70" s="21">
        <f t="shared" si="9"/>
        <v>2.0899869813037399E-2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68">
        <v>74200.971428571414</v>
      </c>
      <c r="F71" s="47">
        <v>197980.71428571429</v>
      </c>
      <c r="G71" s="21">
        <f>(F71-E71)/E71</f>
        <v>1.6681687648294174</v>
      </c>
      <c r="H71" s="209">
        <v>193259.78571428571</v>
      </c>
      <c r="I71" s="21">
        <f t="shared" si="9"/>
        <v>2.4427888885316145E-2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68">
        <v>36846</v>
      </c>
      <c r="F72" s="47">
        <v>80169.375</v>
      </c>
      <c r="G72" s="21">
        <f>(F72-E72)/E72</f>
        <v>1.1757958801498127</v>
      </c>
      <c r="H72" s="209">
        <v>78107.5625</v>
      </c>
      <c r="I72" s="21">
        <f t="shared" si="9"/>
        <v>2.6397091830896655E-2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68">
        <v>52557.5</v>
      </c>
      <c r="F73" s="47">
        <v>128719.5</v>
      </c>
      <c r="G73" s="21">
        <f>(F73-E73)/E73</f>
        <v>1.449117633068544</v>
      </c>
      <c r="H73" s="209">
        <v>128647.75</v>
      </c>
      <c r="I73" s="21">
        <f t="shared" si="9"/>
        <v>5.5772448410485224E-4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1">
        <v>48368.40178571429</v>
      </c>
      <c r="F74" s="50">
        <v>116946.375</v>
      </c>
      <c r="G74" s="21">
        <f>(F74-E74)/E74</f>
        <v>1.4178259087018328</v>
      </c>
      <c r="H74" s="211">
        <v>111365.22222222222</v>
      </c>
      <c r="I74" s="21">
        <f t="shared" si="9"/>
        <v>5.0115760256293884E-2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39"/>
      <c r="F75" s="52"/>
      <c r="G75" s="52"/>
      <c r="H75" s="212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5">
        <v>31780.741666666669</v>
      </c>
      <c r="F76" s="43">
        <v>71631.857142857145</v>
      </c>
      <c r="G76" s="22">
        <f t="shared" ref="G76:G82" si="10">(F76-E76)/E76</f>
        <v>1.2539391274807299</v>
      </c>
      <c r="H76" s="207">
        <v>67237.5</v>
      </c>
      <c r="I76" s="22">
        <f t="shared" ref="I76:I82" si="11">(F76-H76)/H76</f>
        <v>6.5355748545932624E-2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68">
        <v>43236.81696428571</v>
      </c>
      <c r="F77" s="32">
        <v>110174.02499999999</v>
      </c>
      <c r="G77" s="21">
        <f t="shared" si="10"/>
        <v>1.5481530032843414</v>
      </c>
      <c r="H77" s="204">
        <v>108364.4375</v>
      </c>
      <c r="I77" s="21">
        <f t="shared" si="11"/>
        <v>1.6699090049722209E-2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68">
        <v>20802.541666666668</v>
      </c>
      <c r="F78" s="47">
        <v>45490.714285714283</v>
      </c>
      <c r="G78" s="21">
        <f t="shared" si="10"/>
        <v>1.1867863559483771</v>
      </c>
      <c r="H78" s="209">
        <v>43672.357142857145</v>
      </c>
      <c r="I78" s="21">
        <f t="shared" si="11"/>
        <v>4.1636340738584111E-2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68">
        <v>37805.327380952382</v>
      </c>
      <c r="F79" s="47">
        <v>91494</v>
      </c>
      <c r="G79" s="21">
        <f t="shared" si="10"/>
        <v>1.420135106305092</v>
      </c>
      <c r="H79" s="209">
        <v>93011.875</v>
      </c>
      <c r="I79" s="21">
        <f t="shared" si="11"/>
        <v>-1.6319152796349927E-2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7">
        <v>46069.880952380947</v>
      </c>
      <c r="F80" s="61">
        <v>130962</v>
      </c>
      <c r="G80" s="21">
        <f t="shared" si="10"/>
        <v>1.842681537105898</v>
      </c>
      <c r="H80" s="216">
        <v>131785.5</v>
      </c>
      <c r="I80" s="21">
        <f t="shared" si="11"/>
        <v>-6.2487906484400791E-3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7">
        <v>156666</v>
      </c>
      <c r="F81" s="61">
        <v>578565</v>
      </c>
      <c r="G81" s="21">
        <f t="shared" si="10"/>
        <v>2.6929837999310635</v>
      </c>
      <c r="H81" s="216">
        <v>578242.5</v>
      </c>
      <c r="I81" s="21">
        <f t="shared" si="11"/>
        <v>5.5772448410485224E-4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1">
        <v>69248.447222222225</v>
      </c>
      <c r="F82" s="50">
        <v>168536.33333333334</v>
      </c>
      <c r="G82" s="23">
        <f t="shared" si="10"/>
        <v>1.433792237860448</v>
      </c>
      <c r="H82" s="211">
        <v>166749</v>
      </c>
      <c r="I82" s="23">
        <f t="shared" si="11"/>
        <v>1.0718704959749942E-2</v>
      </c>
    </row>
    <row r="83" spans="1:9">
      <c r="E83"/>
      <c r="F83"/>
      <c r="H83"/>
    </row>
    <row r="84" spans="1:9">
      <c r="H84" s="18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215</v>
      </c>
      <c r="B10" s="2"/>
      <c r="C10" s="2"/>
    </row>
    <row r="11" spans="1:9" ht="18">
      <c r="A11" s="2"/>
      <c r="B11" s="2"/>
      <c r="C11" s="2"/>
      <c r="D11" s="260" t="s">
        <v>208</v>
      </c>
      <c r="E11" s="260"/>
      <c r="F11" s="189" t="s">
        <v>230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37" t="s">
        <v>3</v>
      </c>
      <c r="B13" s="243"/>
      <c r="C13" s="245" t="s">
        <v>0</v>
      </c>
      <c r="D13" s="239" t="s">
        <v>23</v>
      </c>
      <c r="E13" s="239" t="s">
        <v>209</v>
      </c>
      <c r="F13" s="256" t="s">
        <v>219</v>
      </c>
      <c r="G13" s="239" t="s">
        <v>197</v>
      </c>
      <c r="H13" s="256" t="s">
        <v>212</v>
      </c>
      <c r="I13" s="239" t="s">
        <v>187</v>
      </c>
    </row>
    <row r="14" spans="1:9" s="125" customFormat="1" ht="33.75" customHeight="1" thickBot="1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3" t="s">
        <v>10</v>
      </c>
      <c r="C16" s="147" t="s">
        <v>90</v>
      </c>
      <c r="D16" s="144" t="s">
        <v>161</v>
      </c>
      <c r="E16" s="206">
        <v>21792.199999999997</v>
      </c>
      <c r="F16" s="206">
        <v>65591.5</v>
      </c>
      <c r="G16" s="153">
        <f>(F16-E16)/E16</f>
        <v>2.0098613265296761</v>
      </c>
      <c r="H16" s="206">
        <v>70549.899999999994</v>
      </c>
      <c r="I16" s="153">
        <f>(F16-H16)/H16</f>
        <v>-7.0282169074654885E-2</v>
      </c>
    </row>
    <row r="17" spans="1:9" ht="16.5">
      <c r="A17" s="129"/>
      <c r="B17" s="160" t="s">
        <v>11</v>
      </c>
      <c r="C17" s="148" t="s">
        <v>91</v>
      </c>
      <c r="D17" s="144" t="s">
        <v>81</v>
      </c>
      <c r="E17" s="208">
        <v>5192.9604166666668</v>
      </c>
      <c r="F17" s="208">
        <v>18052.666666666664</v>
      </c>
      <c r="G17" s="153">
        <f>(F17-E17)/E17</f>
        <v>2.4763728621398915</v>
      </c>
      <c r="H17" s="208">
        <v>19138.777777777777</v>
      </c>
      <c r="I17" s="153">
        <f>(F17-H17)/H17</f>
        <v>-5.6749240924475718E-2</v>
      </c>
    </row>
    <row r="18" spans="1:9" ht="16.5">
      <c r="A18" s="129"/>
      <c r="B18" s="160" t="s">
        <v>7</v>
      </c>
      <c r="C18" s="148" t="s">
        <v>87</v>
      </c>
      <c r="D18" s="144" t="s">
        <v>161</v>
      </c>
      <c r="E18" s="208">
        <v>11677.747222222222</v>
      </c>
      <c r="F18" s="208">
        <v>51574.400000000001</v>
      </c>
      <c r="G18" s="153">
        <f>(F18-E18)/E18</f>
        <v>3.4164682638322796</v>
      </c>
      <c r="H18" s="208">
        <v>52049.4</v>
      </c>
      <c r="I18" s="153">
        <f>(F18-H18)/H18</f>
        <v>-9.1259457361660273E-3</v>
      </c>
    </row>
    <row r="19" spans="1:9" ht="16.5">
      <c r="A19" s="129"/>
      <c r="B19" s="160" t="s">
        <v>19</v>
      </c>
      <c r="C19" s="148" t="s">
        <v>99</v>
      </c>
      <c r="D19" s="144" t="s">
        <v>161</v>
      </c>
      <c r="E19" s="208">
        <v>20423.494444444445</v>
      </c>
      <c r="F19" s="208">
        <v>53624.4</v>
      </c>
      <c r="G19" s="153">
        <f>(F19-E19)/E19</f>
        <v>1.6256231589490207</v>
      </c>
      <c r="H19" s="208">
        <v>53749.4</v>
      </c>
      <c r="I19" s="153">
        <f>(F19-H19)/H19</f>
        <v>-2.3256073556169928E-3</v>
      </c>
    </row>
    <row r="20" spans="1:9" ht="16.5">
      <c r="A20" s="129"/>
      <c r="B20" s="160" t="s">
        <v>18</v>
      </c>
      <c r="C20" s="148" t="s">
        <v>98</v>
      </c>
      <c r="D20" s="144" t="s">
        <v>83</v>
      </c>
      <c r="E20" s="208">
        <v>23302.851339285713</v>
      </c>
      <c r="F20" s="208">
        <v>94487.5</v>
      </c>
      <c r="G20" s="153">
        <f>(F20-E20)/E20</f>
        <v>3.0547613090036672</v>
      </c>
      <c r="H20" s="208">
        <v>89125</v>
      </c>
      <c r="I20" s="153">
        <f>(F20-H20)/H20</f>
        <v>6.0168302945301545E-2</v>
      </c>
    </row>
    <row r="21" spans="1:9" ht="16.5">
      <c r="A21" s="129"/>
      <c r="B21" s="160" t="s">
        <v>17</v>
      </c>
      <c r="C21" s="148" t="s">
        <v>97</v>
      </c>
      <c r="D21" s="144" t="s">
        <v>161</v>
      </c>
      <c r="E21" s="208">
        <v>20166.391666666666</v>
      </c>
      <c r="F21" s="208">
        <v>61007.7</v>
      </c>
      <c r="G21" s="153">
        <f>(F21-E21)/E21</f>
        <v>2.0252164595632918</v>
      </c>
      <c r="H21" s="208">
        <v>56324.4</v>
      </c>
      <c r="I21" s="153">
        <f>(F21-H21)/H21</f>
        <v>8.3148688667788656E-2</v>
      </c>
    </row>
    <row r="22" spans="1:9" ht="16.5">
      <c r="A22" s="129"/>
      <c r="B22" s="160" t="s">
        <v>9</v>
      </c>
      <c r="C22" s="148" t="s">
        <v>88</v>
      </c>
      <c r="D22" s="144" t="s">
        <v>161</v>
      </c>
      <c r="E22" s="208">
        <v>35858.033333333333</v>
      </c>
      <c r="F22" s="208">
        <v>115739.425</v>
      </c>
      <c r="G22" s="153">
        <f>(F22-E22)/E22</f>
        <v>2.2277125720782234</v>
      </c>
      <c r="H22" s="208">
        <v>105428.42857142858</v>
      </c>
      <c r="I22" s="153">
        <f>(F22-H22)/H22</f>
        <v>9.7800911654351771E-2</v>
      </c>
    </row>
    <row r="23" spans="1:9" ht="16.5">
      <c r="A23" s="129"/>
      <c r="B23" s="160" t="s">
        <v>5</v>
      </c>
      <c r="C23" s="148" t="s">
        <v>85</v>
      </c>
      <c r="D23" s="146" t="s">
        <v>161</v>
      </c>
      <c r="E23" s="208">
        <v>33460.626785714288</v>
      </c>
      <c r="F23" s="208">
        <v>137193.77777777778</v>
      </c>
      <c r="G23" s="153">
        <f>(F23-E23)/E23</f>
        <v>3.1001556443154081</v>
      </c>
      <c r="H23" s="208">
        <v>122654.88888888889</v>
      </c>
      <c r="I23" s="153">
        <f>(F23-H23)/H23</f>
        <v>0.11853493179598767</v>
      </c>
    </row>
    <row r="24" spans="1:9" ht="16.5">
      <c r="A24" s="129"/>
      <c r="B24" s="160" t="s">
        <v>4</v>
      </c>
      <c r="C24" s="148" t="s">
        <v>84</v>
      </c>
      <c r="D24" s="146" t="s">
        <v>161</v>
      </c>
      <c r="E24" s="208">
        <v>27789.447222222225</v>
      </c>
      <c r="F24" s="208">
        <v>69374.399999999994</v>
      </c>
      <c r="G24" s="153">
        <f>(F24-E24)/E24</f>
        <v>1.4964296499040748</v>
      </c>
      <c r="H24" s="208">
        <v>60349.4</v>
      </c>
      <c r="I24" s="153">
        <f>(F24-H24)/H24</f>
        <v>0.14954581155736416</v>
      </c>
    </row>
    <row r="25" spans="1:9" ht="16.5">
      <c r="A25" s="129"/>
      <c r="B25" s="160" t="s">
        <v>8</v>
      </c>
      <c r="C25" s="148" t="s">
        <v>89</v>
      </c>
      <c r="D25" s="146" t="s">
        <v>161</v>
      </c>
      <c r="E25" s="208">
        <v>35225.157142857148</v>
      </c>
      <c r="F25" s="208">
        <v>139572.72500000001</v>
      </c>
      <c r="G25" s="153">
        <f>(F25-E25)/E25</f>
        <v>2.9623024088709324</v>
      </c>
      <c r="H25" s="208">
        <v>120124.875</v>
      </c>
      <c r="I25" s="153">
        <f>(F25-H25)/H25</f>
        <v>0.16189694266071042</v>
      </c>
    </row>
    <row r="26" spans="1:9" ht="16.5">
      <c r="A26" s="129"/>
      <c r="B26" s="160" t="s">
        <v>15</v>
      </c>
      <c r="C26" s="148" t="s">
        <v>95</v>
      </c>
      <c r="D26" s="146" t="s">
        <v>82</v>
      </c>
      <c r="E26" s="208">
        <v>15923.795535714286</v>
      </c>
      <c r="F26" s="208">
        <v>72538.777777777781</v>
      </c>
      <c r="G26" s="153">
        <f>(F26-E26)/E26</f>
        <v>3.5553698309605899</v>
      </c>
      <c r="H26" s="208">
        <v>61583.222222222219</v>
      </c>
      <c r="I26" s="153">
        <f>(F26-H26)/H26</f>
        <v>0.17789838141340816</v>
      </c>
    </row>
    <row r="27" spans="1:9" ht="16.5">
      <c r="A27" s="129"/>
      <c r="B27" s="160" t="s">
        <v>14</v>
      </c>
      <c r="C27" s="148" t="s">
        <v>94</v>
      </c>
      <c r="D27" s="146" t="s">
        <v>81</v>
      </c>
      <c r="E27" s="208">
        <v>6206.9131944444443</v>
      </c>
      <c r="F27" s="208">
        <v>29455.37777777778</v>
      </c>
      <c r="G27" s="153">
        <f>(F27-E27)/E27</f>
        <v>3.7455759175337091</v>
      </c>
      <c r="H27" s="208">
        <v>24749.9</v>
      </c>
      <c r="I27" s="153">
        <f>(F27-H27)/H27</f>
        <v>0.19012108241963716</v>
      </c>
    </row>
    <row r="28" spans="1:9" ht="16.5">
      <c r="A28" s="129"/>
      <c r="B28" s="160" t="s">
        <v>6</v>
      </c>
      <c r="C28" s="148" t="s">
        <v>86</v>
      </c>
      <c r="D28" s="146" t="s">
        <v>161</v>
      </c>
      <c r="E28" s="208">
        <v>24158.199305555558</v>
      </c>
      <c r="F28" s="208">
        <v>79224.399999999994</v>
      </c>
      <c r="G28" s="153">
        <f>(F28-E28)/E28</f>
        <v>2.2794000495633422</v>
      </c>
      <c r="H28" s="208">
        <v>65638.222222222219</v>
      </c>
      <c r="I28" s="153">
        <f>(F28-H28)/H28</f>
        <v>0.2069857671004699</v>
      </c>
    </row>
    <row r="29" spans="1:9" ht="17.25" thickBot="1">
      <c r="A29" s="38"/>
      <c r="B29" s="160" t="s">
        <v>12</v>
      </c>
      <c r="C29" s="148" t="s">
        <v>92</v>
      </c>
      <c r="D29" s="146" t="s">
        <v>81</v>
      </c>
      <c r="E29" s="208">
        <v>6599.4624999999996</v>
      </c>
      <c r="F29" s="208">
        <v>27761</v>
      </c>
      <c r="G29" s="153">
        <f>(F29-E29)/E29</f>
        <v>3.206554700477501</v>
      </c>
      <c r="H29" s="208">
        <v>22966.555555555555</v>
      </c>
      <c r="I29" s="153">
        <f>(F29-H29)/H29</f>
        <v>0.20875766210770255</v>
      </c>
    </row>
    <row r="30" spans="1:9" ht="16.5">
      <c r="A30" s="129"/>
      <c r="B30" s="160" t="s">
        <v>16</v>
      </c>
      <c r="C30" s="148" t="s">
        <v>96</v>
      </c>
      <c r="D30" s="146" t="s">
        <v>81</v>
      </c>
      <c r="E30" s="208">
        <v>6515.0562499999996</v>
      </c>
      <c r="F30" s="208">
        <v>33149.85555555555</v>
      </c>
      <c r="G30" s="153">
        <f>(F30-E30)/E30</f>
        <v>4.0881917643543835</v>
      </c>
      <c r="H30" s="208">
        <v>27416.555555555555</v>
      </c>
      <c r="I30" s="153">
        <f>(F30-H30)/H30</f>
        <v>0.20911817271802505</v>
      </c>
    </row>
    <row r="31" spans="1:9" ht="17.25" thickBot="1">
      <c r="A31" s="38"/>
      <c r="B31" s="161" t="s">
        <v>13</v>
      </c>
      <c r="C31" s="149" t="s">
        <v>93</v>
      </c>
      <c r="D31" s="145" t="s">
        <v>81</v>
      </c>
      <c r="E31" s="210">
        <v>6306.21875</v>
      </c>
      <c r="F31" s="210">
        <v>31955.444444444445</v>
      </c>
      <c r="G31" s="155">
        <f>(F31-E31)/E31</f>
        <v>4.0672908300944117</v>
      </c>
      <c r="H31" s="210">
        <v>25355.444444444445</v>
      </c>
      <c r="I31" s="155">
        <f>(F31-H31)/H31</f>
        <v>0.26029912488661211</v>
      </c>
    </row>
    <row r="32" spans="1:9" ht="15.75" customHeight="1" thickBot="1">
      <c r="A32" s="249" t="s">
        <v>188</v>
      </c>
      <c r="B32" s="250"/>
      <c r="C32" s="250"/>
      <c r="D32" s="251"/>
      <c r="E32" s="99">
        <f>SUM(E16:E31)</f>
        <v>300598.55510912702</v>
      </c>
      <c r="F32" s="100">
        <f>SUM(F16:F31)</f>
        <v>1080303.3499999999</v>
      </c>
      <c r="G32" s="101">
        <f t="shared" ref="G32" si="0">(F32-E32)/E32</f>
        <v>2.5938407941043322</v>
      </c>
      <c r="H32" s="100">
        <f>SUM(H16:H31)</f>
        <v>977204.37023809529</v>
      </c>
      <c r="I32" s="104">
        <f t="shared" ref="I32" si="1">(F32-H32)/H32</f>
        <v>0.10550401011487962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2" t="s">
        <v>27</v>
      </c>
      <c r="C34" s="150" t="s">
        <v>101</v>
      </c>
      <c r="D34" s="152" t="s">
        <v>161</v>
      </c>
      <c r="E34" s="213">
        <v>26582.15</v>
      </c>
      <c r="F34" s="213">
        <v>114808.2</v>
      </c>
      <c r="G34" s="153">
        <f>(F34-E34)/E34</f>
        <v>3.3189960180045626</v>
      </c>
      <c r="H34" s="213">
        <v>122499.9</v>
      </c>
      <c r="I34" s="153">
        <f>(F34-H34)/H34</f>
        <v>-6.2789439011786921E-2</v>
      </c>
    </row>
    <row r="35" spans="1:9" ht="16.5">
      <c r="A35" s="37"/>
      <c r="B35" s="160" t="s">
        <v>26</v>
      </c>
      <c r="C35" s="148" t="s">
        <v>100</v>
      </c>
      <c r="D35" s="144" t="s">
        <v>161</v>
      </c>
      <c r="E35" s="208">
        <v>27666.383333333331</v>
      </c>
      <c r="F35" s="208">
        <v>115224.9</v>
      </c>
      <c r="G35" s="153">
        <f>(F35-E35)/E35</f>
        <v>3.1647980732332801</v>
      </c>
      <c r="H35" s="208">
        <v>120099.9</v>
      </c>
      <c r="I35" s="153">
        <f>(F35-H35)/H35</f>
        <v>-4.0591207819490278E-2</v>
      </c>
    </row>
    <row r="36" spans="1:9" ht="16.5">
      <c r="A36" s="37"/>
      <c r="B36" s="162" t="s">
        <v>28</v>
      </c>
      <c r="C36" s="148" t="s">
        <v>102</v>
      </c>
      <c r="D36" s="144" t="s">
        <v>161</v>
      </c>
      <c r="E36" s="208">
        <v>28063.486904761907</v>
      </c>
      <c r="F36" s="208">
        <v>51898.75</v>
      </c>
      <c r="G36" s="153">
        <f>(F36-E36)/E36</f>
        <v>0.84933362615012908</v>
      </c>
      <c r="H36" s="208">
        <v>52968.125</v>
      </c>
      <c r="I36" s="153">
        <f>(F36-H36)/H36</f>
        <v>-2.0189028779100639E-2</v>
      </c>
    </row>
    <row r="37" spans="1:9" ht="16.5">
      <c r="A37" s="37"/>
      <c r="B37" s="160" t="s">
        <v>29</v>
      </c>
      <c r="C37" s="148" t="s">
        <v>103</v>
      </c>
      <c r="D37" s="144" t="s">
        <v>161</v>
      </c>
      <c r="E37" s="208">
        <v>21115.191666666666</v>
      </c>
      <c r="F37" s="208">
        <v>51689.728571428568</v>
      </c>
      <c r="G37" s="153">
        <f>(F37-E37)/E37</f>
        <v>1.4479876568218966</v>
      </c>
      <c r="H37" s="208">
        <v>51856.428571428572</v>
      </c>
      <c r="I37" s="153">
        <f>(F37-H37)/H37</f>
        <v>-3.2146448298186765E-3</v>
      </c>
    </row>
    <row r="38" spans="1:9" ht="17.25" thickBot="1">
      <c r="A38" s="38"/>
      <c r="B38" s="162" t="s">
        <v>30</v>
      </c>
      <c r="C38" s="148" t="s">
        <v>104</v>
      </c>
      <c r="D38" s="156" t="s">
        <v>161</v>
      </c>
      <c r="E38" s="210">
        <v>20046.269444444446</v>
      </c>
      <c r="F38" s="210">
        <v>50057.7</v>
      </c>
      <c r="G38" s="155">
        <f>(F38-E38)/E38</f>
        <v>1.4971080099830154</v>
      </c>
      <c r="H38" s="210">
        <v>49449.4</v>
      </c>
      <c r="I38" s="155">
        <f>(F38-H38)/H38</f>
        <v>1.2301463718467678E-2</v>
      </c>
    </row>
    <row r="39" spans="1:9" ht="15.75" customHeight="1" thickBot="1">
      <c r="A39" s="249" t="s">
        <v>189</v>
      </c>
      <c r="B39" s="250"/>
      <c r="C39" s="250"/>
      <c r="D39" s="251"/>
      <c r="E39" s="83">
        <f>SUM(E34:E38)</f>
        <v>123473.48134920635</v>
      </c>
      <c r="F39" s="102">
        <f>SUM(F34:F38)</f>
        <v>383679.27857142856</v>
      </c>
      <c r="G39" s="103">
        <f t="shared" ref="G39" si="2">(F39-E39)/E39</f>
        <v>2.1073820417058706</v>
      </c>
      <c r="H39" s="102">
        <f>SUM(H34:H38)</f>
        <v>396873.75357142859</v>
      </c>
      <c r="I39" s="104">
        <f t="shared" ref="I39" si="3">(F39-H39)/H39</f>
        <v>-3.3246025672557654E-2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3" t="s">
        <v>35</v>
      </c>
      <c r="C41" s="148" t="s">
        <v>152</v>
      </c>
      <c r="D41" s="152" t="s">
        <v>161</v>
      </c>
      <c r="E41" s="208">
        <v>117186.87499999999</v>
      </c>
      <c r="F41" s="208">
        <v>226941</v>
      </c>
      <c r="G41" s="153">
        <f>(F41-E41)/E41</f>
        <v>0.93657352839215169</v>
      </c>
      <c r="H41" s="208">
        <v>245342.16666666666</v>
      </c>
      <c r="I41" s="153">
        <f>(F41-H41)/H41</f>
        <v>-7.5002054953184391E-2</v>
      </c>
    </row>
    <row r="42" spans="1:9" ht="16.5">
      <c r="A42" s="37"/>
      <c r="B42" s="160" t="s">
        <v>32</v>
      </c>
      <c r="C42" s="148" t="s">
        <v>106</v>
      </c>
      <c r="D42" s="144" t="s">
        <v>161</v>
      </c>
      <c r="E42" s="208">
        <v>384692.09523809527</v>
      </c>
      <c r="F42" s="208">
        <v>982240.0625</v>
      </c>
      <c r="G42" s="153">
        <f>(F42-E42)/E42</f>
        <v>1.5533149099205374</v>
      </c>
      <c r="H42" s="208">
        <v>990123.09375</v>
      </c>
      <c r="I42" s="153">
        <f>(F42-H42)/H42</f>
        <v>-7.9616678974164159E-3</v>
      </c>
    </row>
    <row r="43" spans="1:9" ht="16.5">
      <c r="A43" s="37"/>
      <c r="B43" s="162" t="s">
        <v>31</v>
      </c>
      <c r="C43" s="148" t="s">
        <v>105</v>
      </c>
      <c r="D43" s="144" t="s">
        <v>161</v>
      </c>
      <c r="E43" s="214">
        <v>566093.5</v>
      </c>
      <c r="F43" s="214">
        <v>1481713</v>
      </c>
      <c r="G43" s="153">
        <f>(F43-E43)/E43</f>
        <v>1.6174351056848384</v>
      </c>
      <c r="H43" s="214">
        <v>1462016.8333333335</v>
      </c>
      <c r="I43" s="153">
        <f>(F43-H43)/H43</f>
        <v>1.3471915109048455E-2</v>
      </c>
    </row>
    <row r="44" spans="1:9" ht="16.5">
      <c r="A44" s="37"/>
      <c r="B44" s="160" t="s">
        <v>34</v>
      </c>
      <c r="C44" s="148" t="s">
        <v>154</v>
      </c>
      <c r="D44" s="144" t="s">
        <v>161</v>
      </c>
      <c r="E44" s="209">
        <v>112036</v>
      </c>
      <c r="F44" s="209">
        <v>309977.57142857142</v>
      </c>
      <c r="G44" s="153">
        <f>(F44-E44)/E44</f>
        <v>1.7667675696077281</v>
      </c>
      <c r="H44" s="209">
        <v>303017</v>
      </c>
      <c r="I44" s="153">
        <f>(F44-H44)/H44</f>
        <v>2.2970894136538279E-2</v>
      </c>
    </row>
    <row r="45" spans="1:9" ht="16.5">
      <c r="A45" s="37"/>
      <c r="B45" s="160" t="s">
        <v>33</v>
      </c>
      <c r="C45" s="148" t="s">
        <v>107</v>
      </c>
      <c r="D45" s="144" t="s">
        <v>161</v>
      </c>
      <c r="E45" s="209">
        <v>258010.06666666665</v>
      </c>
      <c r="F45" s="209">
        <v>620275.5</v>
      </c>
      <c r="G45" s="153">
        <f>(F45-E45)/E45</f>
        <v>1.4040748022493181</v>
      </c>
      <c r="H45" s="209">
        <v>587805.16666666663</v>
      </c>
      <c r="I45" s="153">
        <f>(F45-H45)/H45</f>
        <v>5.5239959045386706E-2</v>
      </c>
    </row>
    <row r="46" spans="1:9" ht="16.5" customHeight="1" thickBot="1">
      <c r="A46" s="38"/>
      <c r="B46" s="160" t="s">
        <v>36</v>
      </c>
      <c r="C46" s="148" t="s">
        <v>153</v>
      </c>
      <c r="D46" s="144" t="s">
        <v>161</v>
      </c>
      <c r="E46" s="211">
        <v>255046.26339285716</v>
      </c>
      <c r="F46" s="211">
        <v>815193.59999999998</v>
      </c>
      <c r="G46" s="159">
        <f>(F46-E46)/E46</f>
        <v>2.196257765769841</v>
      </c>
      <c r="H46" s="211">
        <v>756197.75</v>
      </c>
      <c r="I46" s="159">
        <f>(F46-H46)/H46</f>
        <v>7.8016431548493734E-2</v>
      </c>
    </row>
    <row r="47" spans="1:9" ht="15.75" customHeight="1" thickBot="1">
      <c r="A47" s="249" t="s">
        <v>190</v>
      </c>
      <c r="B47" s="250"/>
      <c r="C47" s="250"/>
      <c r="D47" s="251"/>
      <c r="E47" s="83">
        <f>SUM(E41:E46)</f>
        <v>1693064.8002976188</v>
      </c>
      <c r="F47" s="83">
        <f>SUM(F41:F46)</f>
        <v>4436340.7339285715</v>
      </c>
      <c r="G47" s="103">
        <f t="shared" ref="G47" si="4">(F47-E47)/E47</f>
        <v>1.6203017942070028</v>
      </c>
      <c r="H47" s="102">
        <f>SUM(H41:H46)</f>
        <v>4344502.010416666</v>
      </c>
      <c r="I47" s="104">
        <f t="shared" ref="I47" si="5">(F47-H47)/H47</f>
        <v>2.1139068020156693E-2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0" t="s">
        <v>49</v>
      </c>
      <c r="C49" s="148" t="s">
        <v>158</v>
      </c>
      <c r="D49" s="152" t="s">
        <v>199</v>
      </c>
      <c r="E49" s="207">
        <v>48749</v>
      </c>
      <c r="F49" s="207">
        <v>140829</v>
      </c>
      <c r="G49" s="153">
        <f>(F49-E49)/E49</f>
        <v>1.8888592586514594</v>
      </c>
      <c r="H49" s="207">
        <v>150910.83333333334</v>
      </c>
      <c r="I49" s="153">
        <f>(F49-H49)/H49</f>
        <v>-6.6806557956409204E-2</v>
      </c>
    </row>
    <row r="50" spans="1:9" ht="16.5">
      <c r="A50" s="37"/>
      <c r="B50" s="160" t="s">
        <v>50</v>
      </c>
      <c r="C50" s="148" t="s">
        <v>159</v>
      </c>
      <c r="D50" s="146" t="s">
        <v>112</v>
      </c>
      <c r="E50" s="209">
        <v>759750</v>
      </c>
      <c r="F50" s="209">
        <v>1753507.6666666667</v>
      </c>
      <c r="G50" s="153">
        <f>(F50-E50)/E50</f>
        <v>1.3080061423713942</v>
      </c>
      <c r="H50" s="209">
        <v>1787621</v>
      </c>
      <c r="I50" s="153">
        <f>(F50-H50)/H50</f>
        <v>-1.9083090505947992E-2</v>
      </c>
    </row>
    <row r="51" spans="1:9" ht="16.5">
      <c r="A51" s="37"/>
      <c r="B51" s="160" t="s">
        <v>47</v>
      </c>
      <c r="C51" s="148" t="s">
        <v>113</v>
      </c>
      <c r="D51" s="144" t="s">
        <v>114</v>
      </c>
      <c r="E51" s="209">
        <v>426071.75</v>
      </c>
      <c r="F51" s="209">
        <v>980549.14285714284</v>
      </c>
      <c r="G51" s="153">
        <f>(F51-E51)/E51</f>
        <v>1.301370937775487</v>
      </c>
      <c r="H51" s="209">
        <v>965146.28571428568</v>
      </c>
      <c r="I51" s="153">
        <f>(F51-H51)/H51</f>
        <v>1.5959090731471663E-2</v>
      </c>
    </row>
    <row r="52" spans="1:9" ht="16.5">
      <c r="A52" s="37"/>
      <c r="B52" s="160" t="s">
        <v>46</v>
      </c>
      <c r="C52" s="148" t="s">
        <v>111</v>
      </c>
      <c r="D52" s="144" t="s">
        <v>110</v>
      </c>
      <c r="E52" s="209">
        <v>143298.19166666665</v>
      </c>
      <c r="F52" s="209">
        <v>319511.40000000002</v>
      </c>
      <c r="G52" s="153">
        <f>(F52-E52)/E52</f>
        <v>1.2296959667378919</v>
      </c>
      <c r="H52" s="209">
        <v>313326.75</v>
      </c>
      <c r="I52" s="153">
        <f>(F52-H52)/H52</f>
        <v>1.9738659402684332E-2</v>
      </c>
    </row>
    <row r="53" spans="1:9" ht="16.5">
      <c r="A53" s="37"/>
      <c r="B53" s="160" t="s">
        <v>48</v>
      </c>
      <c r="C53" s="148" t="s">
        <v>157</v>
      </c>
      <c r="D53" s="146" t="s">
        <v>114</v>
      </c>
      <c r="E53" s="209">
        <v>512653.26107142854</v>
      </c>
      <c r="F53" s="209">
        <v>1313208</v>
      </c>
      <c r="G53" s="153">
        <f>(F53-E53)/E53</f>
        <v>1.561591039634544</v>
      </c>
      <c r="H53" s="209">
        <v>1287288.5</v>
      </c>
      <c r="I53" s="153">
        <f>(F53-H53)/H53</f>
        <v>2.0134958092144845E-2</v>
      </c>
    </row>
    <row r="54" spans="1:9" ht="16.5" customHeight="1" thickBot="1">
      <c r="A54" s="38"/>
      <c r="B54" s="160" t="s">
        <v>45</v>
      </c>
      <c r="C54" s="148" t="s">
        <v>109</v>
      </c>
      <c r="D54" s="145" t="s">
        <v>108</v>
      </c>
      <c r="E54" s="211">
        <v>174680.88888888888</v>
      </c>
      <c r="F54" s="211">
        <v>429065</v>
      </c>
      <c r="G54" s="159">
        <f>(F54-E54)/E54</f>
        <v>1.4562790052718355</v>
      </c>
      <c r="H54" s="211">
        <v>414382.22222222225</v>
      </c>
      <c r="I54" s="159">
        <f>(F54-H54)/H54</f>
        <v>3.5432933630786326E-2</v>
      </c>
    </row>
    <row r="55" spans="1:9" ht="15.75" customHeight="1" thickBot="1">
      <c r="A55" s="249" t="s">
        <v>191</v>
      </c>
      <c r="B55" s="250"/>
      <c r="C55" s="250"/>
      <c r="D55" s="251"/>
      <c r="E55" s="83">
        <f>SUM(E49:E54)</f>
        <v>2065203.0916269841</v>
      </c>
      <c r="F55" s="83">
        <f>SUM(F49:F54)</f>
        <v>4936670.2095238101</v>
      </c>
      <c r="G55" s="103">
        <f t="shared" ref="G55" si="6">(F55-E55)/E55</f>
        <v>1.3904042316897078</v>
      </c>
      <c r="H55" s="83">
        <f>SUM(H49:H54)</f>
        <v>4918675.5912698414</v>
      </c>
      <c r="I55" s="104">
        <f t="shared" ref="I55" si="7">(F55-H55)/H55</f>
        <v>3.6584275421431144E-3</v>
      </c>
    </row>
    <row r="56" spans="1:9" ht="17.25" customHeight="1" thickBot="1">
      <c r="A56" s="108" t="s">
        <v>44</v>
      </c>
      <c r="B56" s="10" t="s">
        <v>57</v>
      </c>
      <c r="C56" s="136"/>
      <c r="D56" s="122"/>
      <c r="E56" s="105"/>
      <c r="F56" s="105"/>
      <c r="G56" s="106"/>
      <c r="H56" s="105"/>
      <c r="I56" s="107"/>
    </row>
    <row r="57" spans="1:9" ht="16.5">
      <c r="A57" s="108"/>
      <c r="B57" s="178" t="s">
        <v>43</v>
      </c>
      <c r="C57" s="151" t="s">
        <v>119</v>
      </c>
      <c r="D57" s="152" t="s">
        <v>114</v>
      </c>
      <c r="E57" s="207">
        <v>33933.75</v>
      </c>
      <c r="F57" s="207">
        <v>100335.85714285714</v>
      </c>
      <c r="G57" s="154">
        <f>(F57-E57)/E57</f>
        <v>1.9568160649164075</v>
      </c>
      <c r="H57" s="207">
        <v>110867.16666666667</v>
      </c>
      <c r="I57" s="154">
        <f>(F57-H57)/H57</f>
        <v>-9.499033699916741E-2</v>
      </c>
    </row>
    <row r="58" spans="1:9" ht="16.5">
      <c r="A58" s="109"/>
      <c r="B58" s="179" t="s">
        <v>40</v>
      </c>
      <c r="C58" s="148" t="s">
        <v>117</v>
      </c>
      <c r="D58" s="144" t="s">
        <v>114</v>
      </c>
      <c r="E58" s="209">
        <v>66879.8125</v>
      </c>
      <c r="F58" s="219">
        <v>126327.5</v>
      </c>
      <c r="G58" s="153">
        <f>(F58-E58)/E58</f>
        <v>0.88887341752042148</v>
      </c>
      <c r="H58" s="219">
        <v>132464.58333333334</v>
      </c>
      <c r="I58" s="153">
        <f>(F58-H58)/H58</f>
        <v>-4.6329993866285085E-2</v>
      </c>
    </row>
    <row r="59" spans="1:9" ht="16.5">
      <c r="A59" s="109"/>
      <c r="B59" s="179" t="s">
        <v>56</v>
      </c>
      <c r="C59" s="148" t="s">
        <v>123</v>
      </c>
      <c r="D59" s="144" t="s">
        <v>120</v>
      </c>
      <c r="E59" s="209">
        <v>620000</v>
      </c>
      <c r="F59" s="219">
        <v>1129024</v>
      </c>
      <c r="G59" s="153">
        <f>(F59-E59)/E59</f>
        <v>0.8210064516129032</v>
      </c>
      <c r="H59" s="219">
        <v>1128394.6666666667</v>
      </c>
      <c r="I59" s="153">
        <f>(F59-H59)/H59</f>
        <v>5.5772448410478339E-4</v>
      </c>
    </row>
    <row r="60" spans="1:9" ht="16.5">
      <c r="A60" s="109"/>
      <c r="B60" s="179" t="s">
        <v>54</v>
      </c>
      <c r="C60" s="148" t="s">
        <v>121</v>
      </c>
      <c r="D60" s="144" t="s">
        <v>120</v>
      </c>
      <c r="E60" s="209">
        <v>100096.14285714287</v>
      </c>
      <c r="F60" s="219">
        <v>201802.57500000001</v>
      </c>
      <c r="G60" s="153">
        <f>(F60-E60)/E60</f>
        <v>1.0160874259461974</v>
      </c>
      <c r="H60" s="219">
        <v>201600.4375</v>
      </c>
      <c r="I60" s="153">
        <f>(F60-H60)/H60</f>
        <v>1.0026639947148511E-3</v>
      </c>
    </row>
    <row r="61" spans="1:9" s="125" customFormat="1" ht="16.5">
      <c r="A61" s="135"/>
      <c r="B61" s="179" t="s">
        <v>55</v>
      </c>
      <c r="C61" s="148" t="s">
        <v>122</v>
      </c>
      <c r="D61" s="144" t="s">
        <v>120</v>
      </c>
      <c r="E61" s="209">
        <v>96865.500000000015</v>
      </c>
      <c r="F61" s="221">
        <v>188768.66666666666</v>
      </c>
      <c r="G61" s="153">
        <f>(F61-E61)/E61</f>
        <v>0.94877089022063199</v>
      </c>
      <c r="H61" s="221">
        <v>186073.55555555556</v>
      </c>
      <c r="I61" s="153">
        <f>(F61-H61)/H61</f>
        <v>1.4484116794911364E-2</v>
      </c>
    </row>
    <row r="62" spans="1:9" s="125" customFormat="1" ht="17.25" thickBot="1">
      <c r="A62" s="135"/>
      <c r="B62" s="180" t="s">
        <v>42</v>
      </c>
      <c r="C62" s="149" t="s">
        <v>198</v>
      </c>
      <c r="D62" s="145" t="s">
        <v>114</v>
      </c>
      <c r="E62" s="211">
        <v>48637.916666666664</v>
      </c>
      <c r="F62" s="220">
        <v>95979</v>
      </c>
      <c r="G62" s="158">
        <f>(F62-E62)/E62</f>
        <v>0.97333698846064898</v>
      </c>
      <c r="H62" s="220">
        <v>94356.625</v>
      </c>
      <c r="I62" s="158">
        <f>(F62-H62)/H62</f>
        <v>1.7194076197617283E-2</v>
      </c>
    </row>
    <row r="63" spans="1:9" s="125" customFormat="1" ht="16.5">
      <c r="A63" s="135"/>
      <c r="B63" s="94" t="s">
        <v>41</v>
      </c>
      <c r="C63" s="147" t="s">
        <v>118</v>
      </c>
      <c r="D63" s="144" t="s">
        <v>114</v>
      </c>
      <c r="E63" s="207">
        <v>94979.0625</v>
      </c>
      <c r="F63" s="218">
        <v>188908.2</v>
      </c>
      <c r="G63" s="153">
        <f>(F63-E63)/E63</f>
        <v>0.98894572158995575</v>
      </c>
      <c r="H63" s="218">
        <v>185575.5</v>
      </c>
      <c r="I63" s="153">
        <f>(F63-H63)/H63</f>
        <v>1.7958728388176304E-2</v>
      </c>
    </row>
    <row r="64" spans="1:9" s="125" customFormat="1" ht="16.5">
      <c r="A64" s="135"/>
      <c r="B64" s="179" t="s">
        <v>38</v>
      </c>
      <c r="C64" s="148" t="s">
        <v>115</v>
      </c>
      <c r="D64" s="146" t="s">
        <v>114</v>
      </c>
      <c r="E64" s="209">
        <v>77070.833333333328</v>
      </c>
      <c r="F64" s="219">
        <v>140530</v>
      </c>
      <c r="G64" s="153">
        <f>(F64-E64)/E64</f>
        <v>0.82338757636373483</v>
      </c>
      <c r="H64" s="219">
        <v>137612.75</v>
      </c>
      <c r="I64" s="153">
        <f>(F64-H64)/H64</f>
        <v>2.1198980472376287E-2</v>
      </c>
    </row>
    <row r="65" spans="1:9" ht="16.5" customHeight="1" thickBot="1">
      <c r="A65" s="110"/>
      <c r="B65" s="180" t="s">
        <v>39</v>
      </c>
      <c r="C65" s="149" t="s">
        <v>116</v>
      </c>
      <c r="D65" s="145" t="s">
        <v>114</v>
      </c>
      <c r="E65" s="211">
        <v>77012.5</v>
      </c>
      <c r="F65" s="220">
        <v>190612.5</v>
      </c>
      <c r="G65" s="158">
        <f>(F65-E65)/E65</f>
        <v>1.4750852134393768</v>
      </c>
      <c r="H65" s="220">
        <v>186023.75</v>
      </c>
      <c r="I65" s="158">
        <f>(F65-H65)/H65</f>
        <v>2.4667549170468824E-2</v>
      </c>
    </row>
    <row r="66" spans="1:9" ht="15.75" customHeight="1" thickBot="1">
      <c r="A66" s="249" t="s">
        <v>192</v>
      </c>
      <c r="B66" s="261"/>
      <c r="C66" s="261"/>
      <c r="D66" s="262"/>
      <c r="E66" s="99">
        <f>SUM(E57:E65)</f>
        <v>1215475.5178571427</v>
      </c>
      <c r="F66" s="99">
        <f>SUM(F57:F65)</f>
        <v>2362288.2988095237</v>
      </c>
      <c r="G66" s="101">
        <f t="shared" ref="G66" si="8">(F66-E66)/E66</f>
        <v>0.94350956815172005</v>
      </c>
      <c r="H66" s="99">
        <f>SUM(H57:H65)</f>
        <v>2362969.034722222</v>
      </c>
      <c r="I66" s="137">
        <f t="shared" ref="I66" si="9">(F66-H66)/H66</f>
        <v>-2.8808499082949037E-4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0" t="s">
        <v>62</v>
      </c>
      <c r="C68" s="148" t="s">
        <v>131</v>
      </c>
      <c r="D68" s="152" t="s">
        <v>125</v>
      </c>
      <c r="E68" s="207">
        <v>232682</v>
      </c>
      <c r="F68" s="213">
        <v>602036.5</v>
      </c>
      <c r="G68" s="153">
        <f>(F68-E68)/E68</f>
        <v>1.5873789119914734</v>
      </c>
      <c r="H68" s="213">
        <v>622171</v>
      </c>
      <c r="I68" s="153">
        <f>(F68-H68)/H68</f>
        <v>-3.2361681917029241E-2</v>
      </c>
    </row>
    <row r="69" spans="1:9" ht="16.5">
      <c r="A69" s="37"/>
      <c r="B69" s="160" t="s">
        <v>61</v>
      </c>
      <c r="C69" s="148" t="s">
        <v>130</v>
      </c>
      <c r="D69" s="146" t="s">
        <v>207</v>
      </c>
      <c r="E69" s="209">
        <v>470283.6428571429</v>
      </c>
      <c r="F69" s="208">
        <v>956874.75</v>
      </c>
      <c r="G69" s="153">
        <f>(F69-E69)/E69</f>
        <v>1.0346758058320729</v>
      </c>
      <c r="H69" s="208">
        <v>988071.07142857148</v>
      </c>
      <c r="I69" s="153">
        <f>(F69-H69)/H69</f>
        <v>-3.1572952928848791E-2</v>
      </c>
    </row>
    <row r="70" spans="1:9" ht="16.5">
      <c r="A70" s="37"/>
      <c r="B70" s="160" t="s">
        <v>63</v>
      </c>
      <c r="C70" s="148" t="s">
        <v>132</v>
      </c>
      <c r="D70" s="146" t="s">
        <v>126</v>
      </c>
      <c r="E70" s="209">
        <v>107128.27777777778</v>
      </c>
      <c r="F70" s="208">
        <v>297019.125</v>
      </c>
      <c r="G70" s="153">
        <f>(F70-E70)/E70</f>
        <v>1.7725557729596242</v>
      </c>
      <c r="H70" s="208">
        <v>302456.6875</v>
      </c>
      <c r="I70" s="153">
        <f>(F70-H70)/H70</f>
        <v>-1.7977987344055667E-2</v>
      </c>
    </row>
    <row r="71" spans="1:9" ht="16.5">
      <c r="A71" s="37"/>
      <c r="B71" s="160" t="s">
        <v>59</v>
      </c>
      <c r="C71" s="148" t="s">
        <v>128</v>
      </c>
      <c r="D71" s="146" t="s">
        <v>124</v>
      </c>
      <c r="E71" s="209">
        <v>187755.82291666669</v>
      </c>
      <c r="F71" s="208">
        <v>392886</v>
      </c>
      <c r="G71" s="153">
        <f>(F71-E71)/E71</f>
        <v>1.0925369658142536</v>
      </c>
      <c r="H71" s="208">
        <v>396477.125</v>
      </c>
      <c r="I71" s="153">
        <f>(F71-H71)/H71</f>
        <v>-9.0575843436112493E-3</v>
      </c>
    </row>
    <row r="72" spans="1:9" ht="16.5">
      <c r="A72" s="37"/>
      <c r="B72" s="160" t="s">
        <v>60</v>
      </c>
      <c r="C72" s="148" t="s">
        <v>129</v>
      </c>
      <c r="D72" s="146" t="s">
        <v>206</v>
      </c>
      <c r="E72" s="209">
        <v>900920.58333333337</v>
      </c>
      <c r="F72" s="208">
        <v>2830633</v>
      </c>
      <c r="G72" s="153">
        <f>(F72-E72)/E72</f>
        <v>2.1419339865972273</v>
      </c>
      <c r="H72" s="208">
        <v>2829055.1666666665</v>
      </c>
      <c r="I72" s="153">
        <f>(F72-H72)/H72</f>
        <v>5.577244841049071E-4</v>
      </c>
    </row>
    <row r="73" spans="1:9" ht="16.5" customHeight="1" thickBot="1">
      <c r="A73" s="37"/>
      <c r="B73" s="160" t="s">
        <v>64</v>
      </c>
      <c r="C73" s="148" t="s">
        <v>133</v>
      </c>
      <c r="D73" s="145" t="s">
        <v>127</v>
      </c>
      <c r="E73" s="211">
        <v>100746.75</v>
      </c>
      <c r="F73" s="215">
        <v>225018.85714285713</v>
      </c>
      <c r="G73" s="159">
        <f>(F73-E73)/E73</f>
        <v>1.2335098367228434</v>
      </c>
      <c r="H73" s="215">
        <v>217465.28571428571</v>
      </c>
      <c r="I73" s="159">
        <f>(F73-H73)/H73</f>
        <v>3.4734607888155508E-2</v>
      </c>
    </row>
    <row r="74" spans="1:9" ht="15.75" customHeight="1" thickBot="1">
      <c r="A74" s="249" t="s">
        <v>205</v>
      </c>
      <c r="B74" s="250"/>
      <c r="C74" s="250"/>
      <c r="D74" s="251"/>
      <c r="E74" s="83">
        <f>SUM(E68:E73)</f>
        <v>1999517.0768849207</v>
      </c>
      <c r="F74" s="83">
        <f>SUM(F68:F73)</f>
        <v>5304468.2321428573</v>
      </c>
      <c r="G74" s="103">
        <f t="shared" ref="G74" si="10">(F74-E74)/E74</f>
        <v>1.6528746833244217</v>
      </c>
      <c r="H74" s="83">
        <f>SUM(H68:H73)</f>
        <v>5355696.3363095233</v>
      </c>
      <c r="I74" s="104">
        <f t="shared" ref="I74" si="11">(F74-H74)/H74</f>
        <v>-9.5651622029724812E-3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0" t="s">
        <v>70</v>
      </c>
      <c r="C76" s="150" t="s">
        <v>141</v>
      </c>
      <c r="D76" s="152" t="s">
        <v>137</v>
      </c>
      <c r="E76" s="207">
        <v>52557.5</v>
      </c>
      <c r="F76" s="207">
        <v>128719.5</v>
      </c>
      <c r="G76" s="153">
        <f>(F76-E76)/E76</f>
        <v>1.449117633068544</v>
      </c>
      <c r="H76" s="207">
        <v>128647.75</v>
      </c>
      <c r="I76" s="153">
        <f>(F76-H76)/H76</f>
        <v>5.5772448410485224E-4</v>
      </c>
    </row>
    <row r="77" spans="1:9" ht="16.5">
      <c r="A77" s="37"/>
      <c r="B77" s="160" t="s">
        <v>68</v>
      </c>
      <c r="C77" s="148" t="s">
        <v>138</v>
      </c>
      <c r="D77" s="146" t="s">
        <v>134</v>
      </c>
      <c r="E77" s="209">
        <v>105965.6875</v>
      </c>
      <c r="F77" s="209">
        <v>295113</v>
      </c>
      <c r="G77" s="153">
        <f>(F77-E77)/E77</f>
        <v>1.784986413644511</v>
      </c>
      <c r="H77" s="209">
        <v>289071.44444444444</v>
      </c>
      <c r="I77" s="153">
        <f>(F77-H77)/H77</f>
        <v>2.0899869813037399E-2</v>
      </c>
    </row>
    <row r="78" spans="1:9" ht="16.5">
      <c r="A78" s="37"/>
      <c r="B78" s="160" t="s">
        <v>67</v>
      </c>
      <c r="C78" s="148" t="s">
        <v>139</v>
      </c>
      <c r="D78" s="146" t="s">
        <v>135</v>
      </c>
      <c r="E78" s="209">
        <v>74200.971428571414</v>
      </c>
      <c r="F78" s="209">
        <v>197980.71428571429</v>
      </c>
      <c r="G78" s="153">
        <f>(F78-E78)/E78</f>
        <v>1.6681687648294174</v>
      </c>
      <c r="H78" s="209">
        <v>193259.78571428571</v>
      </c>
      <c r="I78" s="153">
        <f>(F78-H78)/H78</f>
        <v>2.4427888885316145E-2</v>
      </c>
    </row>
    <row r="79" spans="1:9" ht="16.5">
      <c r="A79" s="37"/>
      <c r="B79" s="160" t="s">
        <v>69</v>
      </c>
      <c r="C79" s="148" t="s">
        <v>140</v>
      </c>
      <c r="D79" s="146" t="s">
        <v>136</v>
      </c>
      <c r="E79" s="209">
        <v>36846</v>
      </c>
      <c r="F79" s="209">
        <v>80169.375</v>
      </c>
      <c r="G79" s="153">
        <f>(F79-E79)/E79</f>
        <v>1.1757958801498127</v>
      </c>
      <c r="H79" s="209">
        <v>78107.5625</v>
      </c>
      <c r="I79" s="153">
        <f>(F79-H79)/H79</f>
        <v>2.6397091830896655E-2</v>
      </c>
    </row>
    <row r="80" spans="1:9" ht="16.5" customHeight="1" thickBot="1">
      <c r="A80" s="38"/>
      <c r="B80" s="160" t="s">
        <v>71</v>
      </c>
      <c r="C80" s="148" t="s">
        <v>200</v>
      </c>
      <c r="D80" s="145" t="s">
        <v>134</v>
      </c>
      <c r="E80" s="211">
        <v>48368.40178571429</v>
      </c>
      <c r="F80" s="211">
        <v>116946.375</v>
      </c>
      <c r="G80" s="153">
        <f>(F80-E80)/E80</f>
        <v>1.4178259087018328</v>
      </c>
      <c r="H80" s="211">
        <v>111365.22222222222</v>
      </c>
      <c r="I80" s="153">
        <f>(F80-H80)/H80</f>
        <v>5.0115760256293884E-2</v>
      </c>
    </row>
    <row r="81" spans="1:11" ht="15.75" customHeight="1" thickBot="1">
      <c r="A81" s="249" t="s">
        <v>193</v>
      </c>
      <c r="B81" s="250"/>
      <c r="C81" s="250"/>
      <c r="D81" s="251"/>
      <c r="E81" s="83">
        <f>SUM(E76:E80)</f>
        <v>317938.5607142857</v>
      </c>
      <c r="F81" s="83">
        <f>SUM(F76:F80)</f>
        <v>818928.96428571432</v>
      </c>
      <c r="G81" s="103">
        <f t="shared" ref="G81" si="12">(F81-E81)/E81</f>
        <v>1.5757459631379591</v>
      </c>
      <c r="H81" s="83">
        <f>SUM(H76:H80)</f>
        <v>800451.76488095243</v>
      </c>
      <c r="I81" s="104">
        <f t="shared" ref="I81" si="13">(F81-H81)/H81</f>
        <v>2.3083463883060991E-2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0" t="s">
        <v>77</v>
      </c>
      <c r="C83" s="148" t="s">
        <v>146</v>
      </c>
      <c r="D83" s="152" t="s">
        <v>162</v>
      </c>
      <c r="E83" s="207">
        <v>37805.327380952382</v>
      </c>
      <c r="F83" s="207">
        <v>91494</v>
      </c>
      <c r="G83" s="154">
        <f>(F83-E83)/E83</f>
        <v>1.420135106305092</v>
      </c>
      <c r="H83" s="207">
        <v>93011.875</v>
      </c>
      <c r="I83" s="154">
        <f>(F83-H83)/H83</f>
        <v>-1.6319152796349927E-2</v>
      </c>
    </row>
    <row r="84" spans="1:11" ht="16.5">
      <c r="A84" s="37"/>
      <c r="B84" s="160" t="s">
        <v>78</v>
      </c>
      <c r="C84" s="148" t="s">
        <v>149</v>
      </c>
      <c r="D84" s="144" t="s">
        <v>147</v>
      </c>
      <c r="E84" s="209">
        <v>46069.880952380947</v>
      </c>
      <c r="F84" s="209">
        <v>130962</v>
      </c>
      <c r="G84" s="153">
        <f>(F84-E84)/E84</f>
        <v>1.842681537105898</v>
      </c>
      <c r="H84" s="209">
        <v>131785.5</v>
      </c>
      <c r="I84" s="153">
        <f>(F84-H84)/H84</f>
        <v>-6.2487906484400791E-3</v>
      </c>
    </row>
    <row r="85" spans="1:11" ht="16.5">
      <c r="A85" s="37"/>
      <c r="B85" s="160" t="s">
        <v>79</v>
      </c>
      <c r="C85" s="148" t="s">
        <v>155</v>
      </c>
      <c r="D85" s="146" t="s">
        <v>156</v>
      </c>
      <c r="E85" s="209">
        <v>156666</v>
      </c>
      <c r="F85" s="209">
        <v>578565</v>
      </c>
      <c r="G85" s="153">
        <f>(F85-E85)/E85</f>
        <v>2.6929837999310635</v>
      </c>
      <c r="H85" s="209">
        <v>578242.5</v>
      </c>
      <c r="I85" s="153">
        <f>(F85-H85)/H85</f>
        <v>5.5772448410485224E-4</v>
      </c>
    </row>
    <row r="86" spans="1:11" ht="16.5">
      <c r="A86" s="37"/>
      <c r="B86" s="160" t="s">
        <v>80</v>
      </c>
      <c r="C86" s="148" t="s">
        <v>151</v>
      </c>
      <c r="D86" s="146" t="s">
        <v>150</v>
      </c>
      <c r="E86" s="209">
        <v>69248.447222222225</v>
      </c>
      <c r="F86" s="209">
        <v>168536.33333333334</v>
      </c>
      <c r="G86" s="153">
        <f>(F86-E86)/E86</f>
        <v>1.433792237860448</v>
      </c>
      <c r="H86" s="209">
        <v>166749</v>
      </c>
      <c r="I86" s="153">
        <f>(F86-H86)/H86</f>
        <v>1.0718704959749942E-2</v>
      </c>
    </row>
    <row r="87" spans="1:11" ht="16.5">
      <c r="A87" s="37"/>
      <c r="B87" s="160" t="s">
        <v>76</v>
      </c>
      <c r="C87" s="148" t="s">
        <v>143</v>
      </c>
      <c r="D87" s="157" t="s">
        <v>161</v>
      </c>
      <c r="E87" s="216">
        <v>43236.81696428571</v>
      </c>
      <c r="F87" s="263">
        <v>110174.02499999999</v>
      </c>
      <c r="G87" s="153">
        <f>(F87-E87)/E87</f>
        <v>1.5481530032843414</v>
      </c>
      <c r="H87" s="263">
        <v>108364.4375</v>
      </c>
      <c r="I87" s="153">
        <f>(F87-H87)/H87</f>
        <v>1.6699090049722209E-2</v>
      </c>
    </row>
    <row r="88" spans="1:11" ht="16.5">
      <c r="A88" s="37"/>
      <c r="B88" s="160" t="s">
        <v>75</v>
      </c>
      <c r="C88" s="148" t="s">
        <v>148</v>
      </c>
      <c r="D88" s="157" t="s">
        <v>145</v>
      </c>
      <c r="E88" s="216">
        <v>20802.541666666668</v>
      </c>
      <c r="F88" s="216">
        <v>45490.714285714283</v>
      </c>
      <c r="G88" s="153">
        <f>(F88-E88)/E88</f>
        <v>1.1867863559483771</v>
      </c>
      <c r="H88" s="216">
        <v>43672.357142857145</v>
      </c>
      <c r="I88" s="153">
        <f>(F88-H88)/H88</f>
        <v>4.1636340738584111E-2</v>
      </c>
    </row>
    <row r="89" spans="1:11" ht="16.5" customHeight="1" thickBot="1">
      <c r="A89" s="35"/>
      <c r="B89" s="161" t="s">
        <v>74</v>
      </c>
      <c r="C89" s="149" t="s">
        <v>144</v>
      </c>
      <c r="D89" s="145" t="s">
        <v>142</v>
      </c>
      <c r="E89" s="211">
        <v>31780.741666666669</v>
      </c>
      <c r="F89" s="211">
        <v>71631.857142857145</v>
      </c>
      <c r="G89" s="155">
        <f>(F89-E89)/E89</f>
        <v>1.2539391274807299</v>
      </c>
      <c r="H89" s="211">
        <v>67237.5</v>
      </c>
      <c r="I89" s="155">
        <f>(F89-H89)/H89</f>
        <v>6.5355748545932624E-2</v>
      </c>
    </row>
    <row r="90" spans="1:11" ht="15.75" customHeight="1" thickBot="1">
      <c r="A90" s="249" t="s">
        <v>194</v>
      </c>
      <c r="B90" s="250"/>
      <c r="C90" s="250"/>
      <c r="D90" s="251"/>
      <c r="E90" s="83">
        <f>SUM(E83:E89)</f>
        <v>405609.7558531746</v>
      </c>
      <c r="F90" s="83">
        <f>SUM(F83:F89)</f>
        <v>1196853.9297619048</v>
      </c>
      <c r="G90" s="111">
        <f t="shared" ref="G90:G91" si="14">(F90-E90)/E90</f>
        <v>1.9507523241012727</v>
      </c>
      <c r="H90" s="83">
        <f>SUM(H83:H89)</f>
        <v>1189063.169642857</v>
      </c>
      <c r="I90" s="104">
        <f t="shared" ref="I90:I91" si="15">(F90-H90)/H90</f>
        <v>6.5520153326990363E-3</v>
      </c>
    </row>
    <row r="91" spans="1:11" ht="15.75" customHeight="1" thickBot="1">
      <c r="A91" s="249" t="s">
        <v>195</v>
      </c>
      <c r="B91" s="250"/>
      <c r="C91" s="250"/>
      <c r="D91" s="251"/>
      <c r="E91" s="99">
        <f>SUM(E90+E81+E74+E66+E55+E47+E39+E32)</f>
        <v>8120880.8396924604</v>
      </c>
      <c r="F91" s="99">
        <f>SUM(F32,F39,F47,F55,F66,F74,F81,F90)</f>
        <v>20519532.99702381</v>
      </c>
      <c r="G91" s="101">
        <f t="shared" si="14"/>
        <v>1.5267619858095207</v>
      </c>
      <c r="H91" s="99">
        <f>SUM(H32,H39,H47,H55,H66,H74,H81,H90)</f>
        <v>20345436.031051587</v>
      </c>
      <c r="I91" s="112">
        <f t="shared" si="15"/>
        <v>8.5570525844967053E-3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35" bestFit="1" customWidth="1"/>
    <col min="12" max="12" width="9.140625" style="235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220</v>
      </c>
      <c r="B9" s="26"/>
      <c r="C9" s="26"/>
      <c r="D9" s="26"/>
      <c r="E9" s="234"/>
      <c r="F9" s="234"/>
    </row>
    <row r="10" spans="1:12" ht="18">
      <c r="A10" s="2" t="s">
        <v>221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43" t="s">
        <v>3</v>
      </c>
      <c r="B13" s="243"/>
      <c r="C13" s="245" t="s">
        <v>0</v>
      </c>
      <c r="D13" s="239" t="s">
        <v>223</v>
      </c>
      <c r="E13" s="239" t="s">
        <v>224</v>
      </c>
      <c r="F13" s="239" t="s">
        <v>225</v>
      </c>
      <c r="G13" s="239" t="s">
        <v>226</v>
      </c>
      <c r="H13" s="239" t="s">
        <v>227</v>
      </c>
      <c r="I13" s="239" t="s">
        <v>228</v>
      </c>
    </row>
    <row r="14" spans="1:12" ht="24.75" customHeight="1" thickBot="1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23"/>
    </row>
    <row r="16" spans="1:12" ht="18">
      <c r="A16" s="87"/>
      <c r="B16" s="185" t="s">
        <v>4</v>
      </c>
      <c r="C16" s="147" t="s">
        <v>163</v>
      </c>
      <c r="D16" s="224">
        <v>89000</v>
      </c>
      <c r="E16" s="224">
        <v>60000</v>
      </c>
      <c r="F16" s="224">
        <v>65000</v>
      </c>
      <c r="G16" s="200">
        <v>60000</v>
      </c>
      <c r="H16" s="200">
        <v>50000</v>
      </c>
      <c r="I16" s="200">
        <f>AVERAGE(D16:H16)</f>
        <v>64800</v>
      </c>
      <c r="K16" s="223"/>
      <c r="L16" s="225"/>
    </row>
    <row r="17" spans="1:16" ht="18">
      <c r="A17" s="88"/>
      <c r="B17" s="186" t="s">
        <v>5</v>
      </c>
      <c r="C17" s="148" t="s">
        <v>164</v>
      </c>
      <c r="D17" s="181">
        <v>165000</v>
      </c>
      <c r="E17" s="181">
        <v>120000</v>
      </c>
      <c r="F17" s="181">
        <v>90000</v>
      </c>
      <c r="G17" s="226">
        <v>125000</v>
      </c>
      <c r="H17" s="226">
        <v>100000</v>
      </c>
      <c r="I17" s="200">
        <f t="shared" ref="I17:I40" si="0">AVERAGE(D17:H17)</f>
        <v>120000</v>
      </c>
      <c r="K17" s="223"/>
      <c r="L17" s="225"/>
    </row>
    <row r="18" spans="1:16" ht="18">
      <c r="A18" s="88"/>
      <c r="B18" s="186" t="s">
        <v>6</v>
      </c>
      <c r="C18" s="148" t="s">
        <v>165</v>
      </c>
      <c r="D18" s="181">
        <v>110000</v>
      </c>
      <c r="E18" s="181">
        <v>50000</v>
      </c>
      <c r="F18" s="181">
        <v>55000</v>
      </c>
      <c r="G18" s="226">
        <v>57500</v>
      </c>
      <c r="H18" s="226">
        <v>60000</v>
      </c>
      <c r="I18" s="200">
        <f t="shared" si="0"/>
        <v>66500</v>
      </c>
      <c r="K18" s="223"/>
      <c r="L18" s="225"/>
    </row>
    <row r="19" spans="1:16" ht="18">
      <c r="A19" s="88"/>
      <c r="B19" s="186" t="s">
        <v>7</v>
      </c>
      <c r="C19" s="148" t="s">
        <v>166</v>
      </c>
      <c r="D19" s="181">
        <v>45000</v>
      </c>
      <c r="E19" s="181">
        <v>48000</v>
      </c>
      <c r="F19" s="181">
        <v>35000</v>
      </c>
      <c r="G19" s="226">
        <v>42500</v>
      </c>
      <c r="H19" s="226">
        <v>50000</v>
      </c>
      <c r="I19" s="200">
        <f t="shared" si="0"/>
        <v>44100</v>
      </c>
      <c r="K19" s="223"/>
      <c r="L19" s="225"/>
      <c r="P19" s="235"/>
    </row>
    <row r="20" spans="1:16" ht="18">
      <c r="A20" s="88"/>
      <c r="B20" s="186" t="s">
        <v>8</v>
      </c>
      <c r="C20" s="148" t="s">
        <v>167</v>
      </c>
      <c r="D20" s="181">
        <v>115000</v>
      </c>
      <c r="E20" s="181">
        <v>120000</v>
      </c>
      <c r="F20" s="181">
        <v>127500</v>
      </c>
      <c r="G20" s="226">
        <v>137500</v>
      </c>
      <c r="H20" s="226">
        <v>86666</v>
      </c>
      <c r="I20" s="200">
        <f t="shared" si="0"/>
        <v>117333.2</v>
      </c>
      <c r="K20" s="223"/>
      <c r="L20" s="225"/>
    </row>
    <row r="21" spans="1:16" ht="18.75" customHeight="1">
      <c r="A21" s="88"/>
      <c r="B21" s="186" t="s">
        <v>9</v>
      </c>
      <c r="C21" s="148" t="s">
        <v>168</v>
      </c>
      <c r="D21" s="181">
        <v>165000</v>
      </c>
      <c r="E21" s="181">
        <v>120000</v>
      </c>
      <c r="F21" s="181">
        <v>105000</v>
      </c>
      <c r="G21" s="226">
        <v>80000</v>
      </c>
      <c r="H21" s="226">
        <v>78333</v>
      </c>
      <c r="I21" s="200">
        <f t="shared" si="0"/>
        <v>109666.6</v>
      </c>
      <c r="K21" s="223"/>
      <c r="L21" s="225"/>
    </row>
    <row r="22" spans="1:16" ht="18">
      <c r="A22" s="88"/>
      <c r="B22" s="186" t="s">
        <v>10</v>
      </c>
      <c r="C22" s="148" t="s">
        <v>169</v>
      </c>
      <c r="D22" s="181">
        <v>79000</v>
      </c>
      <c r="E22" s="181">
        <v>60000</v>
      </c>
      <c r="F22" s="181">
        <v>60000</v>
      </c>
      <c r="G22" s="226">
        <v>50000</v>
      </c>
      <c r="H22" s="226">
        <v>56666</v>
      </c>
      <c r="I22" s="200">
        <f t="shared" si="0"/>
        <v>61133.2</v>
      </c>
      <c r="K22" s="223"/>
      <c r="L22" s="225"/>
    </row>
    <row r="23" spans="1:16" ht="18">
      <c r="A23" s="88"/>
      <c r="B23" s="186" t="s">
        <v>11</v>
      </c>
      <c r="C23" s="148" t="s">
        <v>170</v>
      </c>
      <c r="D23" s="181">
        <v>9000</v>
      </c>
      <c r="E23" s="181">
        <v>10000</v>
      </c>
      <c r="F23" s="181">
        <v>17500</v>
      </c>
      <c r="G23" s="226">
        <v>10000</v>
      </c>
      <c r="H23" s="226">
        <v>20000</v>
      </c>
      <c r="I23" s="200">
        <f t="shared" si="0"/>
        <v>13300</v>
      </c>
      <c r="K23" s="223"/>
      <c r="L23" s="225"/>
    </row>
    <row r="24" spans="1:16" ht="18">
      <c r="A24" s="88"/>
      <c r="B24" s="186" t="s">
        <v>12</v>
      </c>
      <c r="C24" s="148" t="s">
        <v>171</v>
      </c>
      <c r="D24" s="181">
        <v>29000</v>
      </c>
      <c r="E24" s="181">
        <v>20000</v>
      </c>
      <c r="F24" s="181">
        <v>20000</v>
      </c>
      <c r="G24" s="226">
        <v>10000</v>
      </c>
      <c r="H24" s="226">
        <v>20000</v>
      </c>
      <c r="I24" s="200">
        <f t="shared" si="0"/>
        <v>19800</v>
      </c>
      <c r="K24" s="223"/>
      <c r="L24" s="225"/>
    </row>
    <row r="25" spans="1:16" ht="18">
      <c r="A25" s="88"/>
      <c r="B25" s="186" t="s">
        <v>13</v>
      </c>
      <c r="C25" s="148" t="s">
        <v>172</v>
      </c>
      <c r="D25" s="181">
        <v>39000</v>
      </c>
      <c r="E25" s="181">
        <v>20000</v>
      </c>
      <c r="F25" s="181">
        <v>22500</v>
      </c>
      <c r="G25" s="226">
        <v>10000</v>
      </c>
      <c r="H25" s="226">
        <v>20000</v>
      </c>
      <c r="I25" s="200">
        <f t="shared" si="0"/>
        <v>22300</v>
      </c>
      <c r="K25" s="223"/>
      <c r="L25" s="225"/>
    </row>
    <row r="26" spans="1:16" ht="18">
      <c r="A26" s="88"/>
      <c r="B26" s="186" t="s">
        <v>14</v>
      </c>
      <c r="C26" s="148" t="s">
        <v>173</v>
      </c>
      <c r="D26" s="181">
        <v>29000</v>
      </c>
      <c r="E26" s="181">
        <v>15000</v>
      </c>
      <c r="F26" s="181">
        <v>37500</v>
      </c>
      <c r="G26" s="226">
        <v>10000</v>
      </c>
      <c r="H26" s="226">
        <v>26666</v>
      </c>
      <c r="I26" s="200">
        <f t="shared" si="0"/>
        <v>23633.200000000001</v>
      </c>
      <c r="K26" s="223"/>
      <c r="L26" s="225"/>
    </row>
    <row r="27" spans="1:16" ht="18">
      <c r="A27" s="88"/>
      <c r="B27" s="186" t="s">
        <v>15</v>
      </c>
      <c r="C27" s="148" t="s">
        <v>174</v>
      </c>
      <c r="D27" s="181">
        <v>79000</v>
      </c>
      <c r="E27" s="181">
        <v>60000</v>
      </c>
      <c r="F27" s="181">
        <v>60000</v>
      </c>
      <c r="G27" s="226">
        <v>65000</v>
      </c>
      <c r="H27" s="226">
        <v>50000</v>
      </c>
      <c r="I27" s="200">
        <f t="shared" si="0"/>
        <v>62800</v>
      </c>
      <c r="K27" s="223"/>
      <c r="L27" s="225"/>
    </row>
    <row r="28" spans="1:16" ht="18">
      <c r="A28" s="88"/>
      <c r="B28" s="186" t="s">
        <v>16</v>
      </c>
      <c r="C28" s="148" t="s">
        <v>175</v>
      </c>
      <c r="D28" s="181">
        <v>39000</v>
      </c>
      <c r="E28" s="181">
        <v>20000</v>
      </c>
      <c r="F28" s="181">
        <v>17500</v>
      </c>
      <c r="G28" s="226">
        <v>27500</v>
      </c>
      <c r="H28" s="226">
        <v>18333</v>
      </c>
      <c r="I28" s="200">
        <f t="shared" si="0"/>
        <v>24466.6</v>
      </c>
      <c r="K28" s="223"/>
      <c r="L28" s="225"/>
    </row>
    <row r="29" spans="1:16" ht="18">
      <c r="A29" s="88"/>
      <c r="B29" s="186" t="s">
        <v>17</v>
      </c>
      <c r="C29" s="148" t="s">
        <v>176</v>
      </c>
      <c r="D29" s="181">
        <v>50000</v>
      </c>
      <c r="E29" s="181">
        <v>60000</v>
      </c>
      <c r="F29" s="181">
        <v>48500</v>
      </c>
      <c r="G29" s="226">
        <v>57500</v>
      </c>
      <c r="H29" s="226">
        <v>53333</v>
      </c>
      <c r="I29" s="200">
        <f t="shared" si="0"/>
        <v>53866.6</v>
      </c>
      <c r="K29" s="223"/>
      <c r="L29" s="225"/>
    </row>
    <row r="30" spans="1:16" ht="18">
      <c r="A30" s="88"/>
      <c r="B30" s="186" t="s">
        <v>18</v>
      </c>
      <c r="C30" s="148" t="s">
        <v>177</v>
      </c>
      <c r="D30" s="181">
        <v>60000</v>
      </c>
      <c r="E30" s="181">
        <v>100000</v>
      </c>
      <c r="F30" s="181">
        <v>150000</v>
      </c>
      <c r="G30" s="226">
        <v>47500</v>
      </c>
      <c r="H30" s="226">
        <v>50000</v>
      </c>
      <c r="I30" s="200">
        <f t="shared" si="0"/>
        <v>81500</v>
      </c>
      <c r="K30" s="223"/>
      <c r="L30" s="225"/>
    </row>
    <row r="31" spans="1:16" ht="16.5" customHeight="1" thickBot="1">
      <c r="A31" s="89"/>
      <c r="B31" s="187" t="s">
        <v>19</v>
      </c>
      <c r="C31" s="149" t="s">
        <v>178</v>
      </c>
      <c r="D31" s="182">
        <v>69000</v>
      </c>
      <c r="E31" s="182">
        <v>45000</v>
      </c>
      <c r="F31" s="182">
        <v>47500</v>
      </c>
      <c r="G31" s="202">
        <v>47500</v>
      </c>
      <c r="H31" s="202">
        <v>50000</v>
      </c>
      <c r="I31" s="200">
        <f t="shared" si="0"/>
        <v>51800</v>
      </c>
      <c r="K31" s="223"/>
      <c r="L31" s="225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200"/>
      <c r="K32" s="227"/>
      <c r="L32" s="228"/>
    </row>
    <row r="33" spans="1:12" ht="18">
      <c r="A33" s="87"/>
      <c r="B33" s="185" t="s">
        <v>26</v>
      </c>
      <c r="C33" s="150" t="s">
        <v>179</v>
      </c>
      <c r="D33" s="224">
        <v>85000</v>
      </c>
      <c r="E33" s="224">
        <v>100000</v>
      </c>
      <c r="F33" s="224">
        <v>85000</v>
      </c>
      <c r="G33" s="200">
        <v>112500</v>
      </c>
      <c r="H33" s="200">
        <v>75000</v>
      </c>
      <c r="I33" s="200">
        <f t="shared" si="0"/>
        <v>91500</v>
      </c>
      <c r="K33" s="229"/>
      <c r="L33" s="225"/>
    </row>
    <row r="34" spans="1:12" ht="18">
      <c r="A34" s="88"/>
      <c r="B34" s="186" t="s">
        <v>27</v>
      </c>
      <c r="C34" s="148" t="s">
        <v>180</v>
      </c>
      <c r="D34" s="181">
        <v>85000</v>
      </c>
      <c r="E34" s="181">
        <v>100000</v>
      </c>
      <c r="F34" s="181">
        <v>85000</v>
      </c>
      <c r="G34" s="226">
        <v>112500</v>
      </c>
      <c r="H34" s="226">
        <v>78333</v>
      </c>
      <c r="I34" s="200">
        <f t="shared" si="0"/>
        <v>92166.6</v>
      </c>
      <c r="K34" s="229"/>
      <c r="L34" s="225"/>
    </row>
    <row r="35" spans="1:12" ht="18">
      <c r="A35" s="88"/>
      <c r="B35" s="185" t="s">
        <v>28</v>
      </c>
      <c r="C35" s="148" t="s">
        <v>181</v>
      </c>
      <c r="D35" s="181">
        <v>49000</v>
      </c>
      <c r="E35" s="181">
        <v>50000</v>
      </c>
      <c r="F35" s="181">
        <v>47500</v>
      </c>
      <c r="G35" s="226">
        <v>47500</v>
      </c>
      <c r="H35" s="226">
        <v>50000</v>
      </c>
      <c r="I35" s="200">
        <f t="shared" si="0"/>
        <v>48800</v>
      </c>
      <c r="K35" s="229"/>
      <c r="L35" s="225"/>
    </row>
    <row r="36" spans="1:12" ht="18">
      <c r="A36" s="88"/>
      <c r="B36" s="186" t="s">
        <v>29</v>
      </c>
      <c r="C36" s="148" t="s">
        <v>182</v>
      </c>
      <c r="D36" s="181">
        <v>65000</v>
      </c>
      <c r="E36" s="181">
        <v>40000</v>
      </c>
      <c r="F36" s="181">
        <v>40000</v>
      </c>
      <c r="G36" s="226">
        <v>40000</v>
      </c>
      <c r="H36" s="226">
        <v>38333</v>
      </c>
      <c r="I36" s="200">
        <f t="shared" si="0"/>
        <v>44666.6</v>
      </c>
      <c r="K36" s="229"/>
      <c r="L36" s="225"/>
    </row>
    <row r="37" spans="1:12" ht="16.5" customHeight="1" thickBot="1">
      <c r="A37" s="89"/>
      <c r="B37" s="185" t="s">
        <v>30</v>
      </c>
      <c r="C37" s="148" t="s">
        <v>183</v>
      </c>
      <c r="D37" s="181">
        <v>49000</v>
      </c>
      <c r="E37" s="181">
        <v>45000</v>
      </c>
      <c r="F37" s="181">
        <v>57500</v>
      </c>
      <c r="G37" s="226">
        <v>35000</v>
      </c>
      <c r="H37" s="226">
        <v>43333</v>
      </c>
      <c r="I37" s="200">
        <f t="shared" si="0"/>
        <v>45966.6</v>
      </c>
      <c r="K37" s="229"/>
      <c r="L37" s="225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200"/>
      <c r="K38" s="227"/>
      <c r="L38" s="228"/>
    </row>
    <row r="39" spans="1:12" ht="18">
      <c r="A39" s="87"/>
      <c r="B39" s="188" t="s">
        <v>31</v>
      </c>
      <c r="C39" s="151" t="s">
        <v>229</v>
      </c>
      <c r="D39" s="230">
        <v>1345500</v>
      </c>
      <c r="E39" s="206">
        <v>1700000</v>
      </c>
      <c r="F39" s="206">
        <v>1435200</v>
      </c>
      <c r="G39" s="231">
        <v>1255800</v>
      </c>
      <c r="H39" s="232">
        <v>1255800</v>
      </c>
      <c r="I39" s="200">
        <f t="shared" si="0"/>
        <v>1398460</v>
      </c>
      <c r="K39" s="229"/>
      <c r="L39" s="225"/>
    </row>
    <row r="40" spans="1:12" ht="18.75" thickBot="1">
      <c r="A40" s="89"/>
      <c r="B40" s="187" t="s">
        <v>32</v>
      </c>
      <c r="C40" s="149" t="s">
        <v>185</v>
      </c>
      <c r="D40" s="233">
        <v>1076400</v>
      </c>
      <c r="E40" s="210">
        <v>1000000</v>
      </c>
      <c r="F40" s="210">
        <v>1076400</v>
      </c>
      <c r="G40" s="231">
        <v>986700</v>
      </c>
      <c r="H40" s="231">
        <v>1000000</v>
      </c>
      <c r="I40" s="200">
        <f t="shared" si="0"/>
        <v>1027900</v>
      </c>
      <c r="K40" s="229"/>
      <c r="L40" s="225"/>
    </row>
    <row r="41" spans="1:12">
      <c r="D41" s="90">
        <f>SUM(D16:D40)</f>
        <v>3925900</v>
      </c>
      <c r="E41" s="90">
        <f t="shared" ref="E41:H41" si="1">SUM(E16:E40)</f>
        <v>3963000</v>
      </c>
      <c r="F41" s="90">
        <f t="shared" si="1"/>
        <v>3785100</v>
      </c>
      <c r="G41" s="90">
        <f t="shared" si="1"/>
        <v>3427500</v>
      </c>
      <c r="H41" s="90">
        <f t="shared" si="1"/>
        <v>3330796</v>
      </c>
      <c r="I41" s="90"/>
    </row>
    <row r="44" spans="1:12" ht="14.25" customHeight="1"/>
    <row r="48" spans="1:12" ht="15" customHeight="1"/>
    <row r="49" spans="11:12" s="125" customFormat="1" ht="15" customHeight="1">
      <c r="K49" s="235"/>
      <c r="L49" s="235"/>
    </row>
    <row r="50" spans="11:12" s="125" customFormat="1" ht="15" customHeight="1">
      <c r="K50" s="235"/>
      <c r="L50" s="235"/>
    </row>
    <row r="51" spans="11:12" s="125" customFormat="1" ht="15" customHeight="1">
      <c r="K51" s="235"/>
      <c r="L51" s="235"/>
    </row>
    <row r="52" spans="11:12" s="125" customFormat="1" ht="15" customHeight="1">
      <c r="K52" s="235"/>
      <c r="L52" s="235"/>
    </row>
    <row r="53" spans="11:12" s="125" customFormat="1" ht="15" customHeight="1">
      <c r="K53" s="235"/>
      <c r="L53" s="235"/>
    </row>
    <row r="54" spans="11:12" s="125" customFormat="1" ht="15" customHeight="1">
      <c r="K54" s="235"/>
      <c r="L54" s="235"/>
    </row>
    <row r="55" spans="11:12" s="125" customFormat="1" ht="15" customHeight="1">
      <c r="K55" s="235"/>
      <c r="L55" s="235"/>
    </row>
    <row r="56" spans="11:12" s="125" customFormat="1" ht="15" customHeight="1">
      <c r="K56" s="235"/>
      <c r="L56" s="235"/>
    </row>
    <row r="57" spans="11:12" s="125" customFormat="1" ht="15" customHeight="1">
      <c r="K57" s="235"/>
      <c r="L57" s="235"/>
    </row>
    <row r="58" spans="11:12" s="125" customFormat="1" ht="15" customHeight="1">
      <c r="K58" s="235"/>
      <c r="L58" s="235"/>
    </row>
    <row r="59" spans="11:12" s="125" customFormat="1" ht="15" customHeight="1">
      <c r="K59" s="235"/>
      <c r="L59" s="235"/>
    </row>
    <row r="60" spans="11:12" s="125" customFormat="1" ht="15" customHeight="1">
      <c r="K60" s="235"/>
      <c r="L60" s="235"/>
    </row>
    <row r="61" spans="11:12" s="125" customFormat="1" ht="15" customHeight="1">
      <c r="K61" s="235"/>
      <c r="L61" s="235"/>
    </row>
    <row r="62" spans="11:12" s="125" customFormat="1" ht="15" customHeight="1">
      <c r="K62" s="235"/>
      <c r="L62" s="235"/>
    </row>
    <row r="63" spans="11:12" s="125" customFormat="1" ht="15" customHeight="1">
      <c r="K63" s="235"/>
      <c r="L63" s="235"/>
    </row>
    <row r="64" spans="11:12" s="125" customFormat="1" ht="15" customHeight="1">
      <c r="K64" s="235"/>
      <c r="L64" s="235"/>
    </row>
    <row r="65" spans="11:12" s="125" customFormat="1" ht="15" customHeight="1">
      <c r="K65" s="235"/>
      <c r="L65" s="235"/>
    </row>
    <row r="66" spans="11:12" s="125" customFormat="1" ht="15" customHeight="1">
      <c r="K66" s="235"/>
      <c r="L66" s="235"/>
    </row>
    <row r="67" spans="11:12" s="125" customFormat="1" ht="15" customHeight="1">
      <c r="K67" s="235"/>
      <c r="L67" s="235"/>
    </row>
    <row r="68" spans="11:12" s="125" customFormat="1" ht="15" customHeight="1">
      <c r="K68" s="235"/>
      <c r="L68" s="235"/>
    </row>
    <row r="69" spans="11:12" s="125" customFormat="1" ht="15" customHeight="1">
      <c r="K69" s="235"/>
      <c r="L69" s="235"/>
    </row>
    <row r="70" spans="11:12" s="125" customFormat="1" ht="15" customHeight="1">
      <c r="K70" s="235"/>
      <c r="L70" s="235"/>
    </row>
    <row r="71" spans="11:12" s="125" customFormat="1" ht="15" customHeight="1">
      <c r="K71" s="235"/>
      <c r="L71" s="235"/>
    </row>
    <row r="72" spans="11:12" s="125" customFormat="1" ht="15" customHeight="1">
      <c r="K72" s="235"/>
      <c r="L72" s="235"/>
    </row>
    <row r="73" spans="11:12" s="125" customFormat="1" ht="15" customHeight="1">
      <c r="K73" s="235"/>
      <c r="L73" s="235"/>
    </row>
    <row r="74" spans="11:12" s="125" customFormat="1" ht="15" customHeight="1">
      <c r="K74" s="235"/>
      <c r="L74" s="235"/>
    </row>
    <row r="75" spans="11:12" s="125" customFormat="1" ht="15" customHeight="1">
      <c r="K75" s="235"/>
      <c r="L75" s="235"/>
    </row>
    <row r="76" spans="11:12" s="125" customFormat="1" ht="15" customHeight="1">
      <c r="K76" s="235"/>
      <c r="L76" s="235"/>
    </row>
    <row r="77" spans="11:12" s="125" customFormat="1" ht="15" customHeight="1">
      <c r="K77" s="235"/>
      <c r="L77" s="235"/>
    </row>
    <row r="78" spans="11:12" s="125" customFormat="1" ht="15" customHeight="1">
      <c r="K78" s="235"/>
      <c r="L78" s="235"/>
    </row>
    <row r="79" spans="11:12" s="125" customFormat="1" ht="15" customHeight="1">
      <c r="K79" s="235"/>
      <c r="L79" s="235"/>
    </row>
    <row r="80" spans="11:12" s="125" customFormat="1" ht="15" customHeight="1">
      <c r="K80" s="235"/>
      <c r="L80" s="235"/>
    </row>
    <row r="81" spans="11:12" s="125" customFormat="1" ht="15" customHeight="1">
      <c r="K81" s="235"/>
      <c r="L81" s="235"/>
    </row>
    <row r="82" spans="11:12" s="125" customFormat="1" ht="15" customHeight="1">
      <c r="K82" s="235"/>
      <c r="L82" s="235"/>
    </row>
    <row r="83" spans="11:12" s="125" customFormat="1" ht="15" customHeight="1">
      <c r="K83" s="235"/>
      <c r="L83" s="235"/>
    </row>
    <row r="84" spans="11:12" s="125" customFormat="1" ht="15" customHeight="1">
      <c r="K84" s="235"/>
      <c r="L84" s="235"/>
    </row>
    <row r="85" spans="11:12" s="125" customFormat="1" ht="15" customHeight="1">
      <c r="K85" s="235"/>
      <c r="L85" s="235"/>
    </row>
    <row r="86" spans="11:12" s="125" customFormat="1" ht="15" customHeight="1">
      <c r="K86" s="235"/>
      <c r="L86" s="235"/>
    </row>
    <row r="87" spans="11:12" s="125" customFormat="1" ht="15" customHeight="1">
      <c r="K87" s="235"/>
      <c r="L87" s="235"/>
    </row>
    <row r="88" spans="11:12" s="125" customFormat="1" ht="15" customHeight="1">
      <c r="K88" s="235"/>
      <c r="L88" s="235"/>
    </row>
    <row r="89" spans="11:12" s="125" customFormat="1" ht="15" customHeight="1">
      <c r="K89" s="235"/>
      <c r="L89" s="235"/>
    </row>
    <row r="90" spans="11:12" s="125" customFormat="1" ht="15" customHeight="1">
      <c r="K90" s="235"/>
      <c r="L90" s="235"/>
    </row>
    <row r="91" spans="11:12" s="125" customFormat="1" ht="15" customHeight="1">
      <c r="K91" s="235"/>
      <c r="L91" s="235"/>
    </row>
    <row r="92" spans="11:12" s="125" customFormat="1">
      <c r="K92" s="235"/>
      <c r="L92" s="235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11-12-2023</vt:lpstr>
      <vt:lpstr>By Order</vt:lpstr>
      <vt:lpstr>All Stores</vt:lpstr>
      <vt:lpstr>'11-12-2023'!Print_Titles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2023-11-17T07:51:51Z</cp:lastPrinted>
  <dcterms:created xsi:type="dcterms:W3CDTF">2010-10-20T06:23:14Z</dcterms:created>
  <dcterms:modified xsi:type="dcterms:W3CDTF">2023-12-15T06:26:33Z</dcterms:modified>
</cp:coreProperties>
</file>