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2-10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'02-10-2023'!$12:$14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3" i="11"/>
  <c r="G83" i="11"/>
  <c r="I88" i="11"/>
  <c r="G88" i="11"/>
  <c r="I89" i="11"/>
  <c r="G89" i="11"/>
  <c r="I86" i="11"/>
  <c r="G86" i="11"/>
  <c r="I85" i="11"/>
  <c r="G85" i="11"/>
  <c r="I84" i="11"/>
  <c r="G84" i="11"/>
  <c r="I77" i="11"/>
  <c r="G77" i="11"/>
  <c r="I76" i="11"/>
  <c r="G76" i="11"/>
  <c r="I78" i="11"/>
  <c r="G78" i="11"/>
  <c r="I80" i="11"/>
  <c r="G80" i="11"/>
  <c r="I79" i="11"/>
  <c r="G79" i="11"/>
  <c r="I69" i="11"/>
  <c r="G69" i="11"/>
  <c r="I72" i="11"/>
  <c r="G72" i="11"/>
  <c r="I70" i="11"/>
  <c r="G70" i="11"/>
  <c r="I73" i="11"/>
  <c r="G73" i="11"/>
  <c r="I68" i="11"/>
  <c r="G68" i="11"/>
  <c r="I71" i="11"/>
  <c r="G71" i="11"/>
  <c r="I61" i="11"/>
  <c r="G61" i="11"/>
  <c r="I60" i="11"/>
  <c r="G60" i="11"/>
  <c r="I63" i="11"/>
  <c r="G63" i="11"/>
  <c r="I58" i="11"/>
  <c r="G58" i="11"/>
  <c r="I64" i="11"/>
  <c r="G64" i="11"/>
  <c r="I62" i="11"/>
  <c r="G62" i="11"/>
  <c r="I57" i="11"/>
  <c r="G57" i="11"/>
  <c r="I65" i="11"/>
  <c r="G65" i="11"/>
  <c r="I59" i="11"/>
  <c r="G59" i="11"/>
  <c r="I51" i="11"/>
  <c r="G51" i="11"/>
  <c r="I53" i="11"/>
  <c r="G53" i="11"/>
  <c r="I52" i="11"/>
  <c r="G52" i="11"/>
  <c r="I50" i="11"/>
  <c r="G50" i="11"/>
  <c r="I49" i="11"/>
  <c r="G49" i="11"/>
  <c r="I54" i="11"/>
  <c r="G54" i="11"/>
  <c r="I42" i="11"/>
  <c r="G42" i="11"/>
  <c r="I41" i="11"/>
  <c r="G41" i="11"/>
  <c r="I45" i="11"/>
  <c r="G45" i="11"/>
  <c r="I46" i="11"/>
  <c r="G46" i="11"/>
  <c r="I43" i="11"/>
  <c r="G43" i="11"/>
  <c r="I44" i="11"/>
  <c r="G44" i="11"/>
  <c r="I34" i="11"/>
  <c r="G34" i="11"/>
  <c r="I37" i="11"/>
  <c r="G37" i="11"/>
  <c r="I35" i="11"/>
  <c r="G35" i="11"/>
  <c r="I36" i="11"/>
  <c r="G36" i="11"/>
  <c r="I38" i="11"/>
  <c r="G38" i="11"/>
  <c r="I28" i="11"/>
  <c r="G28" i="11"/>
  <c r="I26" i="11"/>
  <c r="G26" i="11"/>
  <c r="I31" i="11"/>
  <c r="G31" i="11"/>
  <c r="I20" i="11"/>
  <c r="G20" i="11"/>
  <c r="I27" i="11"/>
  <c r="G27" i="11"/>
  <c r="I18" i="11"/>
  <c r="G18" i="11"/>
  <c r="I23" i="11"/>
  <c r="G23" i="11"/>
  <c r="I24" i="11"/>
  <c r="G24" i="11"/>
  <c r="I25" i="11"/>
  <c r="G25" i="11"/>
  <c r="I30" i="11"/>
  <c r="G30" i="11"/>
  <c r="I16" i="11"/>
  <c r="G16" i="11"/>
  <c r="I22" i="11"/>
  <c r="G22" i="11"/>
  <c r="I19" i="11"/>
  <c r="G19" i="11"/>
  <c r="I17" i="11"/>
  <c r="G17" i="11"/>
  <c r="I21" i="11"/>
  <c r="G21" i="11"/>
  <c r="I29" i="11"/>
  <c r="G29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<sst xmlns="http://schemas.openxmlformats.org/spreadsheetml/2006/main" count="851" uniqueCount="229">
  <si>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</si>
  <si>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</si>
  <si>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</si>
  <si>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</si>
  <si>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</si>
  <si>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</si>
  <si>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</si>
  <si>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</si>
  <si>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</si>
  <si>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</si>
  <si>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</si>
  <si>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</si>
  <si>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</si>
  <si>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</si>
  <si>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</si>
  <si>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</si>
  <si>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</si>
  <si>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</si>
  <si>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</si>
  <si>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</si>
  <si>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</si>
  <si>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</si>
  <si>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</si>
  <si>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</si>
  <si>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</si>
  <si>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</si>
  <si>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</si>
  <si>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</si>
  <si>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</si>
  <si>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</si>
  <si>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</si>
  <si>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</si>
  <si>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</si>
  <si>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</si>
  <si>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</si>
  <si>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</si>
  <si>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</si>
  <si>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</si>
  <si>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</si>
  <si>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</si>
  <si>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</si>
  <si>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</si>
  <si>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</si>
  <si>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</si>
  <si>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</si>
  <si>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</si>
  <si>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</si>
  <si>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</si>
  <si>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</si>
  <si>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</si>
  <si>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</si>
  <si>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</si>
  <si>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</si>
  <si>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</si>
  <si>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</si>
  <si>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</si>
  <si>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</si>
  <si>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</si>
  <si>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</si>
  <si>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</si>
  <si>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</si>
  <si>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</si>
  <si>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</si>
  <si>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</si>
  <si>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</si>
  <si>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</si>
  <si>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</si>
  <si>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</si>
  <si>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</si>
  <si>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</si>
  <si>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</si>
  <si>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</si>
  <si>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</si>
  <si>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</si>
  <si>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</si>
  <si>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</si>
  <si>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</si>
  <si>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</si>
  <si>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</si>
  <si>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</si>
  <si>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</si>
  <si>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</si>
  <si>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</si>
  <si>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</si>
  <si>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</si>
  <si>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</si>
  <si>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</si>
  <si>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</si>
  <si>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</si>
  <si>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</si>
  <si>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</si>
  <si>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</si>
  <si>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</si>
  <si>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</si>
  <si>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</si>
  <si>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</si>
  <si>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</si>
  <si>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</si>
  <si>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</si>
  <si>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</si>
  <si>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</si>
  <si>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</si>
  <si>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</si>
  <si>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</si>
  <si>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</si>
  <si>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</si>
  <si>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</si>
  <si>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</si>
  <si>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</si>
  <si>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</si>
  <si>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</si>
  <si>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</si>
  <si>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</si>
  <si>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</si>
  <si>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</si>
  <si>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</si>
  <si>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</si>
  <si>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</si>
  <si>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</si>
  <si>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</si>
  <si>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</si>
  <si>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</si>
  <si>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</si>
  <si>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</si>
  <si>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</si>
  <si>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</si>
  <si>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</si>
  <si>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</si>
  <si>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</si>
  <si>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</si>
  <si>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</si>
  <si>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</si>
  <si>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</si>
  <si>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</si>
  <si>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</si>
  <si>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</si>
  <si>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</si>
  <si>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</si>
  <si>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</si>
  <si>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</si>
  <si>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</si>
  <si>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</si>
  <si>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</si>
  <si>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</si>
  <si>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</si>
  <si>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</si>
  <si>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</si>
  <si>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</si>
  <si>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</si>
  <si>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</si>
  <si>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</si>
  <si>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</si>
  <si>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</si>
  <si>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</si>
  <si>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</si>
  <si>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</si>
  <si>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</si>
  <si>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</si>
  <si>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</si>
  <si>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</si>
  <si>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</si>
  <si>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</si>
  <si>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</si>
  <si>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</si>
  <si>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</si>
  <si>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</si>
  <si>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</si>
  <si>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</si>
  <si>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</si>
  <si>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</si>
  <si>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</si>
  <si>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</si>
  <si>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</si>
  <si>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</si>
  <si>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</si>
  <si>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</si>
  <si>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</si>
  <si>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</si>
  <si>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</si>
  <si>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</si>
  <si>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</si>
  <si>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</si>
  <si>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</si>
  <si>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</si>
  <si>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</si>
  <si>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</si>
  <si>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</si>
  <si>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</si>
  <si>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</si>
  <si>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</si>
  <si>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</si>
  <si>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</si>
  <si>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</si>
  <si>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</si>
  <si>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</si>
  <si>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</si>
  <si>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</si>
  <si>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</si>
  <si>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</si>
  <si>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</si>
  <si>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</si>
  <si>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</si>
  <si>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</si>
  <si>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</si>
  <si>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</si>
  <si>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</si>
  <si>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</si>
  <si>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</si>
  <si>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</si>
  <si>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</si>
  <si>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</si>
  <si>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</si>
  <si>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</si>
  <si>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</si>
  <si>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</si>
  <si>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</si>
  <si>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</si>
  <si>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</si>
  <si>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25-09-2023(ل.ل.)</t>
  </si>
  <si>
    <t>معدل أسعار المحلات والملاحم في 25-09-2023 (ل.ل.)</t>
  </si>
  <si>
    <t>المعدل العام للأسعار في 25-09-2023  (ل.ل.)</t>
  </si>
  <si>
    <t xml:space="preserve"> التاريخ 2 تشرين الأول 2023</t>
  </si>
  <si>
    <t>معدل الأسعار في تشرين الأول 2022 (ل.ل.)</t>
  </si>
  <si>
    <t>معدل أسعار  السوبرماركات في 02-10-2023(ل.ل.)</t>
  </si>
  <si>
    <t>معدل أسعار المحلات والملاحم في 02-10-2023 (ل.ل.)</t>
  </si>
  <si>
    <t>المعدل العام للأسعار في 02-10-2023 (ل.ل.)</t>
  </si>
  <si>
    <t>المعدل العام للأسعار في 02-10-2023  (ل.ل.)</t>
  </si>
  <si>
    <t xml:space="preserve"> التاريخ2أتشرين الأول 2023 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</si>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</sst>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222</v>
      </c>
      <c r="F12" s="215" t="s">
        <v>223</v>
      </c>
      <c r="G12" s="215" t="s">
        <v>197</v>
      </c>
      <c r="H12" s="215" t="s">
        <v>218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70">
        <v>21901.515555555554</v>
      </c>
      <c r="F15" s="179">
        <v>86998.666666666672</v>
      </c>
      <c r="G15" s="45">
        <f t="shared" ref="G15:G30" si="0">(F15-E15)/E15</f>
        <v>2.9722669623472027</v>
      </c>
      <c r="H15" s="179">
        <v>80748.800000000003</v>
      </c>
      <c r="I15" s="45">
        <f t="shared" ref="I15:I30" si="1">(F15-H15)/H15</f>
        <v>7.7398879818234678E-2</v>
      </c>
    </row>
    <row r="16" spans="1:9" ht="16.5">
      <c r="A16" s="37"/>
      <c r="B16" s="92" t="s">
        <v>5</v>
      </c>
      <c r="C16" s="153" t="s">
        <v>85</v>
      </c>
      <c r="D16" s="149" t="s">
        <v>161</v>
      </c>
      <c r="E16" s="173">
        <v>19912.355</v>
      </c>
      <c r="F16" s="173">
        <v>58742.25</v>
      </c>
      <c r="G16" s="48">
        <f>(F16-E16)/E16</f>
        <v>1.9500403141667575</v>
      </c>
      <c r="H16" s="173">
        <v>60720.888888888891</v>
      </c>
      <c r="I16" s="44">
        <f t="shared" si="1"/>
        <v>-3.2585802432990321E-2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3">
        <v>19043</v>
      </c>
      <c r="F17" s="173">
        <v>51898.8</v>
      </c>
      <c r="G17" s="48">
        <f t="shared" si="0"/>
        <v>1.72534789686499</v>
      </c>
      <c r="H17" s="173">
        <v>57048.800000000003</v>
      </c>
      <c r="I17" s="44">
        <f t="shared" si="1"/>
        <v>-9.0273590329682657E-2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3">
        <v>12821.89388888889</v>
      </c>
      <c r="F18" s="173">
        <v>76948.800000000003</v>
      </c>
      <c r="G18" s="48">
        <f t="shared" si="0"/>
        <v>5.001359913505584</v>
      </c>
      <c r="H18" s="173">
        <v>85748.800000000003</v>
      </c>
      <c r="I18" s="44">
        <f t="shared" si="1"/>
        <v>-0.10262534286194092</v>
      </c>
    </row>
    <row r="19" spans="1:9" ht="16.5">
      <c r="A19" s="37"/>
      <c r="B19" s="92" t="s">
        <v>8</v>
      </c>
      <c r="C19" s="153" t="s">
        <v>89</v>
      </c>
      <c r="D19" s="149" t="s">
        <v>161</v>
      </c>
      <c r="E19" s="173">
        <v>32204.155873015872</v>
      </c>
      <c r="F19" s="173">
        <v>169998.28571428571</v>
      </c>
      <c r="G19" s="48">
        <f t="shared" si="0"/>
        <v>4.2787685659144596</v>
      </c>
      <c r="H19" s="173">
        <v>157437.25</v>
      </c>
      <c r="I19" s="44">
        <f t="shared" si="1"/>
        <v>7.9784394825784311E-2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73">
        <v>22000.882222222222</v>
      </c>
      <c r="F20" s="173">
        <v>68098.8</v>
      </c>
      <c r="G20" s="48">
        <f t="shared" si="0"/>
        <v>2.0952758763108186</v>
      </c>
      <c r="H20" s="173">
        <v>78720.888888888891</v>
      </c>
      <c r="I20" s="44">
        <f t="shared" si="1"/>
        <v>-0.13493354862749968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73">
        <v>20311.980000000003</v>
      </c>
      <c r="F21" s="173">
        <v>123249.8</v>
      </c>
      <c r="G21" s="48">
        <f t="shared" si="0"/>
        <v>5.0678377981860949</v>
      </c>
      <c r="H21" s="173">
        <v>108449.8</v>
      </c>
      <c r="I21" s="44">
        <f t="shared" si="1"/>
        <v>0.13646867029722506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3">
        <v>7178.1888888888898</v>
      </c>
      <c r="F22" s="173">
        <v>33499.75</v>
      </c>
      <c r="G22" s="48">
        <f t="shared" si="0"/>
        <v>3.6668805347062161</v>
      </c>
      <c r="H22" s="173">
        <v>32499.777777777777</v>
      </c>
      <c r="I22" s="44">
        <f t="shared" si="1"/>
        <v>3.0768586451873189E-2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3">
        <v>7668.85</v>
      </c>
      <c r="F23" s="173">
        <v>39166.444444444445</v>
      </c>
      <c r="G23" s="48">
        <f t="shared" si="0"/>
        <v>4.1072122214470808</v>
      </c>
      <c r="H23" s="173">
        <v>39499.777777777781</v>
      </c>
      <c r="I23" s="44">
        <f t="shared" si="1"/>
        <v>-8.4388660414405191E-3</v>
      </c>
    </row>
    <row r="24" spans="1:9" ht="16.5">
      <c r="A24" s="37"/>
      <c r="B24" s="92" t="s">
        <v>13</v>
      </c>
      <c r="C24" s="15" t="s">
        <v>93</v>
      </c>
      <c r="D24" s="151" t="s">
        <v>81</v>
      </c>
      <c r="E24" s="173">
        <v>7615.8821428571428</v>
      </c>
      <c r="F24" s="173">
        <v>34277.555555555555</v>
      </c>
      <c r="G24" s="48">
        <f t="shared" si="0"/>
        <v>3.5007991080460878</v>
      </c>
      <c r="H24" s="173">
        <v>36388.666666666664</v>
      </c>
      <c r="I24" s="44">
        <f t="shared" si="1"/>
        <v>-5.8015621469444049E-2</v>
      </c>
    </row>
    <row r="25" spans="1:9" ht="16.5">
      <c r="A25" s="37"/>
      <c r="B25" s="92" t="s">
        <v>14</v>
      </c>
      <c r="C25" s="15" t="s">
        <v>94</v>
      </c>
      <c r="D25" s="151" t="s">
        <v>81</v>
      </c>
      <c r="E25" s="173">
        <v>7688.3805555555564</v>
      </c>
      <c r="F25" s="173">
        <v>42722</v>
      </c>
      <c r="G25" s="48">
        <f>(F25-E25)/E25</f>
        <v>4.5566968480936412</v>
      </c>
      <c r="H25" s="173">
        <v>43149.8</v>
      </c>
      <c r="I25" s="44">
        <f t="shared" si="1"/>
        <v>-9.914298559900692E-3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3">
        <v>24479.897777777776</v>
      </c>
      <c r="F26" s="173">
        <v>71749.75</v>
      </c>
      <c r="G26" s="48">
        <f>(F26-E26)/E26</f>
        <v>1.930966078834389</v>
      </c>
      <c r="H26" s="173">
        <v>67722</v>
      </c>
      <c r="I26" s="44">
        <f t="shared" si="1"/>
        <v>5.9474764478308378E-2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3">
        <v>7191.5599999999995</v>
      </c>
      <c r="F27" s="173">
        <v>33883.111111111109</v>
      </c>
      <c r="G27" s="48">
        <f t="shared" si="0"/>
        <v>3.7115105917368574</v>
      </c>
      <c r="H27" s="173">
        <v>36610.888888888891</v>
      </c>
      <c r="I27" s="44">
        <f t="shared" si="1"/>
        <v>-7.4507280772569268E-2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3">
        <v>16702.024444444443</v>
      </c>
      <c r="F28" s="173">
        <v>58348.800000000003</v>
      </c>
      <c r="G28" s="48">
        <f t="shared" si="0"/>
        <v>2.4935166209392321</v>
      </c>
      <c r="H28" s="173">
        <v>46098.8</v>
      </c>
      <c r="I28" s="44">
        <f t="shared" si="1"/>
        <v>0.26573359827153853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3">
        <v>20963.47388888889</v>
      </c>
      <c r="F29" s="173">
        <v>98808.333333333328</v>
      </c>
      <c r="G29" s="48">
        <f t="shared" si="0"/>
        <v>3.7133568537848092</v>
      </c>
      <c r="H29" s="173">
        <v>104141.66666666667</v>
      </c>
      <c r="I29" s="44">
        <f t="shared" si="1"/>
        <v>-5.121229094982805E-2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6">
        <v>20567.239999999998</v>
      </c>
      <c r="F30" s="176">
        <v>52697.8</v>
      </c>
      <c r="G30" s="51">
        <f t="shared" si="0"/>
        <v>1.5622203076348604</v>
      </c>
      <c r="H30" s="176">
        <v>51698.8</v>
      </c>
      <c r="I30" s="56">
        <f t="shared" si="1"/>
        <v>1.9323465921839578E-2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4"/>
      <c r="F31" s="193"/>
      <c r="G31" s="52"/>
      <c r="H31" s="193"/>
      <c r="I31" s="53"/>
    </row>
    <row r="32" spans="1:9" ht="16.5">
      <c r="A32" s="33"/>
      <c r="B32" s="39" t="s">
        <v>26</v>
      </c>
      <c r="C32" s="155" t="s">
        <v>100</v>
      </c>
      <c r="D32" s="20" t="s">
        <v>161</v>
      </c>
      <c r="E32" s="179">
        <v>18259.764444444445</v>
      </c>
      <c r="F32" s="179">
        <v>95948.800000000003</v>
      </c>
      <c r="G32" s="45">
        <f>(F32-E32)/E32</f>
        <v>4.2546570516791382</v>
      </c>
      <c r="H32" s="179">
        <v>103439.8</v>
      </c>
      <c r="I32" s="44">
        <f>(F32-H32)/H32</f>
        <v>-7.2418933524620116E-2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3">
        <v>17636.845000000001</v>
      </c>
      <c r="F33" s="173">
        <v>94948.800000000003</v>
      </c>
      <c r="G33" s="48">
        <f>(F33-E33)/E33</f>
        <v>4.383547907803238</v>
      </c>
      <c r="H33" s="173">
        <v>102639.8</v>
      </c>
      <c r="I33" s="44">
        <f>(F33-H33)/H33</f>
        <v>-7.4931946476902725E-2</v>
      </c>
    </row>
    <row r="34" spans="1:9" ht="16.5">
      <c r="A34" s="37"/>
      <c r="B34" s="168" t="s">
        <v>28</v>
      </c>
      <c r="C34" s="153" t="s">
        <v>102</v>
      </c>
      <c r="D34" s="149" t="s">
        <v>161</v>
      </c>
      <c r="E34" s="173">
        <v>38758.639999999999</v>
      </c>
      <c r="F34" s="173">
        <v>126214.28571428571</v>
      </c>
      <c r="G34" s="48">
        <f>(F34-E34)/E34</f>
        <v>2.2564167812463416</v>
      </c>
      <c r="H34" s="173">
        <v>125500</v>
      </c>
      <c r="I34" s="44">
        <f>(F34-H34)/H34</f>
        <v>5.6915196357427101E-3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3">
        <v>22578.966666666667</v>
      </c>
      <c r="F35" s="173">
        <v>107500</v>
      </c>
      <c r="G35" s="48">
        <f>(F35-E35)/E35</f>
        <v>3.7610681917832078</v>
      </c>
      <c r="H35" s="173">
        <v>84990</v>
      </c>
      <c r="I35" s="44">
        <f>(F35-H35)/H35</f>
        <v>0.26485468878691609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6">
        <v>30873.973333333332</v>
      </c>
      <c r="F36" s="173">
        <v>92949.8</v>
      </c>
      <c r="G36" s="51">
        <f>(F36-E36)/E36</f>
        <v>2.0106199482800617</v>
      </c>
      <c r="H36" s="173">
        <v>109749.8</v>
      </c>
      <c r="I36" s="56">
        <f>(F36-H36)/H36</f>
        <v>-0.15307544979580828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4"/>
      <c r="F37" s="193"/>
      <c r="G37" s="52"/>
      <c r="H37" s="19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3">
        <v>521637.25</v>
      </c>
      <c r="F38" s="173">
        <v>1602341</v>
      </c>
      <c r="G38" s="45">
        <f t="shared" ref="G38:G43" si="2">(F38-E38)/E38</f>
        <v>2.0717534071809482</v>
      </c>
      <c r="H38" s="173">
        <v>1602341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3">
        <v>351431.48</v>
      </c>
      <c r="F39" s="173">
        <v>855961.623603352</v>
      </c>
      <c r="G39" s="48">
        <f t="shared" si="2"/>
        <v>1.4356429981837484</v>
      </c>
      <c r="H39" s="173">
        <v>855961.875</v>
      </c>
      <c r="I39" s="44">
        <f t="shared" si="3"/>
        <v>-2.9370075390766645E-7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81">
        <v>234759.29333333331</v>
      </c>
      <c r="F40" s="173">
        <v>603808.42697525932</v>
      </c>
      <c r="G40" s="48">
        <f t="shared" si="2"/>
        <v>1.5720320520726536</v>
      </c>
      <c r="H40" s="173">
        <v>560779</v>
      </c>
      <c r="I40" s="44">
        <f t="shared" si="3"/>
        <v>7.6731523425911677E-2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4">
        <v>108889.57857142857</v>
      </c>
      <c r="F41" s="173">
        <v>262372.5</v>
      </c>
      <c r="G41" s="48">
        <f t="shared" si="2"/>
        <v>1.4095281058314579</v>
      </c>
      <c r="H41" s="173">
        <v>260130</v>
      </c>
      <c r="I41" s="44">
        <f t="shared" si="3"/>
        <v>8.6206896551724137E-3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4">
        <v>115199.33333333333</v>
      </c>
      <c r="F42" s="173">
        <v>178503</v>
      </c>
      <c r="G42" s="48">
        <f t="shared" si="2"/>
        <v>0.54951417542925607</v>
      </c>
      <c r="H42" s="173">
        <v>188370</v>
      </c>
      <c r="I42" s="44">
        <f t="shared" si="3"/>
        <v>-5.2380952380952382E-2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7">
        <v>257530.00357142853</v>
      </c>
      <c r="F43" s="173">
        <v>702650</v>
      </c>
      <c r="G43" s="51">
        <f t="shared" si="2"/>
        <v>1.7284199520663346</v>
      </c>
      <c r="H43" s="173">
        <v>728065</v>
      </c>
      <c r="I43" s="59">
        <f t="shared" si="3"/>
        <v>-3.4907597535934289E-2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4"/>
      <c r="F44" s="193"/>
      <c r="G44" s="6"/>
      <c r="H44" s="19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71">
        <v>173068.44444444444</v>
      </c>
      <c r="F45" s="173">
        <v>484385.56797020481</v>
      </c>
      <c r="G45" s="45">
        <f t="shared" ref="G45:G50" si="4">(F45-E45)/E45</f>
        <v>1.7988092775959179</v>
      </c>
      <c r="H45" s="173">
        <v>464246.22222222225</v>
      </c>
      <c r="I45" s="44">
        <f t="shared" ref="I45:I50" si="5">(F45-H45)/H45</f>
        <v>4.3380742338797955E-2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4">
        <v>134852.10222222222</v>
      </c>
      <c r="F46" s="173">
        <v>311973.09217877092</v>
      </c>
      <c r="G46" s="48">
        <f t="shared" si="4"/>
        <v>1.3134462647432203</v>
      </c>
      <c r="H46" s="173">
        <v>311976.5</v>
      </c>
      <c r="I46" s="84">
        <f t="shared" si="5"/>
        <v>-1.092332668991717E-5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4">
        <v>405727.7583333333</v>
      </c>
      <c r="F47" s="173">
        <v>974530.00798084599</v>
      </c>
      <c r="G47" s="48">
        <f t="shared" si="4"/>
        <v>1.4019308217511763</v>
      </c>
      <c r="H47" s="173">
        <v>974531.42857142852</v>
      </c>
      <c r="I47" s="84">
        <f t="shared" si="5"/>
        <v>-1.457716540367493E-6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74">
        <v>468363.83333333331</v>
      </c>
      <c r="F48" s="173">
        <v>1297408.81375</v>
      </c>
      <c r="G48" s="48">
        <f t="shared" si="4"/>
        <v>1.770087528997222</v>
      </c>
      <c r="H48" s="173">
        <v>1297408.79125</v>
      </c>
      <c r="I48" s="84">
        <f t="shared" si="5"/>
        <v>1.7342259521048314E-8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4">
        <v>36472.240000000005</v>
      </c>
      <c r="F49" s="173">
        <v>140832.75837988828</v>
      </c>
      <c r="G49" s="48">
        <f t="shared" si="4"/>
        <v>2.8613684923078009</v>
      </c>
      <c r="H49" s="173">
        <v>139700</v>
      </c>
      <c r="I49" s="44">
        <f t="shared" si="5"/>
        <v>8.1085066563227216E-3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7">
        <v>692015</v>
      </c>
      <c r="F50" s="173">
        <v>1788618</v>
      </c>
      <c r="G50" s="56">
        <f t="shared" si="4"/>
        <v>1.5846520667904598</v>
      </c>
      <c r="H50" s="173">
        <v>1788618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4"/>
      <c r="F51" s="193"/>
      <c r="G51" s="52"/>
      <c r="H51" s="19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71">
        <v>74270.000000000015</v>
      </c>
      <c r="F52" s="170">
        <v>151589.24162011174</v>
      </c>
      <c r="G52" s="172">
        <f t="shared" ref="G52:G60" si="6">(F52-E52)/E52</f>
        <v>1.041056168306338</v>
      </c>
      <c r="H52" s="170">
        <v>151600.75</v>
      </c>
      <c r="I52" s="116">
        <f t="shared" ref="I52:I60" si="7">(F52-H52)/H52</f>
        <v>-7.5912420540499628E-5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4">
        <v>72752</v>
      </c>
      <c r="F53" s="173">
        <v>174918.34078212289</v>
      </c>
      <c r="G53" s="175">
        <f t="shared" si="6"/>
        <v>1.404309720449237</v>
      </c>
      <c r="H53" s="173">
        <v>170744.33333333334</v>
      </c>
      <c r="I53" s="84">
        <f t="shared" si="7"/>
        <v>2.4445950078125854E-2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4">
        <v>60627.75</v>
      </c>
      <c r="F54" s="173">
        <v>124987.84636871509</v>
      </c>
      <c r="G54" s="175">
        <f t="shared" si="6"/>
        <v>1.0615616836962463</v>
      </c>
      <c r="H54" s="173">
        <v>137958.6</v>
      </c>
      <c r="I54" s="84">
        <f t="shared" si="7"/>
        <v>-9.4019174094872746E-2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4">
        <v>87428.75</v>
      </c>
      <c r="F55" s="173">
        <v>185509.62234636871</v>
      </c>
      <c r="G55" s="175">
        <f t="shared" si="6"/>
        <v>1.1218377518421423</v>
      </c>
      <c r="H55" s="173">
        <v>185509.6</v>
      </c>
      <c r="I55" s="84">
        <f t="shared" si="7"/>
        <v>1.2045936544416151E-7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4">
        <v>43639.75</v>
      </c>
      <c r="F56" s="173">
        <v>95977.32960893854</v>
      </c>
      <c r="G56" s="180">
        <f t="shared" si="6"/>
        <v>1.1993097946009896</v>
      </c>
      <c r="H56" s="173">
        <v>94775.333333333328</v>
      </c>
      <c r="I56" s="85">
        <f t="shared" si="7"/>
        <v>1.2682585577174214E-2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7">
        <v>35797</v>
      </c>
      <c r="F57" s="176">
        <v>111595.82011173184</v>
      </c>
      <c r="G57" s="178">
        <f t="shared" si="6"/>
        <v>2.1174629190080689</v>
      </c>
      <c r="H57" s="176">
        <v>115937.25</v>
      </c>
      <c r="I57" s="117">
        <f t="shared" si="7"/>
        <v>-3.7446376279135149E-2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71">
        <v>96415.428571428565</v>
      </c>
      <c r="F58" s="179">
        <v>208866.375</v>
      </c>
      <c r="G58" s="44">
        <f t="shared" si="6"/>
        <v>1.1663169276405081</v>
      </c>
      <c r="H58" s="179">
        <v>208776.75</v>
      </c>
      <c r="I58" s="44">
        <f t="shared" si="7"/>
        <v>4.2928630702412983E-4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4">
        <v>98690</v>
      </c>
      <c r="F59" s="173">
        <v>193054.33333333334</v>
      </c>
      <c r="G59" s="48">
        <f t="shared" si="6"/>
        <v>0.95616914918769225</v>
      </c>
      <c r="H59" s="173">
        <v>193054.33333333334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7">
        <v>600160</v>
      </c>
      <c r="F60" s="173">
        <v>1069822</v>
      </c>
      <c r="G60" s="51">
        <f t="shared" si="6"/>
        <v>0.78256131698213804</v>
      </c>
      <c r="H60" s="173">
        <v>1069822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4"/>
      <c r="F61" s="193"/>
      <c r="G61" s="52"/>
      <c r="H61" s="19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71">
        <v>188315.375</v>
      </c>
      <c r="F62" s="173">
        <v>390494</v>
      </c>
      <c r="G62" s="45">
        <f t="shared" ref="G62:G67" si="8">(F62-E62)/E62</f>
        <v>1.07361719668402</v>
      </c>
      <c r="H62" s="173">
        <v>390498.44444444444</v>
      </c>
      <c r="I62" s="44">
        <f t="shared" ref="I62:I67" si="9">(F62-H62)/H62</f>
        <v>-1.1381465170139187E-5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4">
        <v>899780.8</v>
      </c>
      <c r="F63" s="173">
        <v>2178101.4134078212</v>
      </c>
      <c r="G63" s="48">
        <f t="shared" si="8"/>
        <v>1.4207022570472954</v>
      </c>
      <c r="H63" s="173">
        <v>2510478.75</v>
      </c>
      <c r="I63" s="44">
        <f t="shared" si="9"/>
        <v>-0.13239599681621633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4">
        <v>519239.57142857136</v>
      </c>
      <c r="F64" s="173">
        <v>984112.00744878955</v>
      </c>
      <c r="G64" s="48">
        <f t="shared" si="8"/>
        <v>0.89529469940287065</v>
      </c>
      <c r="H64" s="173">
        <v>984108.66666666663</v>
      </c>
      <c r="I64" s="84">
        <f t="shared" si="9"/>
        <v>3.394728891307399E-6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4">
        <v>206642.66666666669</v>
      </c>
      <c r="F65" s="173">
        <v>585103.86571428576</v>
      </c>
      <c r="G65" s="48">
        <f t="shared" si="8"/>
        <v>1.8314765539592615</v>
      </c>
      <c r="H65" s="173">
        <v>585997.28571428568</v>
      </c>
      <c r="I65" s="84">
        <f t="shared" si="9"/>
        <v>-1.5246145703745285E-3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4">
        <v>109054</v>
      </c>
      <c r="F66" s="173">
        <v>293991.75</v>
      </c>
      <c r="G66" s="48">
        <f t="shared" si="8"/>
        <v>1.6958364663377776</v>
      </c>
      <c r="H66" s="173">
        <v>293991.75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7">
        <v>105033.49333333333</v>
      </c>
      <c r="F67" s="173">
        <v>221110.5</v>
      </c>
      <c r="G67" s="51">
        <f t="shared" si="8"/>
        <v>1.1051427785828825</v>
      </c>
      <c r="H67" s="173">
        <v>223686.875</v>
      </c>
      <c r="I67" s="85">
        <f t="shared" si="9"/>
        <v>-1.1517774567685296E-2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4"/>
      <c r="F68" s="193"/>
      <c r="G68" s="60"/>
      <c r="H68" s="19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71">
        <v>96685.242857142861</v>
      </c>
      <c r="F69" s="179">
        <v>297111.34450651769</v>
      </c>
      <c r="G69" s="45">
        <f>(F69-E69)/E69</f>
        <v>2.0729751069200302</v>
      </c>
      <c r="H69" s="179">
        <v>291521.33333333331</v>
      </c>
      <c r="I69" s="44">
        <f>(F69-H69)/H69</f>
        <v>1.9175307375507267E-2</v>
      </c>
    </row>
    <row r="70" spans="1:9" ht="16.5">
      <c r="A70" s="37"/>
      <c r="B70" s="34" t="s">
        <v>67</v>
      </c>
      <c r="C70" s="153" t="s">
        <v>139</v>
      </c>
      <c r="D70" s="13" t="s">
        <v>135</v>
      </c>
      <c r="E70" s="174">
        <v>77547.256666666668</v>
      </c>
      <c r="F70" s="173">
        <v>204516</v>
      </c>
      <c r="G70" s="48">
        <f>(F70-E70)/E70</f>
        <v>1.6373079950345977</v>
      </c>
      <c r="H70" s="173">
        <v>197340</v>
      </c>
      <c r="I70" s="44">
        <f>(F70-H70)/H70</f>
        <v>3.6363636363636362E-2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4">
        <v>40195.919999999998</v>
      </c>
      <c r="F71" s="173">
        <v>80134.783985102418</v>
      </c>
      <c r="G71" s="48">
        <f>(F71-E71)/E71</f>
        <v>0.99360492271609713</v>
      </c>
      <c r="H71" s="173">
        <v>80127</v>
      </c>
      <c r="I71" s="44">
        <f>(F71-H71)/H71</f>
        <v>9.714559514793051E-5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4">
        <v>49932.5</v>
      </c>
      <c r="F72" s="173">
        <v>134558.35195530727</v>
      </c>
      <c r="G72" s="48">
        <f>(F72-E72)/E72</f>
        <v>1.6948050258910983</v>
      </c>
      <c r="H72" s="173">
        <v>145762.5</v>
      </c>
      <c r="I72" s="44">
        <f>(F72-H72)/H72</f>
        <v>-7.686577854175615E-2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7">
        <v>45888.978571428575</v>
      </c>
      <c r="F73" s="182">
        <v>102761.90130353818</v>
      </c>
      <c r="G73" s="48">
        <f>(F73-E73)/E73</f>
        <v>1.2393590901916449</v>
      </c>
      <c r="H73" s="182">
        <v>104952.33333333333</v>
      </c>
      <c r="I73" s="59">
        <f>(F73-H73)/H73</f>
        <v>-2.0870732076420238E-2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4"/>
      <c r="F74" s="148"/>
      <c r="G74" s="52"/>
      <c r="H74" s="14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71">
        <v>29014.120000000003</v>
      </c>
      <c r="F75" s="170">
        <v>71631.857142857145</v>
      </c>
      <c r="G75" s="44">
        <f t="shared" ref="G75:G81" si="10">(F75-E75)/E75</f>
        <v>1.4688619590343301</v>
      </c>
      <c r="H75" s="170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4">
        <v>40789.375</v>
      </c>
      <c r="F76" s="173">
        <v>102370.125</v>
      </c>
      <c r="G76" s="48">
        <f t="shared" si="10"/>
        <v>1.509725265464352</v>
      </c>
      <c r="H76" s="173">
        <v>102370.125</v>
      </c>
      <c r="I76" s="44">
        <f t="shared" si="11"/>
        <v>0</v>
      </c>
    </row>
    <row r="77" spans="1:9" ht="16.5">
      <c r="A77" s="37"/>
      <c r="B77" s="34" t="s">
        <v>75</v>
      </c>
      <c r="C77" s="153" t="s">
        <v>148</v>
      </c>
      <c r="D77" s="13" t="s">
        <v>145</v>
      </c>
      <c r="E77" s="174">
        <v>19153.890476190474</v>
      </c>
      <c r="F77" s="173">
        <v>42927.857142857145</v>
      </c>
      <c r="G77" s="48">
        <f t="shared" si="10"/>
        <v>1.2412082389329337</v>
      </c>
      <c r="H77" s="173">
        <v>42927.857142857145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4">
        <v>34805.385714285716</v>
      </c>
      <c r="F78" s="173">
        <v>100351.875</v>
      </c>
      <c r="G78" s="48">
        <f t="shared" si="10"/>
        <v>1.8832283550534255</v>
      </c>
      <c r="H78" s="173">
        <v>91830.375</v>
      </c>
      <c r="I78" s="44">
        <f t="shared" si="11"/>
        <v>9.2796092796092799E-2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3">
        <v>45388.592857142859</v>
      </c>
      <c r="F79" s="173">
        <v>129081.30670391061</v>
      </c>
      <c r="G79" s="48">
        <f t="shared" si="10"/>
        <v>1.8439151464815005</v>
      </c>
      <c r="H79" s="173">
        <v>129078.1</v>
      </c>
      <c r="I79" s="44">
        <f t="shared" si="11"/>
        <v>2.4843129164468017E-5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3">
        <v>152666</v>
      </c>
      <c r="F80" s="173">
        <v>578565</v>
      </c>
      <c r="G80" s="48">
        <f t="shared" si="10"/>
        <v>2.7897436233345996</v>
      </c>
      <c r="H80" s="173">
        <v>647933</v>
      </c>
      <c r="I80" s="44">
        <f t="shared" si="11"/>
        <v>-0.10706045223811721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7">
        <v>64693.291111111103</v>
      </c>
      <c r="F81" s="176">
        <v>161998.20000000001</v>
      </c>
      <c r="G81" s="51">
        <f t="shared" si="10"/>
        <v>1.5040958222664413</v>
      </c>
      <c r="H81" s="176">
        <v>161998.20000000001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222</v>
      </c>
      <c r="F12" s="223" t="s">
        <v>224</v>
      </c>
      <c r="G12" s="215" t="s">
        <v>197</v>
      </c>
      <c r="H12" s="223" t="s">
        <v>219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70">
        <v>21901.515555555554</v>
      </c>
      <c r="F15" s="145">
        <v>71000</v>
      </c>
      <c r="G15" s="44">
        <f>(F15-E15)/E15</f>
        <v>2.2417847897284027</v>
      </c>
      <c r="H15" s="145">
        <v>67666.600000000006</v>
      </c>
      <c r="I15" s="118">
        <f>(F15-H15)/H15</f>
        <v>4.9262117499623059E-2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3">
        <v>19912.355</v>
      </c>
      <c r="F16" s="145">
        <v>40500</v>
      </c>
      <c r="G16" s="48">
        <f t="shared" ref="G16:G39" si="0">(F16-E16)/E16</f>
        <v>1.033913115751502</v>
      </c>
      <c r="H16" s="145">
        <v>45500</v>
      </c>
      <c r="I16" s="48">
        <f>(F16-H16)/H16</f>
        <v>-0.10989010989010989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3">
        <v>19043</v>
      </c>
      <c r="F17" s="145">
        <v>39500</v>
      </c>
      <c r="G17" s="48">
        <f t="shared" si="0"/>
        <v>1.0742530063540408</v>
      </c>
      <c r="H17" s="145">
        <v>46500</v>
      </c>
      <c r="I17" s="48">
        <f t="shared" ref="I17:I29" si="1">(F17-H17)/H17</f>
        <v>-0.15053763440860216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3">
        <v>12821.89388888889</v>
      </c>
      <c r="F18" s="145">
        <v>63666.6</v>
      </c>
      <c r="G18" s="48">
        <f t="shared" si="0"/>
        <v>3.9654599041075964</v>
      </c>
      <c r="H18" s="145">
        <v>68833.334000000003</v>
      </c>
      <c r="I18" s="48">
        <f t="shared" si="1"/>
        <v>-7.506151016889584E-2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3">
        <v>32204.155873015872</v>
      </c>
      <c r="F19" s="145">
        <v>86000</v>
      </c>
      <c r="G19" s="48">
        <f t="shared" si="0"/>
        <v>1.6704627917932824</v>
      </c>
      <c r="H19" s="145">
        <v>114833.2</v>
      </c>
      <c r="I19" s="48">
        <f t="shared" si="1"/>
        <v>-0.25108766454300668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3">
        <v>22000.882222222222</v>
      </c>
      <c r="F20" s="145">
        <v>48000</v>
      </c>
      <c r="G20" s="48">
        <f t="shared" si="0"/>
        <v>1.1817306922136557</v>
      </c>
      <c r="H20" s="145">
        <v>56500</v>
      </c>
      <c r="I20" s="48">
        <f t="shared" si="1"/>
        <v>-0.15044247787610621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3">
        <v>20311.980000000003</v>
      </c>
      <c r="F21" s="145">
        <v>92500</v>
      </c>
      <c r="G21" s="48">
        <f t="shared" si="0"/>
        <v>3.5539627352921763</v>
      </c>
      <c r="H21" s="145">
        <v>89000</v>
      </c>
      <c r="I21" s="48">
        <f t="shared" si="1"/>
        <v>3.9325842696629212E-2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3">
        <v>7178.1888888888898</v>
      </c>
      <c r="F22" s="145">
        <v>22666.6</v>
      </c>
      <c r="G22" s="48">
        <f t="shared" si="0"/>
        <v>2.1577045896752036</v>
      </c>
      <c r="H22" s="145">
        <v>24500</v>
      </c>
      <c r="I22" s="48">
        <f t="shared" si="1"/>
        <v>-7.4832653061224552E-2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3">
        <v>7668.85</v>
      </c>
      <c r="F23" s="145">
        <v>23500</v>
      </c>
      <c r="G23" s="48">
        <f t="shared" si="0"/>
        <v>2.0643447192212649</v>
      </c>
      <c r="H23" s="145">
        <v>25166.6</v>
      </c>
      <c r="I23" s="48">
        <f t="shared" si="1"/>
        <v>-6.6222691980640958E-2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3">
        <v>7615.8821428571428</v>
      </c>
      <c r="F24" s="145">
        <v>23500</v>
      </c>
      <c r="G24" s="48">
        <f t="shared" si="0"/>
        <v>2.0856569940542484</v>
      </c>
      <c r="H24" s="145">
        <v>24500</v>
      </c>
      <c r="I24" s="48">
        <f t="shared" si="1"/>
        <v>-4.0816326530612242E-2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3">
        <v>7688.3805555555564</v>
      </c>
      <c r="F25" s="145">
        <v>26000</v>
      </c>
      <c r="G25" s="48">
        <f t="shared" si="0"/>
        <v>2.3817264652973802</v>
      </c>
      <c r="H25" s="145">
        <v>33166.6</v>
      </c>
      <c r="I25" s="48">
        <f t="shared" si="1"/>
        <v>-0.21607882628909802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3">
        <v>24479.897777777776</v>
      </c>
      <c r="F26" s="145">
        <v>52000</v>
      </c>
      <c r="G26" s="48">
        <f t="shared" si="0"/>
        <v>1.1241918766182213</v>
      </c>
      <c r="H26" s="145">
        <v>57500</v>
      </c>
      <c r="I26" s="48">
        <f t="shared" si="1"/>
        <v>-9.5652173913043481E-2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3">
        <v>7191.5599999999995</v>
      </c>
      <c r="F27" s="145">
        <v>24000</v>
      </c>
      <c r="G27" s="48">
        <f t="shared" si="0"/>
        <v>2.3372453264660247</v>
      </c>
      <c r="H27" s="145">
        <v>25666.6</v>
      </c>
      <c r="I27" s="48">
        <f t="shared" si="1"/>
        <v>-6.4932636188665377E-2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3">
        <v>16702.024444444443</v>
      </c>
      <c r="F28" s="145">
        <v>41366.6</v>
      </c>
      <c r="G28" s="48">
        <f t="shared" si="0"/>
        <v>1.4767416750943432</v>
      </c>
      <c r="H28" s="145">
        <v>41300</v>
      </c>
      <c r="I28" s="48">
        <f t="shared" si="1"/>
        <v>1.6125907990314418E-3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3">
        <v>20963.47388888889</v>
      </c>
      <c r="F29" s="145">
        <v>62166.6</v>
      </c>
      <c r="G29" s="48">
        <f t="shared" si="0"/>
        <v>1.965472246131386</v>
      </c>
      <c r="H29" s="145">
        <v>59150</v>
      </c>
      <c r="I29" s="48">
        <f t="shared" si="1"/>
        <v>5.0999154691462358E-2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6">
        <v>20567.239999999998</v>
      </c>
      <c r="F30" s="147">
        <v>49500</v>
      </c>
      <c r="G30" s="51">
        <f t="shared" si="0"/>
        <v>1.4067400390134994</v>
      </c>
      <c r="H30" s="147">
        <v>45700</v>
      </c>
      <c r="I30" s="51">
        <f>(F30-H30)/H30</f>
        <v>8.3150984682713341E-2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4"/>
      <c r="F31" s="144"/>
      <c r="G31" s="41"/>
      <c r="H31" s="14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9">
        <v>18259.764444444445</v>
      </c>
      <c r="F32" s="145">
        <v>92333.2</v>
      </c>
      <c r="G32" s="44">
        <f t="shared" si="0"/>
        <v>4.0566479256030314</v>
      </c>
      <c r="H32" s="145">
        <v>59166.6</v>
      </c>
      <c r="I32" s="45">
        <f>(F32-H32)/H32</f>
        <v>0.56056288514127905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3">
        <v>17636.845000000001</v>
      </c>
      <c r="F33" s="145">
        <v>88333.2</v>
      </c>
      <c r="G33" s="48">
        <f t="shared" si="0"/>
        <v>4.0084468055369307</v>
      </c>
      <c r="H33" s="145">
        <v>58500</v>
      </c>
      <c r="I33" s="48">
        <f>(F33-H33)/H33</f>
        <v>0.50996923076923073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3">
        <v>38758.639999999999</v>
      </c>
      <c r="F34" s="145">
        <v>109833.2</v>
      </c>
      <c r="G34" s="48">
        <f>(F34-E34)/E34</f>
        <v>1.833773321251726</v>
      </c>
      <c r="H34" s="145">
        <v>110666.6</v>
      </c>
      <c r="I34" s="48">
        <f>(F34-H34)/H34</f>
        <v>-7.5307274281491317E-3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3">
        <v>22578.966666666667</v>
      </c>
      <c r="F35" s="145">
        <v>65500</v>
      </c>
      <c r="G35" s="48">
        <f t="shared" si="0"/>
        <v>1.9009299215051176</v>
      </c>
      <c r="H35" s="145">
        <v>64500</v>
      </c>
      <c r="I35" s="48">
        <f>(F35-H35)/H35</f>
        <v>1.5503875968992248E-2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6">
        <v>30873.973333333332</v>
      </c>
      <c r="F36" s="145">
        <v>68833.2</v>
      </c>
      <c r="G36" s="55">
        <f t="shared" si="0"/>
        <v>1.2294895204072644</v>
      </c>
      <c r="H36" s="145">
        <v>65833.2</v>
      </c>
      <c r="I36" s="48">
        <f>(F36-H36)/H36</f>
        <v>4.5569712546253263E-2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4"/>
      <c r="F37" s="143"/>
      <c r="G37" s="6"/>
      <c r="H37" s="14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0">
        <v>521637.25</v>
      </c>
      <c r="F38" s="206">
        <v>1315540</v>
      </c>
      <c r="G38" s="172">
        <f t="shared" si="0"/>
        <v>1.5219441287983173</v>
      </c>
      <c r="H38" s="206">
        <v>1324640</v>
      </c>
      <c r="I38" s="172">
        <f>(F38-H38)/H38</f>
        <v>-6.8697910375649235E-3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76">
        <v>351431.48</v>
      </c>
      <c r="F39" s="146">
        <v>1020990</v>
      </c>
      <c r="G39" s="178">
        <f t="shared" si="0"/>
        <v>1.9052320526322799</v>
      </c>
      <c r="H39" s="146">
        <v>1047900</v>
      </c>
      <c r="I39" s="178">
        <f>(F39-H39)/H39</f>
        <v>-2.5679931291153736E-2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9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13" t="s">
        <v>3</v>
      </c>
      <c r="B12" s="219"/>
      <c r="C12" s="221" t="s">
        <v>0</v>
      </c>
      <c r="D12" s="215" t="s">
        <v>223</v>
      </c>
      <c r="E12" s="223" t="s">
        <v>224</v>
      </c>
      <c r="F12" s="230" t="s">
        <v>186</v>
      </c>
      <c r="G12" s="215" t="s">
        <v>222</v>
      </c>
      <c r="H12" s="232" t="s">
        <v>225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5">
        <v>86998.666666666672</v>
      </c>
      <c r="E15" s="135">
        <v>71000</v>
      </c>
      <c r="F15" s="67">
        <f t="shared" ref="F15:F30" si="0">D15-E15</f>
        <v>15998.666666666672</v>
      </c>
      <c r="G15" s="170">
        <v>21901.515555555554</v>
      </c>
      <c r="H15" s="66">
        <f>AVERAGE(D15:E15)</f>
        <v>78999.333333333343</v>
      </c>
      <c r="I15" s="69">
        <f>(H15-G15)/G15</f>
        <v>2.6070258760378029</v>
      </c>
    </row>
    <row r="16" spans="1:9" ht="16.5" customHeight="1">
      <c r="A16" s="37"/>
      <c r="B16" s="34" t="s">
        <v>5</v>
      </c>
      <c r="C16" s="15" t="s">
        <v>164</v>
      </c>
      <c r="D16" s="135">
        <v>58742.25</v>
      </c>
      <c r="E16" s="135">
        <v>40500</v>
      </c>
      <c r="F16" s="71">
        <f t="shared" si="0"/>
        <v>18242.25</v>
      </c>
      <c r="G16" s="173">
        <v>19912.355</v>
      </c>
      <c r="H16" s="68">
        <f t="shared" ref="H16:H30" si="1">AVERAGE(D16:E16)</f>
        <v>49621.125</v>
      </c>
      <c r="I16" s="72">
        <f t="shared" ref="I16:I39" si="2">(H16-G16)/G16</f>
        <v>1.4919767149591296</v>
      </c>
    </row>
    <row r="17" spans="1:9" ht="16.5">
      <c r="A17" s="37"/>
      <c r="B17" s="34" t="s">
        <v>6</v>
      </c>
      <c r="C17" s="15" t="s">
        <v>165</v>
      </c>
      <c r="D17" s="135">
        <v>51898.8</v>
      </c>
      <c r="E17" s="135">
        <v>39500</v>
      </c>
      <c r="F17" s="71">
        <f t="shared" si="0"/>
        <v>12398.800000000003</v>
      </c>
      <c r="G17" s="173">
        <v>19043</v>
      </c>
      <c r="H17" s="68">
        <f t="shared" si="1"/>
        <v>45699.4</v>
      </c>
      <c r="I17" s="72">
        <f t="shared" si="2"/>
        <v>1.3998004516095155</v>
      </c>
    </row>
    <row r="18" spans="1:9" ht="16.5">
      <c r="A18" s="37"/>
      <c r="B18" s="34" t="s">
        <v>7</v>
      </c>
      <c r="C18" s="153" t="s">
        <v>166</v>
      </c>
      <c r="D18" s="135">
        <v>76948.800000000003</v>
      </c>
      <c r="E18" s="135">
        <v>63666.6</v>
      </c>
      <c r="F18" s="71">
        <f t="shared" si="0"/>
        <v>13282.200000000004</v>
      </c>
      <c r="G18" s="173">
        <v>12821.89388888889</v>
      </c>
      <c r="H18" s="68">
        <f t="shared" si="1"/>
        <v>70307.7</v>
      </c>
      <c r="I18" s="72">
        <f t="shared" si="2"/>
        <v>4.48340990880659</v>
      </c>
    </row>
    <row r="19" spans="1:9" ht="16.5">
      <c r="A19" s="37"/>
      <c r="B19" s="34" t="s">
        <v>8</v>
      </c>
      <c r="C19" s="15" t="s">
        <v>167</v>
      </c>
      <c r="D19" s="135">
        <v>169998.28571428571</v>
      </c>
      <c r="E19" s="135">
        <v>86000</v>
      </c>
      <c r="F19" s="71">
        <f>D19-E19</f>
        <v>83998.28571428571</v>
      </c>
      <c r="G19" s="173">
        <v>32204.155873015872</v>
      </c>
      <c r="H19" s="68">
        <f t="shared" si="1"/>
        <v>127999.14285714286</v>
      </c>
      <c r="I19" s="72">
        <f t="shared" si="2"/>
        <v>2.9746156788538709</v>
      </c>
    </row>
    <row r="20" spans="1:9" ht="16.5">
      <c r="A20" s="37"/>
      <c r="B20" s="34" t="s">
        <v>9</v>
      </c>
      <c r="C20" s="153" t="s">
        <v>168</v>
      </c>
      <c r="D20" s="135">
        <v>68098.8</v>
      </c>
      <c r="E20" s="135">
        <v>48000</v>
      </c>
      <c r="F20" s="71">
        <f t="shared" si="0"/>
        <v>20098.800000000003</v>
      </c>
      <c r="G20" s="173">
        <v>22000.882222222222</v>
      </c>
      <c r="H20" s="68">
        <f t="shared" si="1"/>
        <v>58049.4</v>
      </c>
      <c r="I20" s="72">
        <f t="shared" si="2"/>
        <v>1.6385032842622371</v>
      </c>
    </row>
    <row r="21" spans="1:9" ht="16.5">
      <c r="A21" s="37"/>
      <c r="B21" s="34" t="s">
        <v>10</v>
      </c>
      <c r="C21" s="15" t="s">
        <v>169</v>
      </c>
      <c r="D21" s="135">
        <v>123249.8</v>
      </c>
      <c r="E21" s="135">
        <v>92500</v>
      </c>
      <c r="F21" s="71">
        <f t="shared" si="0"/>
        <v>30749.800000000003</v>
      </c>
      <c r="G21" s="173">
        <v>20311.980000000003</v>
      </c>
      <c r="H21" s="68">
        <f t="shared" si="1"/>
        <v>107874.9</v>
      </c>
      <c r="I21" s="72">
        <f t="shared" si="2"/>
        <v>4.310900266739135</v>
      </c>
    </row>
    <row r="22" spans="1:9" ht="16.5">
      <c r="A22" s="37"/>
      <c r="B22" s="34" t="s">
        <v>11</v>
      </c>
      <c r="C22" s="15" t="s">
        <v>170</v>
      </c>
      <c r="D22" s="135">
        <v>33499.75</v>
      </c>
      <c r="E22" s="135">
        <v>22666.6</v>
      </c>
      <c r="F22" s="71">
        <f t="shared" si="0"/>
        <v>10833.150000000001</v>
      </c>
      <c r="G22" s="173">
        <v>7178.1888888888898</v>
      </c>
      <c r="H22" s="68">
        <f t="shared" si="1"/>
        <v>28083.174999999999</v>
      </c>
      <c r="I22" s="72">
        <f t="shared" si="2"/>
        <v>2.9122925621907099</v>
      </c>
    </row>
    <row r="23" spans="1:9" ht="16.5">
      <c r="A23" s="37"/>
      <c r="B23" s="34" t="s">
        <v>12</v>
      </c>
      <c r="C23" s="15" t="s">
        <v>171</v>
      </c>
      <c r="D23" s="135">
        <v>39166.444444444445</v>
      </c>
      <c r="E23" s="135">
        <v>23500</v>
      </c>
      <c r="F23" s="71">
        <f t="shared" si="0"/>
        <v>15666.444444444445</v>
      </c>
      <c r="G23" s="173">
        <v>7668.85</v>
      </c>
      <c r="H23" s="68">
        <f t="shared" si="1"/>
        <v>31333.222222222223</v>
      </c>
      <c r="I23" s="72">
        <f t="shared" si="2"/>
        <v>3.0857784703341724</v>
      </c>
    </row>
    <row r="24" spans="1:9" ht="16.5">
      <c r="A24" s="37"/>
      <c r="B24" s="34" t="s">
        <v>13</v>
      </c>
      <c r="C24" s="15" t="s">
        <v>172</v>
      </c>
      <c r="D24" s="135">
        <v>34277.555555555555</v>
      </c>
      <c r="E24" s="135">
        <v>23500</v>
      </c>
      <c r="F24" s="71">
        <f t="shared" si="0"/>
        <v>10777.555555555555</v>
      </c>
      <c r="G24" s="173">
        <v>7615.8821428571428</v>
      </c>
      <c r="H24" s="68">
        <f t="shared" si="1"/>
        <v>28888.777777777777</v>
      </c>
      <c r="I24" s="72">
        <f t="shared" si="2"/>
        <v>2.7932280510501681</v>
      </c>
    </row>
    <row r="25" spans="1:9" ht="16.5">
      <c r="A25" s="37"/>
      <c r="B25" s="34" t="s">
        <v>14</v>
      </c>
      <c r="C25" s="153" t="s">
        <v>173</v>
      </c>
      <c r="D25" s="135">
        <v>42722</v>
      </c>
      <c r="E25" s="135">
        <v>26000</v>
      </c>
      <c r="F25" s="71">
        <f t="shared" si="0"/>
        <v>16722</v>
      </c>
      <c r="G25" s="173">
        <v>7688.3805555555564</v>
      </c>
      <c r="H25" s="68">
        <f t="shared" si="1"/>
        <v>34361</v>
      </c>
      <c r="I25" s="72">
        <f t="shared" si="2"/>
        <v>3.4692116566955109</v>
      </c>
    </row>
    <row r="26" spans="1:9" ht="16.5">
      <c r="A26" s="37"/>
      <c r="B26" s="34" t="s">
        <v>15</v>
      </c>
      <c r="C26" s="15" t="s">
        <v>174</v>
      </c>
      <c r="D26" s="135">
        <v>71749.75</v>
      </c>
      <c r="E26" s="135">
        <v>52000</v>
      </c>
      <c r="F26" s="71">
        <f t="shared" si="0"/>
        <v>19749.75</v>
      </c>
      <c r="G26" s="173">
        <v>24479.897777777776</v>
      </c>
      <c r="H26" s="68">
        <f t="shared" si="1"/>
        <v>61874.875</v>
      </c>
      <c r="I26" s="72">
        <f t="shared" si="2"/>
        <v>1.5275789777263051</v>
      </c>
    </row>
    <row r="27" spans="1:9" ht="16.5">
      <c r="A27" s="37"/>
      <c r="B27" s="34" t="s">
        <v>16</v>
      </c>
      <c r="C27" s="15" t="s">
        <v>175</v>
      </c>
      <c r="D27" s="135">
        <v>33883.111111111109</v>
      </c>
      <c r="E27" s="135">
        <v>24000</v>
      </c>
      <c r="F27" s="71">
        <f t="shared" si="0"/>
        <v>9883.1111111111095</v>
      </c>
      <c r="G27" s="173">
        <v>7191.5599999999995</v>
      </c>
      <c r="H27" s="68">
        <f t="shared" si="1"/>
        <v>28941.555555555555</v>
      </c>
      <c r="I27" s="72">
        <f t="shared" si="2"/>
        <v>3.0243779591014408</v>
      </c>
    </row>
    <row r="28" spans="1:9" ht="16.5">
      <c r="A28" s="37"/>
      <c r="B28" s="34" t="s">
        <v>17</v>
      </c>
      <c r="C28" s="15" t="s">
        <v>176</v>
      </c>
      <c r="D28" s="135">
        <v>58348.800000000003</v>
      </c>
      <c r="E28" s="135">
        <v>41366.6</v>
      </c>
      <c r="F28" s="71">
        <f t="shared" si="0"/>
        <v>16982.200000000004</v>
      </c>
      <c r="G28" s="173">
        <v>16702.024444444443</v>
      </c>
      <c r="H28" s="68">
        <f t="shared" si="1"/>
        <v>49857.7</v>
      </c>
      <c r="I28" s="72">
        <f t="shared" si="2"/>
        <v>1.9851291480167876</v>
      </c>
    </row>
    <row r="29" spans="1:9" ht="16.5">
      <c r="A29" s="37"/>
      <c r="B29" s="34" t="s">
        <v>18</v>
      </c>
      <c r="C29" s="15" t="s">
        <v>177</v>
      </c>
      <c r="D29" s="135">
        <v>98808.333333333328</v>
      </c>
      <c r="E29" s="135">
        <v>62166.6</v>
      </c>
      <c r="F29" s="71">
        <f t="shared" si="0"/>
        <v>36641.73333333333</v>
      </c>
      <c r="G29" s="173">
        <v>20963.47388888889</v>
      </c>
      <c r="H29" s="68">
        <f t="shared" si="1"/>
        <v>80487.46666666666</v>
      </c>
      <c r="I29" s="72">
        <f t="shared" si="2"/>
        <v>2.8394145499580974</v>
      </c>
    </row>
    <row r="30" spans="1:9" ht="17.25" thickBot="1">
      <c r="A30" s="38"/>
      <c r="B30" s="36" t="s">
        <v>19</v>
      </c>
      <c r="C30" s="16" t="s">
        <v>178</v>
      </c>
      <c r="D30" s="145">
        <v>52697.8</v>
      </c>
      <c r="E30" s="138">
        <v>49500</v>
      </c>
      <c r="F30" s="74">
        <f t="shared" si="0"/>
        <v>3197.8000000000029</v>
      </c>
      <c r="G30" s="176">
        <v>20567.239999999998</v>
      </c>
      <c r="H30" s="100">
        <f t="shared" si="1"/>
        <v>51098.9</v>
      </c>
      <c r="I30" s="75">
        <f t="shared" si="2"/>
        <v>1.4844801733241799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4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95948.800000000003</v>
      </c>
      <c r="E32" s="135">
        <v>92333.2</v>
      </c>
      <c r="F32" s="67">
        <f>D32-E32</f>
        <v>3615.6000000000058</v>
      </c>
      <c r="G32" s="179">
        <v>18259.764444444445</v>
      </c>
      <c r="H32" s="68">
        <f>AVERAGE(D32:E32)</f>
        <v>94141</v>
      </c>
      <c r="I32" s="78">
        <f t="shared" si="2"/>
        <v>4.1556524886410848</v>
      </c>
    </row>
    <row r="33" spans="1:9" ht="16.5">
      <c r="A33" s="37"/>
      <c r="B33" s="34" t="s">
        <v>27</v>
      </c>
      <c r="C33" s="15" t="s">
        <v>180</v>
      </c>
      <c r="D33" s="47">
        <v>94948.800000000003</v>
      </c>
      <c r="E33" s="135">
        <v>88333.2</v>
      </c>
      <c r="F33" s="79">
        <f>D33-E33</f>
        <v>6615.6000000000058</v>
      </c>
      <c r="G33" s="173">
        <v>17636.845000000001</v>
      </c>
      <c r="H33" s="68">
        <f>AVERAGE(D33:E33)</f>
        <v>91641</v>
      </c>
      <c r="I33" s="72">
        <f t="shared" si="2"/>
        <v>4.1959973566700848</v>
      </c>
    </row>
    <row r="34" spans="1:9" ht="16.5">
      <c r="A34" s="37"/>
      <c r="B34" s="39" t="s">
        <v>28</v>
      </c>
      <c r="C34" s="15" t="s">
        <v>181</v>
      </c>
      <c r="D34" s="47">
        <v>126214.28571428571</v>
      </c>
      <c r="E34" s="135">
        <v>109833.2</v>
      </c>
      <c r="F34" s="71">
        <f>D34-E34</f>
        <v>16381.085714285713</v>
      </c>
      <c r="G34" s="173">
        <v>38758.639999999999</v>
      </c>
      <c r="H34" s="68">
        <f>AVERAGE(D34:E34)</f>
        <v>118023.74285714285</v>
      </c>
      <c r="I34" s="72">
        <f t="shared" si="2"/>
        <v>2.0450950512490338</v>
      </c>
    </row>
    <row r="35" spans="1:9" ht="16.5">
      <c r="A35" s="37"/>
      <c r="B35" s="34" t="s">
        <v>29</v>
      </c>
      <c r="C35" s="15" t="s">
        <v>182</v>
      </c>
      <c r="D35" s="47">
        <v>107500</v>
      </c>
      <c r="E35" s="135">
        <v>65500</v>
      </c>
      <c r="F35" s="79">
        <f>D35-E35</f>
        <v>42000</v>
      </c>
      <c r="G35" s="173">
        <v>22578.966666666667</v>
      </c>
      <c r="H35" s="68">
        <f>AVERAGE(D35:E35)</f>
        <v>86500</v>
      </c>
      <c r="I35" s="72">
        <f t="shared" si="2"/>
        <v>2.830999056644163</v>
      </c>
    </row>
    <row r="36" spans="1:9" ht="17.25" thickBot="1">
      <c r="A36" s="38"/>
      <c r="B36" s="39" t="s">
        <v>30</v>
      </c>
      <c r="C36" s="15" t="s">
        <v>183</v>
      </c>
      <c r="D36" s="50">
        <v>92949.8</v>
      </c>
      <c r="E36" s="135">
        <v>68833.2</v>
      </c>
      <c r="F36" s="71">
        <f>D36-E36</f>
        <v>24116.600000000006</v>
      </c>
      <c r="G36" s="176">
        <v>30873.973333333332</v>
      </c>
      <c r="H36" s="68">
        <f>AVERAGE(D36:E36)</f>
        <v>80891.5</v>
      </c>
      <c r="I36" s="80">
        <f t="shared" si="2"/>
        <v>1.6200547343436631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4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1602341</v>
      </c>
      <c r="E38" s="136">
        <v>1315540</v>
      </c>
      <c r="F38" s="67">
        <f>D38-E38</f>
        <v>286801</v>
      </c>
      <c r="G38" s="173">
        <v>521637.25</v>
      </c>
      <c r="H38" s="67">
        <f>AVERAGE(D38:E38)</f>
        <v>1458940.5</v>
      </c>
      <c r="I38" s="78">
        <f t="shared" si="2"/>
        <v>1.7968487679896326</v>
      </c>
    </row>
    <row r="39" spans="1:9" ht="17.25" thickBot="1">
      <c r="A39" s="38"/>
      <c r="B39" s="36" t="s">
        <v>32</v>
      </c>
      <c r="C39" s="16" t="s">
        <v>185</v>
      </c>
      <c r="D39" s="57">
        <v>855961.623603352</v>
      </c>
      <c r="E39" s="137">
        <v>1020990</v>
      </c>
      <c r="F39" s="74">
        <f>D39-E39</f>
        <v>-165028.376396648</v>
      </c>
      <c r="G39" s="173">
        <v>351431.48</v>
      </c>
      <c r="H39" s="81">
        <f>AVERAGE(D39:E39)</f>
        <v>938475.81180167594</v>
      </c>
      <c r="I39" s="75">
        <f t="shared" si="2"/>
        <v>1.6704375254080142</v>
      </c>
    </row>
    <row r="40" spans="1:9" ht="15.75" customHeight="1" thickBot="1">
      <c r="A40" s="225"/>
      <c r="B40" s="226"/>
      <c r="C40" s="227"/>
      <c r="D40" s="83">
        <f>SUM(D15:D39)</f>
        <v>4076953.2561430349</v>
      </c>
      <c r="E40" s="83">
        <f>SUM(E15:E39)</f>
        <v>3527229.1999999997</v>
      </c>
      <c r="F40" s="83">
        <f>SUM(F15:F39)</f>
        <v>549724.0561430346</v>
      </c>
      <c r="G40" s="83">
        <f>SUM(G15:G39)</f>
        <v>1269428.1996825398</v>
      </c>
      <c r="H40" s="83">
        <f>AVERAGE(D40:E40)</f>
        <v>3802091.2280715173</v>
      </c>
      <c r="I40" s="75">
        <f>(H40-G40)/G40</f>
        <v>1.9951211332963528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222</v>
      </c>
      <c r="F13" s="232" t="s">
        <v>226</v>
      </c>
      <c r="G13" s="215" t="s">
        <v>197</v>
      </c>
      <c r="H13" s="232" t="s">
        <v>220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70">
        <v>21901.515555555554</v>
      </c>
      <c r="F16" s="42">
        <v>78999.333333333343</v>
      </c>
      <c r="G16" s="21">
        <f t="shared" ref="G16:G31" si="0">(F16-E16)/E16</f>
        <v>2.6070258760378029</v>
      </c>
      <c r="H16" s="170">
        <v>74207.700000000012</v>
      </c>
      <c r="I16" s="21">
        <f t="shared" ref="I16:I31" si="1">(F16-H16)/H16</f>
        <v>6.4570567923993474E-2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3">
        <v>19912.355</v>
      </c>
      <c r="F17" s="46">
        <v>49621.125</v>
      </c>
      <c r="G17" s="21">
        <f t="shared" si="0"/>
        <v>1.4919767149591296</v>
      </c>
      <c r="H17" s="173">
        <v>53110.444444444445</v>
      </c>
      <c r="I17" s="21">
        <f t="shared" si="1"/>
        <v>-6.5699307941103874E-2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3">
        <v>19043</v>
      </c>
      <c r="F18" s="46">
        <v>45699.4</v>
      </c>
      <c r="G18" s="21">
        <f t="shared" si="0"/>
        <v>1.3998004516095155</v>
      </c>
      <c r="H18" s="173">
        <v>51774.400000000001</v>
      </c>
      <c r="I18" s="21">
        <f t="shared" si="1"/>
        <v>-0.11733598071633858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3">
        <v>12821.89388888889</v>
      </c>
      <c r="F19" s="46">
        <v>70307.7</v>
      </c>
      <c r="G19" s="21">
        <f t="shared" si="0"/>
        <v>4.48340990880659</v>
      </c>
      <c r="H19" s="173">
        <v>77291.06700000001</v>
      </c>
      <c r="I19" s="21">
        <f t="shared" si="1"/>
        <v>-9.0351540883761017E-2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3">
        <v>32204.155873015872</v>
      </c>
      <c r="F20" s="46">
        <v>127999.14285714286</v>
      </c>
      <c r="G20" s="21">
        <f t="shared" si="0"/>
        <v>2.9746156788538709</v>
      </c>
      <c r="H20" s="173">
        <v>136135.22500000001</v>
      </c>
      <c r="I20" s="21">
        <f t="shared" si="1"/>
        <v>-5.9764709265049884E-2</v>
      </c>
    </row>
    <row r="21" spans="1:9" ht="16.5">
      <c r="A21" s="37"/>
      <c r="B21" s="34" t="s">
        <v>9</v>
      </c>
      <c r="C21" s="15" t="s">
        <v>88</v>
      </c>
      <c r="D21" s="149" t="s">
        <v>161</v>
      </c>
      <c r="E21" s="173">
        <v>22000.882222222222</v>
      </c>
      <c r="F21" s="46">
        <v>58049.4</v>
      </c>
      <c r="G21" s="21">
        <f t="shared" si="0"/>
        <v>1.6385032842622371</v>
      </c>
      <c r="H21" s="173">
        <v>67610.444444444438</v>
      </c>
      <c r="I21" s="21">
        <f t="shared" si="1"/>
        <v>-0.14141371977373637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3">
        <v>20311.980000000003</v>
      </c>
      <c r="F22" s="46">
        <v>107874.9</v>
      </c>
      <c r="G22" s="21">
        <f t="shared" si="0"/>
        <v>4.310900266739135</v>
      </c>
      <c r="H22" s="173">
        <v>98724.9</v>
      </c>
      <c r="I22" s="21">
        <f t="shared" si="1"/>
        <v>9.2681785446224824E-2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3">
        <v>7178.1888888888898</v>
      </c>
      <c r="F23" s="46">
        <v>28083.174999999999</v>
      </c>
      <c r="G23" s="21">
        <f t="shared" si="0"/>
        <v>2.9122925621907099</v>
      </c>
      <c r="H23" s="173">
        <v>28499.888888888891</v>
      </c>
      <c r="I23" s="21">
        <f t="shared" si="1"/>
        <v>-1.4621596965290395E-2</v>
      </c>
    </row>
    <row r="24" spans="1:9" ht="16.5">
      <c r="A24" s="37"/>
      <c r="B24" s="34" t="s">
        <v>12</v>
      </c>
      <c r="C24" s="15" t="s">
        <v>92</v>
      </c>
      <c r="D24" s="151" t="s">
        <v>81</v>
      </c>
      <c r="E24" s="173">
        <v>7668.85</v>
      </c>
      <c r="F24" s="46">
        <v>31333.222222222223</v>
      </c>
      <c r="G24" s="21">
        <f t="shared" si="0"/>
        <v>3.0857784703341724</v>
      </c>
      <c r="H24" s="173">
        <v>32333.18888888889</v>
      </c>
      <c r="I24" s="21">
        <f t="shared" si="1"/>
        <v>-3.0926942285309192E-2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73">
        <v>7615.8821428571428</v>
      </c>
      <c r="F25" s="46">
        <v>28888.777777777777</v>
      </c>
      <c r="G25" s="21">
        <f t="shared" si="0"/>
        <v>2.7932280510501681</v>
      </c>
      <c r="H25" s="173">
        <v>30444.333333333332</v>
      </c>
      <c r="I25" s="21">
        <f t="shared" si="1"/>
        <v>-5.109507698933205E-2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3">
        <v>7688.3805555555564</v>
      </c>
      <c r="F26" s="46">
        <v>34361</v>
      </c>
      <c r="G26" s="21">
        <f t="shared" si="0"/>
        <v>3.4692116566955109</v>
      </c>
      <c r="H26" s="173">
        <v>38158.199999999997</v>
      </c>
      <c r="I26" s="21">
        <f t="shared" si="1"/>
        <v>-9.9512031489954911E-2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3">
        <v>24479.897777777776</v>
      </c>
      <c r="F27" s="46">
        <v>61874.875</v>
      </c>
      <c r="G27" s="21">
        <f t="shared" si="0"/>
        <v>1.5275789777263051</v>
      </c>
      <c r="H27" s="173">
        <v>62611</v>
      </c>
      <c r="I27" s="21">
        <f t="shared" si="1"/>
        <v>-1.1757119356023702E-2</v>
      </c>
    </row>
    <row r="28" spans="1:9" ht="16.5">
      <c r="A28" s="37"/>
      <c r="B28" s="34" t="s">
        <v>16</v>
      </c>
      <c r="C28" s="15" t="s">
        <v>96</v>
      </c>
      <c r="D28" s="151" t="s">
        <v>81</v>
      </c>
      <c r="E28" s="173">
        <v>7191.5599999999995</v>
      </c>
      <c r="F28" s="46">
        <v>28941.555555555555</v>
      </c>
      <c r="G28" s="21">
        <f t="shared" si="0"/>
        <v>3.0243779591014408</v>
      </c>
      <c r="H28" s="173">
        <v>31138.744444444445</v>
      </c>
      <c r="I28" s="21">
        <f t="shared" si="1"/>
        <v>-7.0561255056669339E-2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3">
        <v>16702.024444444443</v>
      </c>
      <c r="F29" s="46">
        <v>49857.7</v>
      </c>
      <c r="G29" s="21">
        <f t="shared" si="0"/>
        <v>1.9851291480167876</v>
      </c>
      <c r="H29" s="173">
        <v>43699.4</v>
      </c>
      <c r="I29" s="21">
        <f t="shared" si="1"/>
        <v>0.14092413168144174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3">
        <v>20963.47388888889</v>
      </c>
      <c r="F30" s="46">
        <v>80487.46666666666</v>
      </c>
      <c r="G30" s="21">
        <f t="shared" si="0"/>
        <v>2.8394145499580974</v>
      </c>
      <c r="H30" s="173">
        <v>81645.833333333343</v>
      </c>
      <c r="I30" s="21">
        <f t="shared" si="1"/>
        <v>-1.4187700944118599E-2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6">
        <v>20567.239999999998</v>
      </c>
      <c r="F31" s="49">
        <v>51098.9</v>
      </c>
      <c r="G31" s="23">
        <f t="shared" si="0"/>
        <v>1.4844801733241799</v>
      </c>
      <c r="H31" s="176">
        <v>48699.4</v>
      </c>
      <c r="I31" s="23">
        <f t="shared" si="1"/>
        <v>4.9271654270894506E-2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4"/>
      <c r="F32" s="41"/>
      <c r="G32" s="41"/>
      <c r="H32" s="14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9">
        <v>18259.764444444445</v>
      </c>
      <c r="F33" s="54">
        <v>94141</v>
      </c>
      <c r="G33" s="21">
        <f>(F33-E33)/E33</f>
        <v>4.1556524886410848</v>
      </c>
      <c r="H33" s="179">
        <v>81303.199999999997</v>
      </c>
      <c r="I33" s="21">
        <f>(F33-H33)/H33</f>
        <v>0.15790030404707323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3">
        <v>17636.845000000001</v>
      </c>
      <c r="F34" s="46">
        <v>91641</v>
      </c>
      <c r="G34" s="21">
        <f>(F34-E34)/E34</f>
        <v>4.1959973566700848</v>
      </c>
      <c r="H34" s="173">
        <v>80569.899999999994</v>
      </c>
      <c r="I34" s="21">
        <f>(F34-H34)/H34</f>
        <v>0.13740987639304514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3">
        <v>38758.639999999999</v>
      </c>
      <c r="F35" s="46">
        <v>118023.74285714285</v>
      </c>
      <c r="G35" s="21">
        <f>(F35-E35)/E35</f>
        <v>2.0450950512490338</v>
      </c>
      <c r="H35" s="173">
        <v>118083.3</v>
      </c>
      <c r="I35" s="21">
        <f>(F35-H35)/H35</f>
        <v>-5.0436550178692982E-4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3">
        <v>22578.966666666667</v>
      </c>
      <c r="F36" s="46">
        <v>86500</v>
      </c>
      <c r="G36" s="21">
        <f>(F36-E36)/E36</f>
        <v>2.830999056644163</v>
      </c>
      <c r="H36" s="173">
        <v>74745</v>
      </c>
      <c r="I36" s="21">
        <f>(F36-H36)/H36</f>
        <v>0.15726804468526323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6">
        <v>30873.973333333332</v>
      </c>
      <c r="F37" s="49">
        <v>80891.5</v>
      </c>
      <c r="G37" s="23">
        <f>(F37-E37)/E37</f>
        <v>1.6200547343436631</v>
      </c>
      <c r="H37" s="176">
        <v>87791.5</v>
      </c>
      <c r="I37" s="23">
        <f>(F37-H37)/H37</f>
        <v>-7.8595308201819078E-2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4"/>
      <c r="F38" s="41"/>
      <c r="G38" s="41"/>
      <c r="H38" s="14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3">
        <v>521637.25</v>
      </c>
      <c r="F39" s="46">
        <v>1458940.5</v>
      </c>
      <c r="G39" s="21">
        <f t="shared" ref="G39:G44" si="2">(F39-E39)/E39</f>
        <v>1.7968487679896326</v>
      </c>
      <c r="H39" s="173">
        <v>1463490.5</v>
      </c>
      <c r="I39" s="21">
        <f t="shared" ref="I39:I44" si="3">(F39-H39)/H39</f>
        <v>-3.1090054906403562E-3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3">
        <v>351431.48</v>
      </c>
      <c r="F40" s="46">
        <v>938475.81180167594</v>
      </c>
      <c r="G40" s="21">
        <f t="shared" si="2"/>
        <v>1.6704375254080142</v>
      </c>
      <c r="H40" s="173">
        <v>951930.9375</v>
      </c>
      <c r="I40" s="21">
        <f t="shared" si="3"/>
        <v>-1.4134560784063246E-2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81">
        <v>234759.29333333331</v>
      </c>
      <c r="F41" s="57">
        <v>603808.42697525932</v>
      </c>
      <c r="G41" s="21">
        <f t="shared" si="2"/>
        <v>1.5720320520726536</v>
      </c>
      <c r="H41" s="181">
        <v>560779</v>
      </c>
      <c r="I41" s="21">
        <f t="shared" si="3"/>
        <v>7.6731523425911677E-2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4">
        <v>108889.57857142857</v>
      </c>
      <c r="F42" s="47">
        <v>262372.5</v>
      </c>
      <c r="G42" s="21">
        <f t="shared" si="2"/>
        <v>1.4095281058314579</v>
      </c>
      <c r="H42" s="174">
        <v>260130</v>
      </c>
      <c r="I42" s="21">
        <f t="shared" si="3"/>
        <v>8.6206896551724137E-3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4">
        <v>115199.33333333333</v>
      </c>
      <c r="F43" s="47">
        <v>178503</v>
      </c>
      <c r="G43" s="21">
        <f t="shared" si="2"/>
        <v>0.54951417542925607</v>
      </c>
      <c r="H43" s="174">
        <v>188370</v>
      </c>
      <c r="I43" s="21">
        <f t="shared" si="3"/>
        <v>-5.2380952380952382E-2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7">
        <v>257530.00357142853</v>
      </c>
      <c r="F44" s="50">
        <v>702650</v>
      </c>
      <c r="G44" s="31">
        <f t="shared" si="2"/>
        <v>1.7284199520663346</v>
      </c>
      <c r="H44" s="177">
        <v>728065</v>
      </c>
      <c r="I44" s="31">
        <f t="shared" si="3"/>
        <v>-3.4907597535934289E-2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4"/>
      <c r="F45" s="121"/>
      <c r="G45" s="41"/>
      <c r="H45" s="140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71">
        <v>173068.44444444444</v>
      </c>
      <c r="F46" s="43">
        <v>484385.56797020481</v>
      </c>
      <c r="G46" s="21">
        <f t="shared" ref="G46:G51" si="4">(F46-E46)/E46</f>
        <v>1.7988092775959179</v>
      </c>
      <c r="H46" s="171">
        <v>464246.22222222225</v>
      </c>
      <c r="I46" s="21">
        <f t="shared" ref="I46:I51" si="5">(F46-H46)/H46</f>
        <v>4.3380742338797955E-2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4">
        <v>134852.10222222222</v>
      </c>
      <c r="F47" s="47">
        <v>311973.09217877092</v>
      </c>
      <c r="G47" s="21">
        <f t="shared" si="4"/>
        <v>1.3134462647432203</v>
      </c>
      <c r="H47" s="174">
        <v>311976.5</v>
      </c>
      <c r="I47" s="21">
        <f t="shared" si="5"/>
        <v>-1.092332668991717E-5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4">
        <v>405727.7583333333</v>
      </c>
      <c r="F48" s="47">
        <v>974530.00798084599</v>
      </c>
      <c r="G48" s="21">
        <f t="shared" si="4"/>
        <v>1.4019308217511763</v>
      </c>
      <c r="H48" s="174">
        <v>974531.42857142852</v>
      </c>
      <c r="I48" s="21">
        <f t="shared" si="5"/>
        <v>-1.457716540367493E-6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4">
        <v>468363.83333333331</v>
      </c>
      <c r="F49" s="47">
        <v>1297408.81375</v>
      </c>
      <c r="G49" s="21">
        <f t="shared" si="4"/>
        <v>1.770087528997222</v>
      </c>
      <c r="H49" s="174">
        <v>1297408.79125</v>
      </c>
      <c r="I49" s="21">
        <f t="shared" si="5"/>
        <v>1.7342259521048314E-8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4">
        <v>36472.240000000005</v>
      </c>
      <c r="F50" s="47">
        <v>140832.75837988828</v>
      </c>
      <c r="G50" s="21">
        <f t="shared" si="4"/>
        <v>2.8613684923078009</v>
      </c>
      <c r="H50" s="174">
        <v>139700</v>
      </c>
      <c r="I50" s="21">
        <f t="shared" si="5"/>
        <v>8.1085066563227216E-3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77">
        <v>692015</v>
      </c>
      <c r="F51" s="50">
        <v>1788618</v>
      </c>
      <c r="G51" s="31">
        <f t="shared" si="4"/>
        <v>1.5846520667904598</v>
      </c>
      <c r="H51" s="177">
        <v>1788618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4"/>
      <c r="F52" s="41"/>
      <c r="G52" s="41"/>
      <c r="H52" s="14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71">
        <v>74270.000000000015</v>
      </c>
      <c r="F53" s="66">
        <v>151589.24162011174</v>
      </c>
      <c r="G53" s="22">
        <f t="shared" ref="G53:G61" si="6">(F53-E53)/E53</f>
        <v>1.041056168306338</v>
      </c>
      <c r="H53" s="134">
        <v>151600.75</v>
      </c>
      <c r="I53" s="22">
        <f t="shared" ref="I53:I61" si="7">(F53-H53)/H53</f>
        <v>-7.5912420540499628E-5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4">
        <v>72752</v>
      </c>
      <c r="F54" s="70">
        <v>174918.34078212289</v>
      </c>
      <c r="G54" s="21">
        <f t="shared" si="6"/>
        <v>1.404309720449237</v>
      </c>
      <c r="H54" s="185">
        <v>170744.33333333334</v>
      </c>
      <c r="I54" s="21">
        <f t="shared" si="7"/>
        <v>2.4445950078125854E-2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4">
        <v>60627.75</v>
      </c>
      <c r="F55" s="70">
        <v>124987.84636871509</v>
      </c>
      <c r="G55" s="21">
        <f t="shared" si="6"/>
        <v>1.0615616836962463</v>
      </c>
      <c r="H55" s="185">
        <v>137958.6</v>
      </c>
      <c r="I55" s="21">
        <f t="shared" si="7"/>
        <v>-9.4019174094872746E-2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4">
        <v>87428.75</v>
      </c>
      <c r="F56" s="70">
        <v>185509.62234636871</v>
      </c>
      <c r="G56" s="21">
        <f t="shared" si="6"/>
        <v>1.1218377518421423</v>
      </c>
      <c r="H56" s="185">
        <v>185509.6</v>
      </c>
      <c r="I56" s="21">
        <f t="shared" si="7"/>
        <v>1.2045936544416151E-7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4">
        <v>43639.75</v>
      </c>
      <c r="F57" s="98">
        <v>95977.32960893854</v>
      </c>
      <c r="G57" s="21">
        <f t="shared" si="6"/>
        <v>1.1993097946009896</v>
      </c>
      <c r="H57" s="190">
        <v>94775.333333333328</v>
      </c>
      <c r="I57" s="21">
        <f t="shared" si="7"/>
        <v>1.2682585577174214E-2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7">
        <v>35797</v>
      </c>
      <c r="F58" s="50">
        <v>111595.82011173184</v>
      </c>
      <c r="G58" s="29">
        <f t="shared" si="6"/>
        <v>2.1174629190080689</v>
      </c>
      <c r="H58" s="177">
        <v>115937.25</v>
      </c>
      <c r="I58" s="29">
        <f t="shared" si="7"/>
        <v>-3.7446376279135149E-2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71">
        <v>96415.428571428565</v>
      </c>
      <c r="F59" s="68">
        <v>208866.375</v>
      </c>
      <c r="G59" s="21">
        <f t="shared" si="6"/>
        <v>1.1663169276405081</v>
      </c>
      <c r="H59" s="184">
        <v>208776.75</v>
      </c>
      <c r="I59" s="21">
        <f t="shared" si="7"/>
        <v>4.2928630702412983E-4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4">
        <v>98690</v>
      </c>
      <c r="F60" s="70">
        <v>193054.33333333334</v>
      </c>
      <c r="G60" s="21">
        <f t="shared" si="6"/>
        <v>0.95616914918769225</v>
      </c>
      <c r="H60" s="185">
        <v>193054.33333333334</v>
      </c>
      <c r="I60" s="21">
        <f t="shared" si="7"/>
        <v>0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7">
        <v>600160</v>
      </c>
      <c r="F61" s="73">
        <v>1069822</v>
      </c>
      <c r="G61" s="29">
        <f t="shared" si="6"/>
        <v>0.78256131698213804</v>
      </c>
      <c r="H61" s="186">
        <v>1069822</v>
      </c>
      <c r="I61" s="29">
        <f t="shared" si="7"/>
        <v>0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44"/>
      <c r="F62" s="52"/>
      <c r="G62" s="41"/>
      <c r="H62" s="133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71">
        <v>188315.375</v>
      </c>
      <c r="F63" s="54">
        <v>390494</v>
      </c>
      <c r="G63" s="21">
        <f t="shared" ref="G63:G68" si="8">(F63-E63)/E63</f>
        <v>1.07361719668402</v>
      </c>
      <c r="H63" s="179">
        <v>390498.44444444444</v>
      </c>
      <c r="I63" s="21">
        <f t="shared" ref="I63:I74" si="9">(F63-H63)/H63</f>
        <v>-1.1381465170139187E-5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4">
        <v>899780.8</v>
      </c>
      <c r="F64" s="46">
        <v>2178101.4134078212</v>
      </c>
      <c r="G64" s="21">
        <f t="shared" si="8"/>
        <v>1.4207022570472954</v>
      </c>
      <c r="H64" s="173">
        <v>2510478.75</v>
      </c>
      <c r="I64" s="21">
        <f t="shared" si="9"/>
        <v>-0.13239599681621633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4">
        <v>519239.57142857136</v>
      </c>
      <c r="F65" s="46">
        <v>984112.00744878955</v>
      </c>
      <c r="G65" s="21">
        <f t="shared" si="8"/>
        <v>0.89529469940287065</v>
      </c>
      <c r="H65" s="173">
        <v>984108.66666666663</v>
      </c>
      <c r="I65" s="21">
        <f t="shared" si="9"/>
        <v>3.394728891307399E-6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4">
        <v>206642.66666666669</v>
      </c>
      <c r="F66" s="46">
        <v>585103.86571428576</v>
      </c>
      <c r="G66" s="21">
        <f t="shared" si="8"/>
        <v>1.8314765539592615</v>
      </c>
      <c r="H66" s="173">
        <v>585997.28571428568</v>
      </c>
      <c r="I66" s="21">
        <f t="shared" si="9"/>
        <v>-1.5246145703745285E-3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4">
        <v>109054</v>
      </c>
      <c r="F67" s="46">
        <v>293991.75</v>
      </c>
      <c r="G67" s="21">
        <f t="shared" si="8"/>
        <v>1.6958364663377776</v>
      </c>
      <c r="H67" s="173">
        <v>293991.75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7">
        <v>105033.49333333333</v>
      </c>
      <c r="F68" s="58">
        <v>221110.5</v>
      </c>
      <c r="G68" s="31">
        <f t="shared" si="8"/>
        <v>1.1051427785828825</v>
      </c>
      <c r="H68" s="182">
        <v>223686.875</v>
      </c>
      <c r="I68" s="31">
        <f t="shared" si="9"/>
        <v>-1.1517774567685296E-2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4"/>
      <c r="F69" s="52"/>
      <c r="G69" s="52"/>
      <c r="H69" s="133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71">
        <v>96685.242857142861</v>
      </c>
      <c r="F70" s="43">
        <v>297111.34450651769</v>
      </c>
      <c r="G70" s="21">
        <f>(F70-E70)/E70</f>
        <v>2.0729751069200302</v>
      </c>
      <c r="H70" s="171">
        <v>291521.33333333331</v>
      </c>
      <c r="I70" s="21">
        <f t="shared" si="9"/>
        <v>1.9175307375507267E-2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4">
        <v>77547.256666666668</v>
      </c>
      <c r="F71" s="47">
        <v>204516</v>
      </c>
      <c r="G71" s="21">
        <f>(F71-E71)/E71</f>
        <v>1.6373079950345977</v>
      </c>
      <c r="H71" s="174">
        <v>197340</v>
      </c>
      <c r="I71" s="21">
        <f t="shared" si="9"/>
        <v>3.6363636363636362E-2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4">
        <v>40195.919999999998</v>
      </c>
      <c r="F72" s="47">
        <v>80134.783985102418</v>
      </c>
      <c r="G72" s="21">
        <f>(F72-E72)/E72</f>
        <v>0.99360492271609713</v>
      </c>
      <c r="H72" s="174">
        <v>80127</v>
      </c>
      <c r="I72" s="21">
        <f t="shared" si="9"/>
        <v>9.714559514793051E-5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4">
        <v>49932.5</v>
      </c>
      <c r="F73" s="47">
        <v>134558.35195530727</v>
      </c>
      <c r="G73" s="21">
        <f>(F73-E73)/E73</f>
        <v>1.6948050258910983</v>
      </c>
      <c r="H73" s="174">
        <v>145762.5</v>
      </c>
      <c r="I73" s="21">
        <f t="shared" si="9"/>
        <v>-7.686577854175615E-2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7">
        <v>45888.978571428575</v>
      </c>
      <c r="F74" s="50">
        <v>102761.90130353818</v>
      </c>
      <c r="G74" s="21">
        <f>(F74-E74)/E74</f>
        <v>1.2393590901916449</v>
      </c>
      <c r="H74" s="177">
        <v>104952.33333333333</v>
      </c>
      <c r="I74" s="21">
        <f t="shared" si="9"/>
        <v>-2.0870732076420238E-2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4"/>
      <c r="F75" s="52"/>
      <c r="G75" s="52"/>
      <c r="H75" s="133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71">
        <v>29014.120000000003</v>
      </c>
      <c r="F76" s="43">
        <v>71631.857142857145</v>
      </c>
      <c r="G76" s="22">
        <f t="shared" ref="G76:G82" si="10">(F76-E76)/E76</f>
        <v>1.4688619590343301</v>
      </c>
      <c r="H76" s="171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4">
        <v>40789.375</v>
      </c>
      <c r="F77" s="32">
        <v>102370.125</v>
      </c>
      <c r="G77" s="21">
        <f t="shared" si="10"/>
        <v>1.509725265464352</v>
      </c>
      <c r="H77" s="165">
        <v>102370.125</v>
      </c>
      <c r="I77" s="21">
        <f t="shared" si="11"/>
        <v>0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4">
        <v>19153.890476190474</v>
      </c>
      <c r="F78" s="47">
        <v>42927.857142857145</v>
      </c>
      <c r="G78" s="21">
        <f t="shared" si="10"/>
        <v>1.2412082389329337</v>
      </c>
      <c r="H78" s="174">
        <v>42927.857142857145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4">
        <v>34805.385714285716</v>
      </c>
      <c r="F79" s="47">
        <v>100351.875</v>
      </c>
      <c r="G79" s="21">
        <f t="shared" si="10"/>
        <v>1.8832283550534255</v>
      </c>
      <c r="H79" s="174">
        <v>91830.375</v>
      </c>
      <c r="I79" s="21">
        <f t="shared" si="11"/>
        <v>9.2796092796092799E-2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3">
        <v>45388.592857142859</v>
      </c>
      <c r="F80" s="61">
        <v>129081.30670391061</v>
      </c>
      <c r="G80" s="21">
        <f t="shared" si="10"/>
        <v>1.8439151464815005</v>
      </c>
      <c r="H80" s="183">
        <v>129078.1</v>
      </c>
      <c r="I80" s="21">
        <f t="shared" si="11"/>
        <v>2.4843129164468017E-5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3">
        <v>152666</v>
      </c>
      <c r="F81" s="61">
        <v>578565</v>
      </c>
      <c r="G81" s="21">
        <f t="shared" si="10"/>
        <v>2.7897436233345996</v>
      </c>
      <c r="H81" s="183">
        <v>647933</v>
      </c>
      <c r="I81" s="21">
        <f t="shared" si="11"/>
        <v>-0.10706045223811721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7">
        <v>64693.291111111103</v>
      </c>
      <c r="F82" s="50">
        <v>161998.20000000001</v>
      </c>
      <c r="G82" s="23">
        <f t="shared" si="10"/>
        <v>1.5040958222664413</v>
      </c>
      <c r="H82" s="177">
        <v>161998.20000000001</v>
      </c>
      <c r="I82" s="23">
        <f t="shared" si="11"/>
        <v>0</v>
      </c>
    </row>
    <row r="83" spans="1:9">
      <c r="E83"/>
      <c r="F83"/>
      <c r="H83"/>
    </row>
    <row r="84" spans="1:9">
      <c r="H84" s="19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82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  <c r="D11" s="238" t="s">
        <v>208</v>
      </c>
      <c r="E11" s="238"/>
      <c r="F11" s="205" t="s">
        <v>228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222</v>
      </c>
      <c r="F13" s="232" t="s">
        <v>226</v>
      </c>
      <c r="G13" s="215" t="s">
        <v>197</v>
      </c>
      <c r="H13" s="232" t="s">
        <v>220</v>
      </c>
      <c r="I13" s="215" t="s">
        <v>187</v>
      </c>
    </row>
    <row r="14" spans="1:9" s="126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69" t="s">
        <v>9</v>
      </c>
      <c r="C16" s="152" t="s">
        <v>88</v>
      </c>
      <c r="D16" s="149" t="s">
        <v>161</v>
      </c>
      <c r="E16" s="170">
        <v>22000.882222222222</v>
      </c>
      <c r="F16" s="170">
        <v>58049.4</v>
      </c>
      <c r="G16" s="158">
        <f>(F16-E16)/E16</f>
        <v>1.6385032842622371</v>
      </c>
      <c r="H16" s="170">
        <v>67610.444444444438</v>
      </c>
      <c r="I16" s="158">
        <f>(F16-H16)/H16</f>
        <v>-0.14141371977373637</v>
      </c>
    </row>
    <row r="17" spans="1:9" ht="16.5">
      <c r="A17" s="130"/>
      <c r="B17" s="166" t="s">
        <v>6</v>
      </c>
      <c r="C17" s="153" t="s">
        <v>86</v>
      </c>
      <c r="D17" s="149" t="s">
        <v>161</v>
      </c>
      <c r="E17" s="173">
        <v>19043</v>
      </c>
      <c r="F17" s="173">
        <v>45699.4</v>
      </c>
      <c r="G17" s="158">
        <f>(F17-E17)/E17</f>
        <v>1.3998004516095155</v>
      </c>
      <c r="H17" s="173">
        <v>51774.400000000001</v>
      </c>
      <c r="I17" s="158">
        <f>(F17-H17)/H17</f>
        <v>-0.11733598071633858</v>
      </c>
    </row>
    <row r="18" spans="1:9" ht="16.5">
      <c r="A18" s="130"/>
      <c r="B18" s="166" t="s">
        <v>14</v>
      </c>
      <c r="C18" s="153" t="s">
        <v>94</v>
      </c>
      <c r="D18" s="149" t="s">
        <v>81</v>
      </c>
      <c r="E18" s="173">
        <v>7688.3805555555564</v>
      </c>
      <c r="F18" s="173">
        <v>34361</v>
      </c>
      <c r="G18" s="158">
        <f>(F18-E18)/E18</f>
        <v>3.4692116566955109</v>
      </c>
      <c r="H18" s="173">
        <v>38158.199999999997</v>
      </c>
      <c r="I18" s="158">
        <f>(F18-H18)/H18</f>
        <v>-9.9512031489954911E-2</v>
      </c>
    </row>
    <row r="19" spans="1:9" ht="16.5">
      <c r="A19" s="130"/>
      <c r="B19" s="166" t="s">
        <v>7</v>
      </c>
      <c r="C19" s="153" t="s">
        <v>87</v>
      </c>
      <c r="D19" s="149" t="s">
        <v>161</v>
      </c>
      <c r="E19" s="173">
        <v>12821.89388888889</v>
      </c>
      <c r="F19" s="173">
        <v>70307.7</v>
      </c>
      <c r="G19" s="158">
        <f>(F19-E19)/E19</f>
        <v>4.48340990880659</v>
      </c>
      <c r="H19" s="173">
        <v>77291.06700000001</v>
      </c>
      <c r="I19" s="158">
        <f>(F19-H19)/H19</f>
        <v>-9.0351540883761017E-2</v>
      </c>
    </row>
    <row r="20" spans="1:9" ht="16.5">
      <c r="A20" s="130"/>
      <c r="B20" s="166" t="s">
        <v>16</v>
      </c>
      <c r="C20" s="153" t="s">
        <v>96</v>
      </c>
      <c r="D20" s="149" t="s">
        <v>81</v>
      </c>
      <c r="E20" s="173">
        <v>7191.5599999999995</v>
      </c>
      <c r="F20" s="173">
        <v>28941.555555555555</v>
      </c>
      <c r="G20" s="158">
        <f>(F20-E20)/E20</f>
        <v>3.0243779591014408</v>
      </c>
      <c r="H20" s="173">
        <v>31138.744444444445</v>
      </c>
      <c r="I20" s="158">
        <f>(F20-H20)/H20</f>
        <v>-7.0561255056669339E-2</v>
      </c>
    </row>
    <row r="21" spans="1:9" ht="16.5">
      <c r="A21" s="130"/>
      <c r="B21" s="166" t="s">
        <v>5</v>
      </c>
      <c r="C21" s="153" t="s">
        <v>85</v>
      </c>
      <c r="D21" s="149" t="s">
        <v>161</v>
      </c>
      <c r="E21" s="173">
        <v>19912.355</v>
      </c>
      <c r="F21" s="173">
        <v>49621.125</v>
      </c>
      <c r="G21" s="158">
        <f>(F21-E21)/E21</f>
        <v>1.4919767149591296</v>
      </c>
      <c r="H21" s="173">
        <v>53110.444444444445</v>
      </c>
      <c r="I21" s="158">
        <f>(F21-H21)/H21</f>
        <v>-6.5699307941103874E-2</v>
      </c>
    </row>
    <row r="22" spans="1:9" ht="16.5">
      <c r="A22" s="130"/>
      <c r="B22" s="166" t="s">
        <v>8</v>
      </c>
      <c r="C22" s="153" t="s">
        <v>89</v>
      </c>
      <c r="D22" s="149" t="s">
        <v>161</v>
      </c>
      <c r="E22" s="173">
        <v>32204.155873015872</v>
      </c>
      <c r="F22" s="173">
        <v>127999.14285714286</v>
      </c>
      <c r="G22" s="158">
        <f>(F22-E22)/E22</f>
        <v>2.9746156788538709</v>
      </c>
      <c r="H22" s="173">
        <v>136135.22500000001</v>
      </c>
      <c r="I22" s="158">
        <f>(F22-H22)/H22</f>
        <v>-5.9764709265049884E-2</v>
      </c>
    </row>
    <row r="23" spans="1:9" ht="16.5">
      <c r="A23" s="130"/>
      <c r="B23" s="166" t="s">
        <v>13</v>
      </c>
      <c r="C23" s="153" t="s">
        <v>93</v>
      </c>
      <c r="D23" s="151" t="s">
        <v>81</v>
      </c>
      <c r="E23" s="173">
        <v>7615.8821428571428</v>
      </c>
      <c r="F23" s="173">
        <v>28888.777777777777</v>
      </c>
      <c r="G23" s="158">
        <f>(F23-E23)/E23</f>
        <v>2.7932280510501681</v>
      </c>
      <c r="H23" s="173">
        <v>30444.333333333332</v>
      </c>
      <c r="I23" s="158">
        <f>(F23-H23)/H23</f>
        <v>-5.109507698933205E-2</v>
      </c>
    </row>
    <row r="24" spans="1:9" ht="16.5">
      <c r="A24" s="130"/>
      <c r="B24" s="166" t="s">
        <v>12</v>
      </c>
      <c r="C24" s="153" t="s">
        <v>92</v>
      </c>
      <c r="D24" s="151" t="s">
        <v>81</v>
      </c>
      <c r="E24" s="173">
        <v>7668.85</v>
      </c>
      <c r="F24" s="173">
        <v>31333.222222222223</v>
      </c>
      <c r="G24" s="158">
        <f>(F24-E24)/E24</f>
        <v>3.0857784703341724</v>
      </c>
      <c r="H24" s="173">
        <v>32333.18888888889</v>
      </c>
      <c r="I24" s="158">
        <f>(F24-H24)/H24</f>
        <v>-3.0926942285309192E-2</v>
      </c>
    </row>
    <row r="25" spans="1:9" ht="16.5">
      <c r="A25" s="130"/>
      <c r="B25" s="166" t="s">
        <v>11</v>
      </c>
      <c r="C25" s="153" t="s">
        <v>91</v>
      </c>
      <c r="D25" s="151" t="s">
        <v>81</v>
      </c>
      <c r="E25" s="173">
        <v>7178.1888888888898</v>
      </c>
      <c r="F25" s="173">
        <v>28083.174999999999</v>
      </c>
      <c r="G25" s="158">
        <f>(F25-E25)/E25</f>
        <v>2.9122925621907099</v>
      </c>
      <c r="H25" s="173">
        <v>28499.888888888891</v>
      </c>
      <c r="I25" s="158">
        <f>(F25-H25)/H25</f>
        <v>-1.4621596965290395E-2</v>
      </c>
    </row>
    <row r="26" spans="1:9" ht="16.5">
      <c r="A26" s="130"/>
      <c r="B26" s="166" t="s">
        <v>18</v>
      </c>
      <c r="C26" s="153" t="s">
        <v>98</v>
      </c>
      <c r="D26" s="151" t="s">
        <v>83</v>
      </c>
      <c r="E26" s="173">
        <v>20963.47388888889</v>
      </c>
      <c r="F26" s="173">
        <v>80487.46666666666</v>
      </c>
      <c r="G26" s="158">
        <f>(F26-E26)/E26</f>
        <v>2.8394145499580974</v>
      </c>
      <c r="H26" s="173">
        <v>81645.833333333343</v>
      </c>
      <c r="I26" s="158">
        <f>(F26-H26)/H26</f>
        <v>-1.4187700944118599E-2</v>
      </c>
    </row>
    <row r="27" spans="1:9" ht="16.5">
      <c r="A27" s="130"/>
      <c r="B27" s="166" t="s">
        <v>15</v>
      </c>
      <c r="C27" s="153" t="s">
        <v>95</v>
      </c>
      <c r="D27" s="151" t="s">
        <v>82</v>
      </c>
      <c r="E27" s="173">
        <v>24479.897777777776</v>
      </c>
      <c r="F27" s="173">
        <v>61874.875</v>
      </c>
      <c r="G27" s="158">
        <f>(F27-E27)/E27</f>
        <v>1.5275789777263051</v>
      </c>
      <c r="H27" s="173">
        <v>62611</v>
      </c>
      <c r="I27" s="158">
        <f>(F27-H27)/H27</f>
        <v>-1.1757119356023702E-2</v>
      </c>
    </row>
    <row r="28" spans="1:9" ht="16.5">
      <c r="A28" s="130"/>
      <c r="B28" s="166" t="s">
        <v>19</v>
      </c>
      <c r="C28" s="153" t="s">
        <v>99</v>
      </c>
      <c r="D28" s="151" t="s">
        <v>161</v>
      </c>
      <c r="E28" s="173">
        <v>20567.239999999998</v>
      </c>
      <c r="F28" s="173">
        <v>51098.9</v>
      </c>
      <c r="G28" s="158">
        <f>(F28-E28)/E28</f>
        <v>1.4844801733241799</v>
      </c>
      <c r="H28" s="173">
        <v>48699.4</v>
      </c>
      <c r="I28" s="158">
        <f>(F28-H28)/H28</f>
        <v>4.9271654270894506E-2</v>
      </c>
    </row>
    <row r="29" spans="1:9" ht="17.25" thickBot="1">
      <c r="A29" s="131"/>
      <c r="B29" s="166" t="s">
        <v>4</v>
      </c>
      <c r="C29" s="153" t="s">
        <v>84</v>
      </c>
      <c r="D29" s="151" t="s">
        <v>161</v>
      </c>
      <c r="E29" s="173">
        <v>21901.515555555554</v>
      </c>
      <c r="F29" s="173">
        <v>78999.333333333343</v>
      </c>
      <c r="G29" s="158">
        <f>(F29-E29)/E29</f>
        <v>2.6070258760378029</v>
      </c>
      <c r="H29" s="173">
        <v>74207.700000000012</v>
      </c>
      <c r="I29" s="158">
        <f>(F29-H29)/H29</f>
        <v>6.4570567923993474E-2</v>
      </c>
    </row>
    <row r="30" spans="1:9" ht="16.5">
      <c r="A30" s="37"/>
      <c r="B30" s="166" t="s">
        <v>10</v>
      </c>
      <c r="C30" s="153" t="s">
        <v>90</v>
      </c>
      <c r="D30" s="151" t="s">
        <v>161</v>
      </c>
      <c r="E30" s="173">
        <v>20311.980000000003</v>
      </c>
      <c r="F30" s="173">
        <v>107874.9</v>
      </c>
      <c r="G30" s="158">
        <f>(F30-E30)/E30</f>
        <v>4.310900266739135</v>
      </c>
      <c r="H30" s="173">
        <v>98724.9</v>
      </c>
      <c r="I30" s="158">
        <f>(F30-H30)/H30</f>
        <v>9.2681785446224824E-2</v>
      </c>
    </row>
    <row r="31" spans="1:9" ht="17.25" thickBot="1">
      <c r="A31" s="38"/>
      <c r="B31" s="167" t="s">
        <v>17</v>
      </c>
      <c r="C31" s="154" t="s">
        <v>97</v>
      </c>
      <c r="D31" s="150" t="s">
        <v>161</v>
      </c>
      <c r="E31" s="176">
        <v>16702.024444444443</v>
      </c>
      <c r="F31" s="176">
        <v>49857.7</v>
      </c>
      <c r="G31" s="160">
        <f>(F31-E31)/E31</f>
        <v>1.9851291480167876</v>
      </c>
      <c r="H31" s="176">
        <v>43699.4</v>
      </c>
      <c r="I31" s="160">
        <f>(F31-H31)/H31</f>
        <v>0.14092413168144174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268251.28023809526</v>
      </c>
      <c r="F32" s="100">
        <f>SUM(F16:F31)</f>
        <v>933477.67341269844</v>
      </c>
      <c r="G32" s="101">
        <f t="shared" ref="G32" si="0">(F32-E32)/E32</f>
        <v>2.4798628829810596</v>
      </c>
      <c r="H32" s="100">
        <f>SUM(H16:H31)</f>
        <v>956084.16977777774</v>
      </c>
      <c r="I32" s="104">
        <f t="shared" ref="I32" si="1">(F32-H32)/H32</f>
        <v>-2.3644880942159857E-2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8" t="s">
        <v>30</v>
      </c>
      <c r="C34" s="155" t="s">
        <v>104</v>
      </c>
      <c r="D34" s="157" t="s">
        <v>161</v>
      </c>
      <c r="E34" s="179">
        <v>30873.973333333332</v>
      </c>
      <c r="F34" s="179">
        <v>80891.5</v>
      </c>
      <c r="G34" s="158">
        <f>(F34-E34)/E34</f>
        <v>1.6200547343436631</v>
      </c>
      <c r="H34" s="179">
        <v>87791.5</v>
      </c>
      <c r="I34" s="158">
        <f>(F34-H34)/H34</f>
        <v>-7.8595308201819078E-2</v>
      </c>
    </row>
    <row r="35" spans="1:9" ht="16.5">
      <c r="A35" s="37"/>
      <c r="B35" s="166" t="s">
        <v>28</v>
      </c>
      <c r="C35" s="153" t="s">
        <v>102</v>
      </c>
      <c r="D35" s="149" t="s">
        <v>161</v>
      </c>
      <c r="E35" s="173">
        <v>38758.639999999999</v>
      </c>
      <c r="F35" s="173">
        <v>118023.74285714285</v>
      </c>
      <c r="G35" s="158">
        <f>(F35-E35)/E35</f>
        <v>2.0450950512490338</v>
      </c>
      <c r="H35" s="173">
        <v>118083.3</v>
      </c>
      <c r="I35" s="158">
        <f>(F35-H35)/H35</f>
        <v>-5.0436550178692982E-4</v>
      </c>
    </row>
    <row r="36" spans="1:9" ht="16.5">
      <c r="A36" s="37"/>
      <c r="B36" s="168" t="s">
        <v>27</v>
      </c>
      <c r="C36" s="153" t="s">
        <v>101</v>
      </c>
      <c r="D36" s="149" t="s">
        <v>161</v>
      </c>
      <c r="E36" s="173">
        <v>17636.845000000001</v>
      </c>
      <c r="F36" s="173">
        <v>91641</v>
      </c>
      <c r="G36" s="158">
        <f>(F36-E36)/E36</f>
        <v>4.1959973566700848</v>
      </c>
      <c r="H36" s="173">
        <v>80569.899999999994</v>
      </c>
      <c r="I36" s="158">
        <f>(F36-H36)/H36</f>
        <v>0.13740987639304514</v>
      </c>
    </row>
    <row r="37" spans="1:9" ht="16.5">
      <c r="A37" s="37"/>
      <c r="B37" s="166" t="s">
        <v>29</v>
      </c>
      <c r="C37" s="153" t="s">
        <v>103</v>
      </c>
      <c r="D37" s="149" t="s">
        <v>161</v>
      </c>
      <c r="E37" s="173">
        <v>22578.966666666667</v>
      </c>
      <c r="F37" s="173">
        <v>86500</v>
      </c>
      <c r="G37" s="158">
        <f>(F37-E37)/E37</f>
        <v>2.830999056644163</v>
      </c>
      <c r="H37" s="173">
        <v>74745</v>
      </c>
      <c r="I37" s="158">
        <f>(F37-H37)/H37</f>
        <v>0.15726804468526323</v>
      </c>
    </row>
    <row r="38" spans="1:9" ht="17.25" thickBot="1">
      <c r="A38" s="38"/>
      <c r="B38" s="168" t="s">
        <v>26</v>
      </c>
      <c r="C38" s="153" t="s">
        <v>100</v>
      </c>
      <c r="D38" s="161" t="s">
        <v>161</v>
      </c>
      <c r="E38" s="176">
        <v>18259.764444444445</v>
      </c>
      <c r="F38" s="176">
        <v>94141</v>
      </c>
      <c r="G38" s="160">
        <f>(F38-E38)/E38</f>
        <v>4.1556524886410848</v>
      </c>
      <c r="H38" s="176">
        <v>81303.199999999997</v>
      </c>
      <c r="I38" s="160">
        <f>(F38-H38)/H38</f>
        <v>0.15790030404707323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128108.18944444443</v>
      </c>
      <c r="F39" s="102">
        <f>SUM(F34:F38)</f>
        <v>471197.24285714282</v>
      </c>
      <c r="G39" s="103">
        <f t="shared" ref="G39" si="2">(F39-E39)/E39</f>
        <v>2.6781196026619583</v>
      </c>
      <c r="H39" s="102">
        <f>SUM(H34:H38)</f>
        <v>442492.89999999997</v>
      </c>
      <c r="I39" s="104">
        <f t="shared" ref="I39" si="3">(F39-H39)/H39</f>
        <v>6.4869612274327693E-2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9" t="s">
        <v>35</v>
      </c>
      <c r="C41" s="153" t="s">
        <v>152</v>
      </c>
      <c r="D41" s="157" t="s">
        <v>161</v>
      </c>
      <c r="E41" s="173">
        <v>115199.33333333333</v>
      </c>
      <c r="F41" s="173">
        <v>178503</v>
      </c>
      <c r="G41" s="158">
        <f>(F41-E41)/E41</f>
        <v>0.54951417542925607</v>
      </c>
      <c r="H41" s="173">
        <v>188370</v>
      </c>
      <c r="I41" s="158">
        <f>(F41-H41)/H41</f>
        <v>-5.2380952380952382E-2</v>
      </c>
    </row>
    <row r="42" spans="1:9" ht="16.5">
      <c r="A42" s="37"/>
      <c r="B42" s="166" t="s">
        <v>36</v>
      </c>
      <c r="C42" s="153" t="s">
        <v>153</v>
      </c>
      <c r="D42" s="149" t="s">
        <v>161</v>
      </c>
      <c r="E42" s="173">
        <v>257530.00357142853</v>
      </c>
      <c r="F42" s="173">
        <v>702650</v>
      </c>
      <c r="G42" s="158">
        <f>(F42-E42)/E42</f>
        <v>1.7284199520663346</v>
      </c>
      <c r="H42" s="173">
        <v>728065</v>
      </c>
      <c r="I42" s="158">
        <f>(F42-H42)/H42</f>
        <v>-3.4907597535934289E-2</v>
      </c>
    </row>
    <row r="43" spans="1:9" ht="16.5">
      <c r="A43" s="37"/>
      <c r="B43" s="168" t="s">
        <v>32</v>
      </c>
      <c r="C43" s="153" t="s">
        <v>106</v>
      </c>
      <c r="D43" s="149" t="s">
        <v>161</v>
      </c>
      <c r="E43" s="181">
        <v>351431.48</v>
      </c>
      <c r="F43" s="181">
        <v>938475.81180167594</v>
      </c>
      <c r="G43" s="158">
        <f>(F43-E43)/E43</f>
        <v>1.6704375254080142</v>
      </c>
      <c r="H43" s="181">
        <v>951930.9375</v>
      </c>
      <c r="I43" s="158">
        <f>(F43-H43)/H43</f>
        <v>-1.4134560784063246E-2</v>
      </c>
    </row>
    <row r="44" spans="1:9" ht="16.5">
      <c r="A44" s="37"/>
      <c r="B44" s="166" t="s">
        <v>31</v>
      </c>
      <c r="C44" s="153" t="s">
        <v>105</v>
      </c>
      <c r="D44" s="149" t="s">
        <v>161</v>
      </c>
      <c r="E44" s="174">
        <v>521637.25</v>
      </c>
      <c r="F44" s="174">
        <v>1458940.5</v>
      </c>
      <c r="G44" s="158">
        <f>(F44-E44)/E44</f>
        <v>1.7968487679896326</v>
      </c>
      <c r="H44" s="174">
        <v>1463490.5</v>
      </c>
      <c r="I44" s="158">
        <f>(F44-H44)/H44</f>
        <v>-3.1090054906403562E-3</v>
      </c>
    </row>
    <row r="45" spans="1:9" ht="16.5">
      <c r="A45" s="37"/>
      <c r="B45" s="166" t="s">
        <v>34</v>
      </c>
      <c r="C45" s="153" t="s">
        <v>154</v>
      </c>
      <c r="D45" s="149" t="s">
        <v>161</v>
      </c>
      <c r="E45" s="174">
        <v>108889.57857142857</v>
      </c>
      <c r="F45" s="174">
        <v>262372.5</v>
      </c>
      <c r="G45" s="158">
        <f>(F45-E45)/E45</f>
        <v>1.4095281058314579</v>
      </c>
      <c r="H45" s="174">
        <v>260130</v>
      </c>
      <c r="I45" s="158">
        <f>(F45-H45)/H45</f>
        <v>8.6206896551724137E-3</v>
      </c>
    </row>
    <row r="46" spans="1:9" ht="16.5" customHeight="1" thickBot="1">
      <c r="A46" s="38"/>
      <c r="B46" s="166" t="s">
        <v>33</v>
      </c>
      <c r="C46" s="153" t="s">
        <v>107</v>
      </c>
      <c r="D46" s="149" t="s">
        <v>161</v>
      </c>
      <c r="E46" s="177">
        <v>234759.29333333331</v>
      </c>
      <c r="F46" s="177">
        <v>603808.42697525932</v>
      </c>
      <c r="G46" s="164">
        <f>(F46-E46)/E46</f>
        <v>1.5720320520726536</v>
      </c>
      <c r="H46" s="177">
        <v>560779</v>
      </c>
      <c r="I46" s="164">
        <f>(F46-H46)/H46</f>
        <v>7.6731523425911677E-2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1589446.9388095236</v>
      </c>
      <c r="F47" s="83">
        <f>SUM(F41:F46)</f>
        <v>4144750.2387769353</v>
      </c>
      <c r="G47" s="103">
        <f t="shared" ref="G47" si="4">(F47-E47)/E47</f>
        <v>1.607668200538549</v>
      </c>
      <c r="H47" s="102">
        <f>SUM(H41:H46)</f>
        <v>4152765.4375</v>
      </c>
      <c r="I47" s="104">
        <f t="shared" ref="I47" si="5">(F47-H47)/H47</f>
        <v>-1.9300870332541471E-3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6" t="s">
        <v>46</v>
      </c>
      <c r="C49" s="153" t="s">
        <v>111</v>
      </c>
      <c r="D49" s="157" t="s">
        <v>110</v>
      </c>
      <c r="E49" s="171">
        <v>134852.10222222222</v>
      </c>
      <c r="F49" s="171">
        <v>311973.09217877092</v>
      </c>
      <c r="G49" s="158">
        <f>(F49-E49)/E49</f>
        <v>1.3134462647432203</v>
      </c>
      <c r="H49" s="171">
        <v>311976.5</v>
      </c>
      <c r="I49" s="158">
        <f>(F49-H49)/H49</f>
        <v>-1.092332668991717E-5</v>
      </c>
    </row>
    <row r="50" spans="1:9" ht="16.5">
      <c r="A50" s="37"/>
      <c r="B50" s="166" t="s">
        <v>47</v>
      </c>
      <c r="C50" s="153" t="s">
        <v>113</v>
      </c>
      <c r="D50" s="151" t="s">
        <v>114</v>
      </c>
      <c r="E50" s="174">
        <v>405727.7583333333</v>
      </c>
      <c r="F50" s="174">
        <v>974530.00798084599</v>
      </c>
      <c r="G50" s="158">
        <f>(F50-E50)/E50</f>
        <v>1.4019308217511763</v>
      </c>
      <c r="H50" s="174">
        <v>974531.42857142852</v>
      </c>
      <c r="I50" s="158">
        <f>(F50-H50)/H50</f>
        <v>-1.457716540367493E-6</v>
      </c>
    </row>
    <row r="51" spans="1:9" ht="16.5">
      <c r="A51" s="37"/>
      <c r="B51" s="166" t="s">
        <v>50</v>
      </c>
      <c r="C51" s="153" t="s">
        <v>159</v>
      </c>
      <c r="D51" s="149" t="s">
        <v>112</v>
      </c>
      <c r="E51" s="174">
        <v>692015</v>
      </c>
      <c r="F51" s="174">
        <v>1788618</v>
      </c>
      <c r="G51" s="158">
        <f>(F51-E51)/E51</f>
        <v>1.5846520667904598</v>
      </c>
      <c r="H51" s="174">
        <v>1788618</v>
      </c>
      <c r="I51" s="158">
        <f>(F51-H51)/H51</f>
        <v>0</v>
      </c>
    </row>
    <row r="52" spans="1:9" ht="16.5">
      <c r="A52" s="37"/>
      <c r="B52" s="166" t="s">
        <v>48</v>
      </c>
      <c r="C52" s="153" t="s">
        <v>157</v>
      </c>
      <c r="D52" s="149" t="s">
        <v>114</v>
      </c>
      <c r="E52" s="174">
        <v>468363.83333333331</v>
      </c>
      <c r="F52" s="174">
        <v>1297408.81375</v>
      </c>
      <c r="G52" s="158">
        <f>(F52-E52)/E52</f>
        <v>1.770087528997222</v>
      </c>
      <c r="H52" s="174">
        <v>1297408.79125</v>
      </c>
      <c r="I52" s="158">
        <f>(F52-H52)/H52</f>
        <v>1.7342259521048314E-8</v>
      </c>
    </row>
    <row r="53" spans="1:9" ht="16.5">
      <c r="A53" s="37"/>
      <c r="B53" s="166" t="s">
        <v>49</v>
      </c>
      <c r="C53" s="153" t="s">
        <v>158</v>
      </c>
      <c r="D53" s="151" t="s">
        <v>199</v>
      </c>
      <c r="E53" s="174">
        <v>36472.240000000005</v>
      </c>
      <c r="F53" s="174">
        <v>140832.75837988828</v>
      </c>
      <c r="G53" s="158">
        <f>(F53-E53)/E53</f>
        <v>2.8613684923078009</v>
      </c>
      <c r="H53" s="174">
        <v>139700</v>
      </c>
      <c r="I53" s="158">
        <f>(F53-H53)/H53</f>
        <v>8.1085066563227216E-3</v>
      </c>
    </row>
    <row r="54" spans="1:9" ht="16.5" customHeight="1" thickBot="1">
      <c r="A54" s="38"/>
      <c r="B54" s="166" t="s">
        <v>45</v>
      </c>
      <c r="C54" s="153" t="s">
        <v>109</v>
      </c>
      <c r="D54" s="150" t="s">
        <v>108</v>
      </c>
      <c r="E54" s="177">
        <v>173068.44444444444</v>
      </c>
      <c r="F54" s="177">
        <v>484385.56797020481</v>
      </c>
      <c r="G54" s="164">
        <f>(F54-E54)/E54</f>
        <v>1.7988092775959179</v>
      </c>
      <c r="H54" s="177">
        <v>464246.22222222225</v>
      </c>
      <c r="I54" s="164">
        <f>(F54-H54)/H54</f>
        <v>4.3380742338797955E-2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1910499.3783333334</v>
      </c>
      <c r="F55" s="83">
        <f>SUM(F49:F54)</f>
        <v>4997748.2402597107</v>
      </c>
      <c r="G55" s="103">
        <f t="shared" ref="G55" si="6">(F55-E55)/E55</f>
        <v>1.6159381661875272</v>
      </c>
      <c r="H55" s="83">
        <f>SUM(H49:H54)</f>
        <v>4976480.9420436509</v>
      </c>
      <c r="I55" s="104">
        <f t="shared" ref="I55" si="7">(F55-H55)/H55</f>
        <v>4.2735616721413855E-3</v>
      </c>
    </row>
    <row r="56" spans="1:9" ht="17.25" customHeight="1" thickBot="1">
      <c r="A56" s="108" t="s">
        <v>44</v>
      </c>
      <c r="B56" s="10" t="s">
        <v>57</v>
      </c>
      <c r="C56" s="141"/>
      <c r="D56" s="122"/>
      <c r="E56" s="105"/>
      <c r="F56" s="105"/>
      <c r="G56" s="106"/>
      <c r="H56" s="105"/>
      <c r="I56" s="107"/>
    </row>
    <row r="57" spans="1:9" ht="16.5">
      <c r="A57" s="108"/>
      <c r="B57" s="187" t="s">
        <v>40</v>
      </c>
      <c r="C57" s="156" t="s">
        <v>117</v>
      </c>
      <c r="D57" s="157" t="s">
        <v>114</v>
      </c>
      <c r="E57" s="171">
        <v>60627.75</v>
      </c>
      <c r="F57" s="134">
        <v>124987.84636871509</v>
      </c>
      <c r="G57" s="159">
        <f>(F57-E57)/E57</f>
        <v>1.0615616836962463</v>
      </c>
      <c r="H57" s="134">
        <v>137958.6</v>
      </c>
      <c r="I57" s="159">
        <f>(F57-H57)/H57</f>
        <v>-9.4019174094872746E-2</v>
      </c>
    </row>
    <row r="58" spans="1:9" ht="16.5">
      <c r="A58" s="109"/>
      <c r="B58" s="188" t="s">
        <v>43</v>
      </c>
      <c r="C58" s="153" t="s">
        <v>119</v>
      </c>
      <c r="D58" s="149" t="s">
        <v>114</v>
      </c>
      <c r="E58" s="174">
        <v>35797</v>
      </c>
      <c r="F58" s="174">
        <v>111595.82011173184</v>
      </c>
      <c r="G58" s="158">
        <f>(F58-E58)/E58</f>
        <v>2.1174629190080689</v>
      </c>
      <c r="H58" s="174">
        <v>115937.25</v>
      </c>
      <c r="I58" s="158">
        <f>(F58-H58)/H58</f>
        <v>-3.7446376279135149E-2</v>
      </c>
    </row>
    <row r="59" spans="1:9" ht="16.5">
      <c r="A59" s="109"/>
      <c r="B59" s="188" t="s">
        <v>38</v>
      </c>
      <c r="C59" s="153" t="s">
        <v>115</v>
      </c>
      <c r="D59" s="149" t="s">
        <v>114</v>
      </c>
      <c r="E59" s="174">
        <v>74270.000000000015</v>
      </c>
      <c r="F59" s="185">
        <v>151589.24162011174</v>
      </c>
      <c r="G59" s="158">
        <f>(F59-E59)/E59</f>
        <v>1.041056168306338</v>
      </c>
      <c r="H59" s="185">
        <v>151600.75</v>
      </c>
      <c r="I59" s="158">
        <f>(F59-H59)/H59</f>
        <v>-7.5912420540499628E-5</v>
      </c>
    </row>
    <row r="60" spans="1:9" ht="16.5">
      <c r="A60" s="109"/>
      <c r="B60" s="188" t="s">
        <v>55</v>
      </c>
      <c r="C60" s="153" t="s">
        <v>122</v>
      </c>
      <c r="D60" s="149" t="s">
        <v>120</v>
      </c>
      <c r="E60" s="174">
        <v>98690</v>
      </c>
      <c r="F60" s="185">
        <v>193054.33333333334</v>
      </c>
      <c r="G60" s="158">
        <f>(F60-E60)/E60</f>
        <v>0.95616914918769225</v>
      </c>
      <c r="H60" s="185">
        <v>193054.33333333334</v>
      </c>
      <c r="I60" s="158">
        <f>(F60-H60)/H60</f>
        <v>0</v>
      </c>
    </row>
    <row r="61" spans="1:9" s="126" customFormat="1" ht="16.5">
      <c r="A61" s="139"/>
      <c r="B61" s="188" t="s">
        <v>56</v>
      </c>
      <c r="C61" s="153" t="s">
        <v>123</v>
      </c>
      <c r="D61" s="149" t="s">
        <v>120</v>
      </c>
      <c r="E61" s="174">
        <v>600160</v>
      </c>
      <c r="F61" s="190">
        <v>1069822</v>
      </c>
      <c r="G61" s="158">
        <f>(F61-E61)/E61</f>
        <v>0.78256131698213804</v>
      </c>
      <c r="H61" s="190">
        <v>1069822</v>
      </c>
      <c r="I61" s="158">
        <f>(F61-H61)/H61</f>
        <v>0</v>
      </c>
    </row>
    <row r="62" spans="1:9" s="126" customFormat="1" ht="17.25" thickBot="1">
      <c r="A62" s="139"/>
      <c r="B62" s="189" t="s">
        <v>41</v>
      </c>
      <c r="C62" s="154" t="s">
        <v>118</v>
      </c>
      <c r="D62" s="150" t="s">
        <v>114</v>
      </c>
      <c r="E62" s="177">
        <v>87428.75</v>
      </c>
      <c r="F62" s="186">
        <v>185509.62234636871</v>
      </c>
      <c r="G62" s="163">
        <f>(F62-E62)/E62</f>
        <v>1.1218377518421423</v>
      </c>
      <c r="H62" s="186">
        <v>185509.6</v>
      </c>
      <c r="I62" s="163">
        <f>(F62-H62)/H62</f>
        <v>1.2045936544416151E-7</v>
      </c>
    </row>
    <row r="63" spans="1:9" s="126" customFormat="1" ht="16.5">
      <c r="A63" s="139"/>
      <c r="B63" s="94" t="s">
        <v>54</v>
      </c>
      <c r="C63" s="152" t="s">
        <v>121</v>
      </c>
      <c r="D63" s="149" t="s">
        <v>120</v>
      </c>
      <c r="E63" s="171">
        <v>96415.428571428565</v>
      </c>
      <c r="F63" s="184">
        <v>208866.375</v>
      </c>
      <c r="G63" s="158">
        <f>(F63-E63)/E63</f>
        <v>1.1663169276405081</v>
      </c>
      <c r="H63" s="184">
        <v>208776.75</v>
      </c>
      <c r="I63" s="158">
        <f>(F63-H63)/H63</f>
        <v>4.2928630702412983E-4</v>
      </c>
    </row>
    <row r="64" spans="1:9" s="126" customFormat="1" ht="16.5">
      <c r="A64" s="139"/>
      <c r="B64" s="188" t="s">
        <v>42</v>
      </c>
      <c r="C64" s="153" t="s">
        <v>198</v>
      </c>
      <c r="D64" s="151" t="s">
        <v>114</v>
      </c>
      <c r="E64" s="174">
        <v>43639.75</v>
      </c>
      <c r="F64" s="185">
        <v>95977.32960893854</v>
      </c>
      <c r="G64" s="158">
        <f>(F64-E64)/E64</f>
        <v>1.1993097946009896</v>
      </c>
      <c r="H64" s="185">
        <v>94775.333333333328</v>
      </c>
      <c r="I64" s="158">
        <f>(F64-H64)/H64</f>
        <v>1.2682585577174214E-2</v>
      </c>
    </row>
    <row r="65" spans="1:9" ht="16.5" customHeight="1" thickBot="1">
      <c r="A65" s="110"/>
      <c r="B65" s="189" t="s">
        <v>39</v>
      </c>
      <c r="C65" s="154" t="s">
        <v>116</v>
      </c>
      <c r="D65" s="150" t="s">
        <v>114</v>
      </c>
      <c r="E65" s="177">
        <v>72752</v>
      </c>
      <c r="F65" s="186">
        <v>174918.34078212289</v>
      </c>
      <c r="G65" s="163">
        <f>(F65-E65)/E65</f>
        <v>1.404309720449237</v>
      </c>
      <c r="H65" s="186">
        <v>170744.33333333334</v>
      </c>
      <c r="I65" s="163">
        <f>(F65-H65)/H65</f>
        <v>2.4445950078125854E-2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1169780.6785714286</v>
      </c>
      <c r="F66" s="99">
        <f>SUM(F57:F65)</f>
        <v>2316320.9091713219</v>
      </c>
      <c r="G66" s="101">
        <f t="shared" ref="G66" si="8">(F66-E66)/E66</f>
        <v>0.98013264503571962</v>
      </c>
      <c r="H66" s="99">
        <f>SUM(H57:H65)</f>
        <v>2328178.9500000002</v>
      </c>
      <c r="I66" s="142">
        <f t="shared" ref="I66" si="9">(F66-H66)/H66</f>
        <v>-5.0932686375668376E-3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6" t="s">
        <v>60</v>
      </c>
      <c r="C68" s="153" t="s">
        <v>129</v>
      </c>
      <c r="D68" s="157" t="s">
        <v>206</v>
      </c>
      <c r="E68" s="171">
        <v>899780.8</v>
      </c>
      <c r="F68" s="179">
        <v>2178101.4134078212</v>
      </c>
      <c r="G68" s="158">
        <f>(F68-E68)/E68</f>
        <v>1.4207022570472954</v>
      </c>
      <c r="H68" s="179">
        <v>2510478.75</v>
      </c>
      <c r="I68" s="158">
        <f>(F68-H68)/H68</f>
        <v>-0.13239599681621633</v>
      </c>
    </row>
    <row r="69" spans="1:9" ht="16.5">
      <c r="A69" s="37"/>
      <c r="B69" s="166" t="s">
        <v>64</v>
      </c>
      <c r="C69" s="153" t="s">
        <v>133</v>
      </c>
      <c r="D69" s="151" t="s">
        <v>127</v>
      </c>
      <c r="E69" s="174">
        <v>105033.49333333333</v>
      </c>
      <c r="F69" s="173">
        <v>221110.5</v>
      </c>
      <c r="G69" s="158">
        <f>(F69-E69)/E69</f>
        <v>1.1051427785828825</v>
      </c>
      <c r="H69" s="173">
        <v>223686.875</v>
      </c>
      <c r="I69" s="158">
        <f>(F69-H69)/H69</f>
        <v>-1.1517774567685296E-2</v>
      </c>
    </row>
    <row r="70" spans="1:9" ht="16.5">
      <c r="A70" s="37"/>
      <c r="B70" s="166" t="s">
        <v>62</v>
      </c>
      <c r="C70" s="153" t="s">
        <v>131</v>
      </c>
      <c r="D70" s="151" t="s">
        <v>125</v>
      </c>
      <c r="E70" s="174">
        <v>206642.66666666669</v>
      </c>
      <c r="F70" s="173">
        <v>585103.86571428576</v>
      </c>
      <c r="G70" s="158">
        <f>(F70-E70)/E70</f>
        <v>1.8314765539592615</v>
      </c>
      <c r="H70" s="173">
        <v>585997.28571428568</v>
      </c>
      <c r="I70" s="158">
        <f>(F70-H70)/H70</f>
        <v>-1.5246145703745285E-3</v>
      </c>
    </row>
    <row r="71" spans="1:9" ht="16.5">
      <c r="A71" s="37"/>
      <c r="B71" s="166" t="s">
        <v>59</v>
      </c>
      <c r="C71" s="153" t="s">
        <v>128</v>
      </c>
      <c r="D71" s="151" t="s">
        <v>124</v>
      </c>
      <c r="E71" s="174">
        <v>188315.375</v>
      </c>
      <c r="F71" s="173">
        <v>390494</v>
      </c>
      <c r="G71" s="158">
        <f>(F71-E71)/E71</f>
        <v>1.07361719668402</v>
      </c>
      <c r="H71" s="173">
        <v>390498.44444444444</v>
      </c>
      <c r="I71" s="158">
        <f>(F71-H71)/H71</f>
        <v>-1.1381465170139187E-5</v>
      </c>
    </row>
    <row r="72" spans="1:9" ht="16.5">
      <c r="A72" s="37"/>
      <c r="B72" s="166" t="s">
        <v>63</v>
      </c>
      <c r="C72" s="153" t="s">
        <v>132</v>
      </c>
      <c r="D72" s="151" t="s">
        <v>126</v>
      </c>
      <c r="E72" s="174">
        <v>109054</v>
      </c>
      <c r="F72" s="173">
        <v>293991.75</v>
      </c>
      <c r="G72" s="158">
        <f>(F72-E72)/E72</f>
        <v>1.6958364663377776</v>
      </c>
      <c r="H72" s="173">
        <v>293991.75</v>
      </c>
      <c r="I72" s="158">
        <f>(F72-H72)/H72</f>
        <v>0</v>
      </c>
    </row>
    <row r="73" spans="1:9" ht="16.5" customHeight="1" thickBot="1">
      <c r="A73" s="37"/>
      <c r="B73" s="166" t="s">
        <v>61</v>
      </c>
      <c r="C73" s="153" t="s">
        <v>130</v>
      </c>
      <c r="D73" s="150" t="s">
        <v>207</v>
      </c>
      <c r="E73" s="177">
        <v>519239.57142857136</v>
      </c>
      <c r="F73" s="182">
        <v>984112.00744878955</v>
      </c>
      <c r="G73" s="164">
        <f>(F73-E73)/E73</f>
        <v>0.89529469940287065</v>
      </c>
      <c r="H73" s="182">
        <v>984108.66666666663</v>
      </c>
      <c r="I73" s="164">
        <f>(F73-H73)/H73</f>
        <v>3.394728891307399E-6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2028065.9064285713</v>
      </c>
      <c r="F74" s="83">
        <f>SUM(F68:F73)</f>
        <v>4652913.5365708964</v>
      </c>
      <c r="G74" s="103">
        <f t="shared" ref="G74" si="10">(F74-E74)/E74</f>
        <v>1.2942615039393308</v>
      </c>
      <c r="H74" s="83">
        <f>SUM(H68:H73)</f>
        <v>4988761.7718253965</v>
      </c>
      <c r="I74" s="104">
        <f t="shared" ref="I74" si="11">(F74-H74)/H74</f>
        <v>-6.7320960714388381E-2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6" t="s">
        <v>70</v>
      </c>
      <c r="C76" s="155" t="s">
        <v>141</v>
      </c>
      <c r="D76" s="157" t="s">
        <v>137</v>
      </c>
      <c r="E76" s="171">
        <v>49932.5</v>
      </c>
      <c r="F76" s="171">
        <v>134558.35195530727</v>
      </c>
      <c r="G76" s="158">
        <f>(F76-E76)/E76</f>
        <v>1.6948050258910983</v>
      </c>
      <c r="H76" s="171">
        <v>145762.5</v>
      </c>
      <c r="I76" s="158">
        <f>(F76-H76)/H76</f>
        <v>-7.686577854175615E-2</v>
      </c>
    </row>
    <row r="77" spans="1:9" ht="16.5">
      <c r="A77" s="37"/>
      <c r="B77" s="166" t="s">
        <v>71</v>
      </c>
      <c r="C77" s="153" t="s">
        <v>200</v>
      </c>
      <c r="D77" s="151" t="s">
        <v>134</v>
      </c>
      <c r="E77" s="174">
        <v>45888.978571428575</v>
      </c>
      <c r="F77" s="174">
        <v>102761.90130353818</v>
      </c>
      <c r="G77" s="158">
        <f>(F77-E77)/E77</f>
        <v>1.2393590901916449</v>
      </c>
      <c r="H77" s="174">
        <v>104952.33333333333</v>
      </c>
      <c r="I77" s="158">
        <f>(F77-H77)/H77</f>
        <v>-2.0870732076420238E-2</v>
      </c>
    </row>
    <row r="78" spans="1:9" ht="16.5">
      <c r="A78" s="37"/>
      <c r="B78" s="166" t="s">
        <v>69</v>
      </c>
      <c r="C78" s="153" t="s">
        <v>140</v>
      </c>
      <c r="D78" s="151" t="s">
        <v>136</v>
      </c>
      <c r="E78" s="174">
        <v>40195.919999999998</v>
      </c>
      <c r="F78" s="174">
        <v>80134.783985102418</v>
      </c>
      <c r="G78" s="158">
        <f>(F78-E78)/E78</f>
        <v>0.99360492271609713</v>
      </c>
      <c r="H78" s="174">
        <v>80127</v>
      </c>
      <c r="I78" s="158">
        <f>(F78-H78)/H78</f>
        <v>9.714559514793051E-5</v>
      </c>
    </row>
    <row r="79" spans="1:9" ht="16.5">
      <c r="A79" s="37"/>
      <c r="B79" s="166" t="s">
        <v>68</v>
      </c>
      <c r="C79" s="153" t="s">
        <v>138</v>
      </c>
      <c r="D79" s="151" t="s">
        <v>134</v>
      </c>
      <c r="E79" s="174">
        <v>96685.242857142861</v>
      </c>
      <c r="F79" s="174">
        <v>297111.34450651769</v>
      </c>
      <c r="G79" s="158">
        <f>(F79-E79)/E79</f>
        <v>2.0729751069200302</v>
      </c>
      <c r="H79" s="174">
        <v>291521.33333333331</v>
      </c>
      <c r="I79" s="158">
        <f>(F79-H79)/H79</f>
        <v>1.9175307375507267E-2</v>
      </c>
    </row>
    <row r="80" spans="1:9" ht="16.5" customHeight="1" thickBot="1">
      <c r="A80" s="38"/>
      <c r="B80" s="166" t="s">
        <v>67</v>
      </c>
      <c r="C80" s="153" t="s">
        <v>139</v>
      </c>
      <c r="D80" s="150" t="s">
        <v>135</v>
      </c>
      <c r="E80" s="177">
        <v>77547.256666666668</v>
      </c>
      <c r="F80" s="177">
        <v>204516</v>
      </c>
      <c r="G80" s="158">
        <f>(F80-E80)/E80</f>
        <v>1.6373079950345977</v>
      </c>
      <c r="H80" s="177">
        <v>197340</v>
      </c>
      <c r="I80" s="158">
        <f>(F80-H80)/H80</f>
        <v>3.6363636363636362E-2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310249.89809523808</v>
      </c>
      <c r="F81" s="83">
        <f>SUM(F76:F80)</f>
        <v>819082.3817504656</v>
      </c>
      <c r="G81" s="103">
        <f t="shared" ref="G81" si="12">(F81-E81)/E81</f>
        <v>1.6400730081755905</v>
      </c>
      <c r="H81" s="83">
        <f>SUM(H76:H80)</f>
        <v>819703.16666666663</v>
      </c>
      <c r="I81" s="104">
        <f t="shared" ref="I81" si="13">(F81-H81)/H81</f>
        <v>-7.5732892276780394E-4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6" t="s">
        <v>79</v>
      </c>
      <c r="C83" s="153" t="s">
        <v>155</v>
      </c>
      <c r="D83" s="157" t="s">
        <v>156</v>
      </c>
      <c r="E83" s="171">
        <v>152666</v>
      </c>
      <c r="F83" s="171">
        <v>578565</v>
      </c>
      <c r="G83" s="159">
        <f>(F83-E83)/E83</f>
        <v>2.7897436233345996</v>
      </c>
      <c r="H83" s="171">
        <v>647933</v>
      </c>
      <c r="I83" s="159">
        <f>(F83-H83)/H83</f>
        <v>-0.10706045223811721</v>
      </c>
    </row>
    <row r="84" spans="1:11" ht="16.5">
      <c r="A84" s="37"/>
      <c r="B84" s="166" t="s">
        <v>74</v>
      </c>
      <c r="C84" s="153" t="s">
        <v>144</v>
      </c>
      <c r="D84" s="149" t="s">
        <v>142</v>
      </c>
      <c r="E84" s="174">
        <v>29014.120000000003</v>
      </c>
      <c r="F84" s="174">
        <v>71631.857142857145</v>
      </c>
      <c r="G84" s="158">
        <f>(F84-E84)/E84</f>
        <v>1.4688619590343301</v>
      </c>
      <c r="H84" s="174">
        <v>71631.857142857145</v>
      </c>
      <c r="I84" s="158">
        <f>(F84-H84)/H84</f>
        <v>0</v>
      </c>
    </row>
    <row r="85" spans="1:11" ht="16.5">
      <c r="A85" s="37"/>
      <c r="B85" s="166" t="s">
        <v>76</v>
      </c>
      <c r="C85" s="153" t="s">
        <v>143</v>
      </c>
      <c r="D85" s="151" t="s">
        <v>161</v>
      </c>
      <c r="E85" s="174">
        <v>40789.375</v>
      </c>
      <c r="F85" s="165">
        <v>102370.125</v>
      </c>
      <c r="G85" s="158">
        <f>(F85-E85)/E85</f>
        <v>1.509725265464352</v>
      </c>
      <c r="H85" s="165">
        <v>102370.125</v>
      </c>
      <c r="I85" s="158">
        <f>(F85-H85)/H85</f>
        <v>0</v>
      </c>
    </row>
    <row r="86" spans="1:11" ht="16.5">
      <c r="A86" s="37"/>
      <c r="B86" s="166" t="s">
        <v>75</v>
      </c>
      <c r="C86" s="153" t="s">
        <v>148</v>
      </c>
      <c r="D86" s="151" t="s">
        <v>145</v>
      </c>
      <c r="E86" s="174">
        <v>19153.890476190474</v>
      </c>
      <c r="F86" s="174">
        <v>42927.857142857145</v>
      </c>
      <c r="G86" s="158">
        <f>(F86-E86)/E86</f>
        <v>1.2412082389329337</v>
      </c>
      <c r="H86" s="174">
        <v>42927.857142857145</v>
      </c>
      <c r="I86" s="158">
        <f>(F86-H86)/H86</f>
        <v>0</v>
      </c>
    </row>
    <row r="87" spans="1:11" ht="16.5">
      <c r="A87" s="37"/>
      <c r="B87" s="166" t="s">
        <v>80</v>
      </c>
      <c r="C87" s="153" t="s">
        <v>151</v>
      </c>
      <c r="D87" s="162" t="s">
        <v>150</v>
      </c>
      <c r="E87" s="183">
        <v>64693.291111111103</v>
      </c>
      <c r="F87" s="183">
        <v>161998.20000000001</v>
      </c>
      <c r="G87" s="158">
        <f>(F87-E87)/E87</f>
        <v>1.5040958222664413</v>
      </c>
      <c r="H87" s="183">
        <v>161998.20000000001</v>
      </c>
      <c r="I87" s="158">
        <f>(F87-H87)/H87</f>
        <v>0</v>
      </c>
    </row>
    <row r="88" spans="1:11" ht="16.5">
      <c r="A88" s="37"/>
      <c r="B88" s="166" t="s">
        <v>78</v>
      </c>
      <c r="C88" s="153" t="s">
        <v>149</v>
      </c>
      <c r="D88" s="162" t="s">
        <v>147</v>
      </c>
      <c r="E88" s="183">
        <v>45388.592857142859</v>
      </c>
      <c r="F88" s="183">
        <v>129081.30670391061</v>
      </c>
      <c r="G88" s="158">
        <f>(F88-E88)/E88</f>
        <v>1.8439151464815005</v>
      </c>
      <c r="H88" s="183">
        <v>129078.1</v>
      </c>
      <c r="I88" s="158">
        <f>(F88-H88)/H88</f>
        <v>2.4843129164468017E-5</v>
      </c>
    </row>
    <row r="89" spans="1:11" ht="16.5" customHeight="1" thickBot="1">
      <c r="A89" s="35"/>
      <c r="B89" s="167" t="s">
        <v>77</v>
      </c>
      <c r="C89" s="154" t="s">
        <v>146</v>
      </c>
      <c r="D89" s="150" t="s">
        <v>162</v>
      </c>
      <c r="E89" s="177">
        <v>34805.385714285716</v>
      </c>
      <c r="F89" s="177">
        <v>100351.875</v>
      </c>
      <c r="G89" s="160">
        <f>(F89-E89)/E89</f>
        <v>1.8832283550534255</v>
      </c>
      <c r="H89" s="177">
        <v>91830.375</v>
      </c>
      <c r="I89" s="160">
        <f>(F89-H89)/H89</f>
        <v>9.2796092796092799E-2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386510.65515873017</v>
      </c>
      <c r="F90" s="83">
        <f>SUM(F83:F89)</f>
        <v>1186926.220989625</v>
      </c>
      <c r="G90" s="111">
        <f t="shared" ref="G90:G91" si="14">(F90-E90)/E90</f>
        <v>2.0708758093672328</v>
      </c>
      <c r="H90" s="83">
        <f>SUM(H83:H89)</f>
        <v>1247769.5142857144</v>
      </c>
      <c r="I90" s="104">
        <f t="shared" ref="I90:I91" si="15">(F90-H90)/H90</f>
        <v>-4.8761644357787612E-2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7790912.9250793653</v>
      </c>
      <c r="F91" s="99">
        <f>SUM(F32,F39,F47,F55,F66,F74,F81,F90)</f>
        <v>19522416.443788797</v>
      </c>
      <c r="G91" s="101">
        <f t="shared" si="14"/>
        <v>1.5057931761687511</v>
      </c>
      <c r="H91" s="99">
        <f>SUM(H32,H39,H47,H55,H66,H74,H81,H90)</f>
        <v>19912236.852099206</v>
      </c>
      <c r="I91" s="112">
        <f t="shared" si="15"/>
        <v>-1.9576927052739113E-2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1" bestFit="1" customWidth="1"/>
    <col min="12" max="12" width="9.140625" style="21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10"/>
      <c r="F9" s="210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211</v>
      </c>
      <c r="E13" s="215" t="s">
        <v>212</v>
      </c>
      <c r="F13" s="215" t="s">
        <v>213</v>
      </c>
      <c r="G13" s="215" t="s">
        <v>214</v>
      </c>
      <c r="H13" s="215" t="s">
        <v>215</v>
      </c>
      <c r="I13" s="215" t="s">
        <v>216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7"/>
      <c r="B16" s="196" t="s">
        <v>4</v>
      </c>
      <c r="C16" s="152" t="s">
        <v>163</v>
      </c>
      <c r="D16" s="197">
        <v>95000</v>
      </c>
      <c r="E16" s="197">
        <v>60000</v>
      </c>
      <c r="F16" s="197">
        <v>67500</v>
      </c>
      <c r="G16" s="145">
        <v>72500</v>
      </c>
      <c r="H16" s="145">
        <v>60000</v>
      </c>
      <c r="I16" s="145">
        <f>AVERAGE(D16:H16)</f>
        <v>71000</v>
      </c>
      <c r="K16" s="195"/>
      <c r="L16" s="198"/>
    </row>
    <row r="17" spans="1:16" ht="18">
      <c r="A17" s="88"/>
      <c r="B17" s="199" t="s">
        <v>5</v>
      </c>
      <c r="C17" s="153" t="s">
        <v>164</v>
      </c>
      <c r="D17" s="191">
        <v>45000</v>
      </c>
      <c r="E17" s="191">
        <v>45000</v>
      </c>
      <c r="F17" s="191">
        <v>37500</v>
      </c>
      <c r="G17" s="125">
        <v>35000</v>
      </c>
      <c r="H17" s="125">
        <v>40000</v>
      </c>
      <c r="I17" s="145">
        <f t="shared" ref="I17:I40" si="0">AVERAGE(D17:H17)</f>
        <v>40500</v>
      </c>
      <c r="K17" s="195"/>
      <c r="L17" s="198"/>
    </row>
    <row r="18" spans="1:16" ht="18">
      <c r="A18" s="88"/>
      <c r="B18" s="199" t="s">
        <v>6</v>
      </c>
      <c r="C18" s="153" t="s">
        <v>165</v>
      </c>
      <c r="D18" s="191">
        <v>40000</v>
      </c>
      <c r="E18" s="191">
        <v>45000</v>
      </c>
      <c r="F18" s="191">
        <v>45000</v>
      </c>
      <c r="G18" s="125">
        <v>37500</v>
      </c>
      <c r="H18" s="125">
        <v>30000</v>
      </c>
      <c r="I18" s="145">
        <f t="shared" si="0"/>
        <v>39500</v>
      </c>
      <c r="K18" s="195"/>
      <c r="L18" s="198"/>
    </row>
    <row r="19" spans="1:16" ht="18">
      <c r="A19" s="88"/>
      <c r="B19" s="199" t="s">
        <v>7</v>
      </c>
      <c r="C19" s="153" t="s">
        <v>166</v>
      </c>
      <c r="D19" s="191">
        <v>75000</v>
      </c>
      <c r="E19" s="191">
        <v>60000</v>
      </c>
      <c r="F19" s="191">
        <v>77500</v>
      </c>
      <c r="G19" s="125">
        <v>52500</v>
      </c>
      <c r="H19" s="125">
        <v>53333</v>
      </c>
      <c r="I19" s="145">
        <f t="shared" si="0"/>
        <v>63666.6</v>
      </c>
      <c r="K19" s="195"/>
      <c r="L19" s="198"/>
      <c r="P19" s="211"/>
    </row>
    <row r="20" spans="1:16" ht="18">
      <c r="A20" s="88"/>
      <c r="B20" s="199" t="s">
        <v>8</v>
      </c>
      <c r="C20" s="153" t="s">
        <v>167</v>
      </c>
      <c r="D20" s="191">
        <v>80000</v>
      </c>
      <c r="E20" s="191">
        <v>85000</v>
      </c>
      <c r="F20" s="191">
        <v>110000</v>
      </c>
      <c r="G20" s="125">
        <v>60000</v>
      </c>
      <c r="H20" s="125">
        <v>95000</v>
      </c>
      <c r="I20" s="145">
        <f t="shared" si="0"/>
        <v>86000</v>
      </c>
      <c r="K20" s="195"/>
      <c r="L20" s="198"/>
    </row>
    <row r="21" spans="1:16" ht="18.75" customHeight="1">
      <c r="A21" s="88"/>
      <c r="B21" s="199" t="s">
        <v>9</v>
      </c>
      <c r="C21" s="153" t="s">
        <v>168</v>
      </c>
      <c r="D21" s="191">
        <v>50000</v>
      </c>
      <c r="E21" s="191">
        <v>45000</v>
      </c>
      <c r="F21" s="191">
        <v>70000</v>
      </c>
      <c r="G21" s="125">
        <v>35000</v>
      </c>
      <c r="H21" s="125">
        <v>40000</v>
      </c>
      <c r="I21" s="145">
        <f t="shared" si="0"/>
        <v>48000</v>
      </c>
      <c r="K21" s="195"/>
      <c r="L21" s="198"/>
    </row>
    <row r="22" spans="1:16" ht="18">
      <c r="A22" s="88"/>
      <c r="B22" s="199" t="s">
        <v>10</v>
      </c>
      <c r="C22" s="153" t="s">
        <v>169</v>
      </c>
      <c r="D22" s="191">
        <v>120000</v>
      </c>
      <c r="E22" s="191">
        <v>100000</v>
      </c>
      <c r="F22" s="191">
        <v>87500</v>
      </c>
      <c r="G22" s="125">
        <v>75000</v>
      </c>
      <c r="H22" s="125">
        <v>80000</v>
      </c>
      <c r="I22" s="145">
        <f t="shared" si="0"/>
        <v>92500</v>
      </c>
      <c r="K22" s="195"/>
      <c r="L22" s="198"/>
    </row>
    <row r="23" spans="1:16" ht="18">
      <c r="A23" s="88"/>
      <c r="B23" s="199" t="s">
        <v>11</v>
      </c>
      <c r="C23" s="153" t="s">
        <v>170</v>
      </c>
      <c r="D23" s="191">
        <v>25000</v>
      </c>
      <c r="E23" s="191">
        <v>35000</v>
      </c>
      <c r="F23" s="191">
        <v>15000</v>
      </c>
      <c r="G23" s="125">
        <v>20000</v>
      </c>
      <c r="H23" s="125">
        <v>18333</v>
      </c>
      <c r="I23" s="145">
        <f t="shared" si="0"/>
        <v>22666.6</v>
      </c>
      <c r="K23" s="195"/>
      <c r="L23" s="198"/>
    </row>
    <row r="24" spans="1:16" ht="18">
      <c r="A24" s="88"/>
      <c r="B24" s="199" t="s">
        <v>12</v>
      </c>
      <c r="C24" s="153" t="s">
        <v>171</v>
      </c>
      <c r="D24" s="191">
        <v>25000</v>
      </c>
      <c r="E24" s="191">
        <v>35000</v>
      </c>
      <c r="F24" s="191">
        <v>17500</v>
      </c>
      <c r="G24" s="125">
        <v>20000</v>
      </c>
      <c r="H24" s="125">
        <v>20000</v>
      </c>
      <c r="I24" s="145">
        <f t="shared" si="0"/>
        <v>23500</v>
      </c>
      <c r="K24" s="195"/>
      <c r="L24" s="198"/>
    </row>
    <row r="25" spans="1:16" ht="18">
      <c r="A25" s="88"/>
      <c r="B25" s="199" t="s">
        <v>13</v>
      </c>
      <c r="C25" s="153" t="s">
        <v>172</v>
      </c>
      <c r="D25" s="191">
        <v>25000</v>
      </c>
      <c r="E25" s="191">
        <v>35000</v>
      </c>
      <c r="F25" s="191">
        <v>17500</v>
      </c>
      <c r="G25" s="125">
        <v>20000</v>
      </c>
      <c r="H25" s="125">
        <v>20000</v>
      </c>
      <c r="I25" s="145">
        <f t="shared" si="0"/>
        <v>23500</v>
      </c>
      <c r="K25" s="195"/>
      <c r="L25" s="198"/>
    </row>
    <row r="26" spans="1:16" ht="18">
      <c r="A26" s="88"/>
      <c r="B26" s="199" t="s">
        <v>14</v>
      </c>
      <c r="C26" s="153" t="s">
        <v>173</v>
      </c>
      <c r="D26" s="191">
        <v>25000</v>
      </c>
      <c r="E26" s="191">
        <v>40000</v>
      </c>
      <c r="F26" s="191">
        <v>15000</v>
      </c>
      <c r="G26" s="125">
        <v>20000</v>
      </c>
      <c r="H26" s="125">
        <v>30000</v>
      </c>
      <c r="I26" s="145">
        <f t="shared" si="0"/>
        <v>26000</v>
      </c>
      <c r="K26" s="195"/>
      <c r="L26" s="198"/>
    </row>
    <row r="27" spans="1:16" ht="18">
      <c r="A27" s="88"/>
      <c r="B27" s="199" t="s">
        <v>15</v>
      </c>
      <c r="C27" s="153" t="s">
        <v>174</v>
      </c>
      <c r="D27" s="191">
        <v>50000</v>
      </c>
      <c r="E27" s="191">
        <v>75000</v>
      </c>
      <c r="F27" s="191">
        <v>35000</v>
      </c>
      <c r="G27" s="125">
        <v>50000</v>
      </c>
      <c r="H27" s="125">
        <v>50000</v>
      </c>
      <c r="I27" s="145">
        <f t="shared" si="0"/>
        <v>52000</v>
      </c>
      <c r="K27" s="195"/>
      <c r="L27" s="198"/>
    </row>
    <row r="28" spans="1:16" ht="18">
      <c r="A28" s="88"/>
      <c r="B28" s="199" t="s">
        <v>16</v>
      </c>
      <c r="C28" s="153" t="s">
        <v>175</v>
      </c>
      <c r="D28" s="191">
        <v>25000</v>
      </c>
      <c r="E28" s="191">
        <v>30000</v>
      </c>
      <c r="F28" s="191">
        <v>17500</v>
      </c>
      <c r="G28" s="125">
        <v>22500</v>
      </c>
      <c r="H28" s="125">
        <v>25000</v>
      </c>
      <c r="I28" s="145">
        <f t="shared" si="0"/>
        <v>24000</v>
      </c>
      <c r="K28" s="195"/>
      <c r="L28" s="198"/>
    </row>
    <row r="29" spans="1:16" ht="18">
      <c r="A29" s="88"/>
      <c r="B29" s="199" t="s">
        <v>17</v>
      </c>
      <c r="C29" s="153" t="s">
        <v>176</v>
      </c>
      <c r="D29" s="191">
        <v>39000</v>
      </c>
      <c r="E29" s="191">
        <v>37000</v>
      </c>
      <c r="F29" s="191">
        <v>45000</v>
      </c>
      <c r="G29" s="125">
        <v>37500</v>
      </c>
      <c r="H29" s="125">
        <v>48333</v>
      </c>
      <c r="I29" s="145">
        <f t="shared" si="0"/>
        <v>41366.6</v>
      </c>
      <c r="K29" s="195"/>
      <c r="L29" s="198"/>
    </row>
    <row r="30" spans="1:16" ht="18">
      <c r="A30" s="88"/>
      <c r="B30" s="199" t="s">
        <v>18</v>
      </c>
      <c r="C30" s="153" t="s">
        <v>177</v>
      </c>
      <c r="D30" s="191">
        <v>75000</v>
      </c>
      <c r="E30" s="191">
        <v>65000</v>
      </c>
      <c r="F30" s="191">
        <v>75000</v>
      </c>
      <c r="G30" s="125">
        <v>47500</v>
      </c>
      <c r="H30" s="125">
        <v>48333</v>
      </c>
      <c r="I30" s="145">
        <f t="shared" si="0"/>
        <v>62166.6</v>
      </c>
      <c r="K30" s="195"/>
      <c r="L30" s="198"/>
    </row>
    <row r="31" spans="1:16" ht="16.5" customHeight="1" thickBot="1">
      <c r="A31" s="89"/>
      <c r="B31" s="200" t="s">
        <v>19</v>
      </c>
      <c r="C31" s="154" t="s">
        <v>178</v>
      </c>
      <c r="D31" s="192">
        <v>50000</v>
      </c>
      <c r="E31" s="192">
        <v>50000</v>
      </c>
      <c r="F31" s="192">
        <v>50000</v>
      </c>
      <c r="G31" s="147">
        <v>47500</v>
      </c>
      <c r="H31" s="147">
        <v>50000</v>
      </c>
      <c r="I31" s="145">
        <f t="shared" si="0"/>
        <v>49500</v>
      </c>
      <c r="K31" s="195"/>
      <c r="L31" s="19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5"/>
      <c r="K32" s="201"/>
      <c r="L32" s="202"/>
    </row>
    <row r="33" spans="1:12" ht="18">
      <c r="A33" s="87"/>
      <c r="B33" s="196" t="s">
        <v>26</v>
      </c>
      <c r="C33" s="155" t="s">
        <v>179</v>
      </c>
      <c r="D33" s="197">
        <v>150000</v>
      </c>
      <c r="E33" s="197">
        <v>125000</v>
      </c>
      <c r="F33" s="197">
        <v>55000</v>
      </c>
      <c r="G33" s="145">
        <v>75000</v>
      </c>
      <c r="H33" s="145">
        <v>56666</v>
      </c>
      <c r="I33" s="145">
        <f t="shared" si="0"/>
        <v>92333.2</v>
      </c>
      <c r="K33" s="203"/>
      <c r="L33" s="198"/>
    </row>
    <row r="34" spans="1:12" ht="18">
      <c r="A34" s="88"/>
      <c r="B34" s="199" t="s">
        <v>27</v>
      </c>
      <c r="C34" s="153" t="s">
        <v>180</v>
      </c>
      <c r="D34" s="191">
        <v>130000</v>
      </c>
      <c r="E34" s="191">
        <v>125000</v>
      </c>
      <c r="F34" s="191">
        <v>55000</v>
      </c>
      <c r="G34" s="125">
        <v>75000</v>
      </c>
      <c r="H34" s="125">
        <v>56666</v>
      </c>
      <c r="I34" s="145">
        <f t="shared" si="0"/>
        <v>88333.2</v>
      </c>
      <c r="K34" s="203"/>
      <c r="L34" s="198"/>
    </row>
    <row r="35" spans="1:12" ht="18">
      <c r="A35" s="88"/>
      <c r="B35" s="196" t="s">
        <v>28</v>
      </c>
      <c r="C35" s="153" t="s">
        <v>181</v>
      </c>
      <c r="D35" s="191">
        <v>120000</v>
      </c>
      <c r="E35" s="191">
        <v>135000</v>
      </c>
      <c r="F35" s="191">
        <v>90000</v>
      </c>
      <c r="G35" s="125">
        <v>97500</v>
      </c>
      <c r="H35" s="125">
        <v>106666</v>
      </c>
      <c r="I35" s="145">
        <f t="shared" si="0"/>
        <v>109833.2</v>
      </c>
      <c r="K35" s="203"/>
      <c r="L35" s="198"/>
    </row>
    <row r="36" spans="1:12" ht="18">
      <c r="A36" s="88"/>
      <c r="B36" s="199" t="s">
        <v>29</v>
      </c>
      <c r="C36" s="153" t="s">
        <v>182</v>
      </c>
      <c r="D36" s="191">
        <v>80000</v>
      </c>
      <c r="E36" s="191">
        <v>50000</v>
      </c>
      <c r="F36" s="191">
        <v>62500</v>
      </c>
      <c r="G36" s="125">
        <v>55000</v>
      </c>
      <c r="H36" s="125">
        <v>80000</v>
      </c>
      <c r="I36" s="145">
        <f t="shared" si="0"/>
        <v>65500</v>
      </c>
      <c r="K36" s="203"/>
      <c r="L36" s="198"/>
    </row>
    <row r="37" spans="1:12" ht="16.5" customHeight="1" thickBot="1">
      <c r="A37" s="89"/>
      <c r="B37" s="196" t="s">
        <v>30</v>
      </c>
      <c r="C37" s="153" t="s">
        <v>183</v>
      </c>
      <c r="D37" s="191">
        <v>65000</v>
      </c>
      <c r="E37" s="191">
        <v>80000</v>
      </c>
      <c r="F37" s="191">
        <v>90000</v>
      </c>
      <c r="G37" s="125">
        <v>42500</v>
      </c>
      <c r="H37" s="125">
        <v>66666</v>
      </c>
      <c r="I37" s="145">
        <f t="shared" si="0"/>
        <v>68833.2</v>
      </c>
      <c r="K37" s="203"/>
      <c r="L37" s="19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5"/>
      <c r="K38" s="201"/>
      <c r="L38" s="202"/>
    </row>
    <row r="39" spans="1:12" ht="18">
      <c r="A39" s="87"/>
      <c r="B39" s="204" t="s">
        <v>31</v>
      </c>
      <c r="C39" s="156" t="s">
        <v>217</v>
      </c>
      <c r="D39" s="170">
        <v>1255800</v>
      </c>
      <c r="E39" s="170">
        <v>1600000</v>
      </c>
      <c r="F39" s="170">
        <v>1166100</v>
      </c>
      <c r="G39" s="207">
        <v>1255800</v>
      </c>
      <c r="H39" s="208">
        <v>1300000</v>
      </c>
      <c r="I39" s="145">
        <f t="shared" si="0"/>
        <v>1315540</v>
      </c>
      <c r="K39" s="203"/>
      <c r="L39" s="198"/>
    </row>
    <row r="40" spans="1:12" ht="18.75" thickBot="1">
      <c r="A40" s="89"/>
      <c r="B40" s="200" t="s">
        <v>32</v>
      </c>
      <c r="C40" s="154" t="s">
        <v>185</v>
      </c>
      <c r="D40" s="209">
        <v>986700</v>
      </c>
      <c r="E40" s="176">
        <v>1100000</v>
      </c>
      <c r="F40" s="176">
        <v>986700</v>
      </c>
      <c r="G40" s="207">
        <v>1031550</v>
      </c>
      <c r="H40" s="207">
        <v>1000000</v>
      </c>
      <c r="I40" s="145">
        <f t="shared" si="0"/>
        <v>1020990</v>
      </c>
      <c r="K40" s="203"/>
      <c r="L40" s="198"/>
    </row>
    <row r="41" spans="1:12">
      <c r="D41" s="90">
        <f>SUM(D16:D40)</f>
        <v>3631500</v>
      </c>
      <c r="E41" s="90">
        <f t="shared" ref="E41:H41" si="1">SUM(E16:E40)</f>
        <v>4057000</v>
      </c>
      <c r="F41" s="90">
        <f t="shared" si="1"/>
        <v>3287800</v>
      </c>
      <c r="G41" s="90">
        <f t="shared" si="1"/>
        <v>3284850</v>
      </c>
      <c r="H41" s="90">
        <f t="shared" si="1"/>
        <v>3374996</v>
      </c>
      <c r="I41" s="90"/>
    </row>
    <row r="44" spans="1:12" ht="14.25" customHeight="1"/>
    <row r="48" spans="1:12" ht="15" customHeight="1"/>
    <row r="49" spans="11:12" s="126" customFormat="1" ht="15" customHeight="1">
      <c r="K49" s="211"/>
      <c r="L49" s="211"/>
    </row>
    <row r="50" spans="11:12" s="126" customFormat="1" ht="15" customHeight="1">
      <c r="K50" s="211"/>
      <c r="L50" s="211"/>
    </row>
    <row r="51" spans="11:12" s="126" customFormat="1" ht="15" customHeight="1">
      <c r="K51" s="211"/>
      <c r="L51" s="211"/>
    </row>
    <row r="52" spans="11:12" s="126" customFormat="1" ht="15" customHeight="1">
      <c r="K52" s="211"/>
      <c r="L52" s="211"/>
    </row>
    <row r="53" spans="11:12" s="126" customFormat="1" ht="15" customHeight="1">
      <c r="K53" s="211"/>
      <c r="L53" s="211"/>
    </row>
    <row r="54" spans="11:12" s="126" customFormat="1" ht="15" customHeight="1">
      <c r="K54" s="211"/>
      <c r="L54" s="211"/>
    </row>
    <row r="55" spans="11:12" s="126" customFormat="1" ht="15" customHeight="1">
      <c r="K55" s="211"/>
      <c r="L55" s="211"/>
    </row>
    <row r="56" spans="11:12" s="126" customFormat="1" ht="15" customHeight="1">
      <c r="K56" s="211"/>
      <c r="L56" s="211"/>
    </row>
    <row r="57" spans="11:12" s="126" customFormat="1" ht="15" customHeight="1">
      <c r="K57" s="211"/>
      <c r="L57" s="211"/>
    </row>
    <row r="58" spans="11:12" s="126" customFormat="1" ht="15" customHeight="1">
      <c r="K58" s="211"/>
      <c r="L58" s="211"/>
    </row>
    <row r="59" spans="11:12" s="126" customFormat="1" ht="15" customHeight="1">
      <c r="K59" s="211"/>
      <c r="L59" s="211"/>
    </row>
    <row r="60" spans="11:12" s="126" customFormat="1" ht="15" customHeight="1">
      <c r="K60" s="211"/>
      <c r="L60" s="211"/>
    </row>
    <row r="61" spans="11:12" s="126" customFormat="1" ht="15" customHeight="1">
      <c r="K61" s="211"/>
      <c r="L61" s="211"/>
    </row>
    <row r="62" spans="11:12" s="126" customFormat="1" ht="15" customHeight="1">
      <c r="K62" s="211"/>
      <c r="L62" s="211"/>
    </row>
    <row r="63" spans="11:12" s="126" customFormat="1" ht="15" customHeight="1">
      <c r="K63" s="211"/>
      <c r="L63" s="211"/>
    </row>
    <row r="64" spans="11:12" s="126" customFormat="1" ht="15" customHeight="1">
      <c r="K64" s="211"/>
      <c r="L64" s="211"/>
    </row>
    <row r="65" spans="11:12" s="126" customFormat="1" ht="15" customHeight="1">
      <c r="K65" s="211"/>
      <c r="L65" s="211"/>
    </row>
    <row r="66" spans="11:12" s="126" customFormat="1" ht="15" customHeight="1">
      <c r="K66" s="211"/>
      <c r="L66" s="211"/>
    </row>
    <row r="67" spans="11:12" s="126" customFormat="1" ht="15" customHeight="1">
      <c r="K67" s="211"/>
      <c r="L67" s="211"/>
    </row>
    <row r="68" spans="11:12" s="126" customFormat="1" ht="15" customHeight="1">
      <c r="K68" s="211"/>
      <c r="L68" s="211"/>
    </row>
    <row r="69" spans="11:12" s="126" customFormat="1" ht="15" customHeight="1">
      <c r="K69" s="211"/>
      <c r="L69" s="211"/>
    </row>
    <row r="70" spans="11:12" s="126" customFormat="1" ht="15" customHeight="1">
      <c r="K70" s="211"/>
      <c r="L70" s="211"/>
    </row>
    <row r="71" spans="11:12" s="126" customFormat="1" ht="15" customHeight="1">
      <c r="K71" s="211"/>
      <c r="L71" s="211"/>
    </row>
    <row r="72" spans="11:12" s="126" customFormat="1" ht="15" customHeight="1">
      <c r="K72" s="211"/>
      <c r="L72" s="211"/>
    </row>
    <row r="73" spans="11:12" s="126" customFormat="1" ht="15" customHeight="1">
      <c r="K73" s="211"/>
      <c r="L73" s="211"/>
    </row>
    <row r="74" spans="11:12" s="126" customFormat="1" ht="15" customHeight="1">
      <c r="K74" s="211"/>
      <c r="L74" s="211"/>
    </row>
    <row r="75" spans="11:12" s="126" customFormat="1" ht="15" customHeight="1">
      <c r="K75" s="211"/>
      <c r="L75" s="211"/>
    </row>
    <row r="76" spans="11:12" s="126" customFormat="1" ht="15" customHeight="1">
      <c r="K76" s="211"/>
      <c r="L76" s="211"/>
    </row>
    <row r="77" spans="11:12" s="126" customFormat="1" ht="15" customHeight="1">
      <c r="K77" s="211"/>
      <c r="L77" s="211"/>
    </row>
    <row r="78" spans="11:12" s="126" customFormat="1" ht="15" customHeight="1">
      <c r="K78" s="211"/>
      <c r="L78" s="211"/>
    </row>
    <row r="79" spans="11:12" s="126" customFormat="1" ht="15" customHeight="1">
      <c r="K79" s="211"/>
      <c r="L79" s="211"/>
    </row>
    <row r="80" spans="11:12" s="126" customFormat="1" ht="15" customHeight="1">
      <c r="K80" s="211"/>
      <c r="L80" s="211"/>
    </row>
    <row r="81" spans="11:12" s="126" customFormat="1" ht="15" customHeight="1">
      <c r="K81" s="211"/>
      <c r="L81" s="211"/>
    </row>
    <row r="82" spans="11:12" s="126" customFormat="1" ht="15" customHeight="1">
      <c r="K82" s="211"/>
      <c r="L82" s="211"/>
    </row>
    <row r="83" spans="11:12" s="126" customFormat="1" ht="15" customHeight="1">
      <c r="K83" s="211"/>
      <c r="L83" s="211"/>
    </row>
    <row r="84" spans="11:12" s="126" customFormat="1" ht="15" customHeight="1">
      <c r="K84" s="211"/>
      <c r="L84" s="211"/>
    </row>
    <row r="85" spans="11:12" s="126" customFormat="1" ht="15" customHeight="1">
      <c r="K85" s="211"/>
      <c r="L85" s="211"/>
    </row>
    <row r="86" spans="11:12" s="126" customFormat="1" ht="15" customHeight="1">
      <c r="K86" s="211"/>
      <c r="L86" s="211"/>
    </row>
    <row r="87" spans="11:12" s="126" customFormat="1" ht="15" customHeight="1">
      <c r="K87" s="211"/>
      <c r="L87" s="211"/>
    </row>
    <row r="88" spans="11:12" s="126" customFormat="1" ht="15" customHeight="1">
      <c r="K88" s="211"/>
      <c r="L88" s="211"/>
    </row>
    <row r="89" spans="11:12" s="126" customFormat="1" ht="15" customHeight="1">
      <c r="K89" s="211"/>
      <c r="L89" s="211"/>
    </row>
    <row r="90" spans="11:12" s="126" customFormat="1" ht="15" customHeight="1">
      <c r="K90" s="211"/>
      <c r="L90" s="211"/>
    </row>
    <row r="91" spans="11:12" s="126" customFormat="1" ht="15" customHeight="1">
      <c r="K91" s="211"/>
      <c r="L91" s="211"/>
    </row>
    <row r="92" spans="11:12" s="126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02-10-2023</vt:lpstr>
      <vt:lpstr>By Order</vt:lpstr>
      <vt:lpstr>All Stores</vt:lpstr>
      <vt:lpstr>'02-10-2023'!Print_Titles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2023-10-05T04:44:34Z</cp:lastPrinted>
  <dcterms:created xsi:type="dcterms:W3CDTF">2010-10-20T06:23:14Z</dcterms:created>
  <dcterms:modified xsi:type="dcterms:W3CDTF">2023-10-05T06:03:07Z</dcterms:modified>
</cp:coreProperties>
</file>