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8-09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'18-09-2023'!$12:$14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3" i="11"/>
  <c r="G83" i="11"/>
  <c r="I86" i="11"/>
  <c r="G86" i="11"/>
  <c r="I88" i="11"/>
  <c r="G88" i="11"/>
  <c r="I87" i="11"/>
  <c r="G87" i="11"/>
  <c r="I84" i="11"/>
  <c r="G84" i="11"/>
  <c r="I89" i="11"/>
  <c r="G89" i="11"/>
  <c r="I76" i="11"/>
  <c r="G76" i="11"/>
  <c r="I80" i="11"/>
  <c r="G80" i="11"/>
  <c r="I79" i="11"/>
  <c r="G79" i="11"/>
  <c r="I77" i="11"/>
  <c r="G77" i="11"/>
  <c r="I78" i="11"/>
  <c r="G78" i="11"/>
  <c r="I72" i="11"/>
  <c r="G72" i="11"/>
  <c r="I71" i="11"/>
  <c r="G71" i="11"/>
  <c r="I73" i="11"/>
  <c r="G73" i="11"/>
  <c r="I69" i="11"/>
  <c r="G69" i="11"/>
  <c r="I70" i="11"/>
  <c r="G70" i="11"/>
  <c r="I68" i="11"/>
  <c r="G68" i="11"/>
  <c r="I57" i="11"/>
  <c r="G57" i="11"/>
  <c r="I61" i="11"/>
  <c r="G61" i="11"/>
  <c r="I62" i="11"/>
  <c r="G62" i="11"/>
  <c r="I65" i="11"/>
  <c r="G65" i="11"/>
  <c r="I59" i="11"/>
  <c r="G59" i="11"/>
  <c r="I64" i="11"/>
  <c r="G64" i="11"/>
  <c r="I60" i="11"/>
  <c r="G60" i="11"/>
  <c r="I63" i="11"/>
  <c r="G63" i="11"/>
  <c r="I58" i="11"/>
  <c r="G58" i="11"/>
  <c r="I53" i="11"/>
  <c r="G53" i="11"/>
  <c r="I50" i="11"/>
  <c r="G50" i="11"/>
  <c r="I49" i="11"/>
  <c r="G49" i="11"/>
  <c r="I51" i="11"/>
  <c r="G51" i="11"/>
  <c r="I52" i="11"/>
  <c r="G52" i="11"/>
  <c r="I54" i="11"/>
  <c r="G54" i="11"/>
  <c r="I43" i="11"/>
  <c r="G43" i="11"/>
  <c r="I46" i="11"/>
  <c r="G46" i="11"/>
  <c r="I41" i="11"/>
  <c r="G41" i="11"/>
  <c r="I45" i="11"/>
  <c r="G45" i="11"/>
  <c r="I42" i="11"/>
  <c r="G42" i="11"/>
  <c r="I44" i="11"/>
  <c r="G44" i="11"/>
  <c r="I38" i="11"/>
  <c r="G38" i="11"/>
  <c r="I36" i="11"/>
  <c r="G36" i="11"/>
  <c r="I37" i="11"/>
  <c r="G37" i="11"/>
  <c r="I34" i="11"/>
  <c r="G34" i="11"/>
  <c r="I35" i="11"/>
  <c r="G35" i="11"/>
  <c r="I26" i="11"/>
  <c r="G26" i="11"/>
  <c r="I27" i="11"/>
  <c r="G27" i="11"/>
  <c r="I31" i="11"/>
  <c r="G31" i="11"/>
  <c r="I19" i="11"/>
  <c r="G19" i="11"/>
  <c r="I29" i="11"/>
  <c r="G29" i="11"/>
  <c r="I25" i="11"/>
  <c r="G25" i="11"/>
  <c r="I28" i="11"/>
  <c r="G28" i="11"/>
  <c r="I18" i="11"/>
  <c r="G18" i="11"/>
  <c r="I23" i="11"/>
  <c r="G23" i="11"/>
  <c r="I24" i="11"/>
  <c r="G24" i="11"/>
  <c r="I16" i="11"/>
  <c r="G16" i="11"/>
  <c r="I21" i="11"/>
  <c r="G21" i="11"/>
  <c r="I30" i="11"/>
  <c r="G30" i="11"/>
  <c r="I22" i="11"/>
  <c r="G22" i="11"/>
  <c r="I17" i="11"/>
  <c r="G17" i="11"/>
  <c r="I20" i="11"/>
  <c r="G2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<sst xmlns="http://schemas.openxmlformats.org/spreadsheetml/2006/main" count="851" uniqueCount="230">
  <si>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</si>
  <si>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</si>
  <si>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</si>
  <si>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</si>
  <si>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</si>
  <si>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</si>
  <si>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</si>
  <si>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</si>
  <si>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</si>
  <si>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</si>
  <si>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</si>
  <si>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</si>
  <si>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</si>
  <si>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</si>
  <si>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</si>
  <si>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</si>
  <si>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</si>
  <si>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</si>
  <si>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</si>
  <si>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</si>
  <si>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</si>
  <si>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</si>
  <si>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</si>
  <si>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</si>
  <si>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</si>
  <si>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</si>
  <si>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</si>
  <si>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</si>
  <si>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</si>
  <si>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</si>
  <si>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</si>
  <si>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</si>
  <si>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</si>
  <si>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</si>
  <si>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</si>
  <si>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</si>
  <si>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</si>
  <si>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</si>
  <si>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</si>
  <si>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</si>
  <si>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</si>
  <si>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</si>
  <si>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</si>
  <si>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</si>
  <si>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</si>
  <si>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</si>
  <si>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</si>
  <si>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</si>
  <si>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</si>
  <si>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</si>
  <si>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</si>
  <si>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</si>
  <si>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</si>
  <si>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</si>
  <si>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</si>
  <si>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</si>
  <si>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</si>
  <si>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</si>
  <si>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</si>
  <si>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</si>
  <si>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</si>
  <si>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</si>
  <si>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</si>
  <si>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</si>
  <si>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</si>
  <si>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</si>
  <si>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</si>
  <si>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</si>
  <si>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</si>
  <si>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</si>
  <si>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</si>
  <si>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</si>
  <si>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</si>
  <si>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</si>
  <si>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</si>
  <si>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</si>
  <si>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</si>
  <si>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</si>
  <si>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</si>
  <si>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</si>
  <si>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</si>
  <si>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</si>
  <si>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</si>
  <si>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</si>
  <si>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</si>
  <si>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</si>
  <si>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</si>
  <si>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</si>
  <si>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</si>
  <si>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</si>
  <si>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</si>
  <si>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</si>
  <si>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</si>
  <si>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</si>
  <si>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</si>
  <si>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</si>
  <si>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</si>
  <si>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</si>
  <si>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</si>
  <si>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</si>
  <si>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</si>
  <si>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</si>
  <si>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</si>
  <si>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</si>
  <si>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</si>
  <si>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</si>
  <si>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</si>
  <si>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</si>
  <si>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</si>
  <si>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</si>
  <si>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</si>
  <si>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</si>
  <si>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</si>
  <si>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</si>
  <si>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</si>
  <si>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</si>
  <si>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</si>
  <si>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</si>
  <si>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</si>
  <si>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</si>
  <si>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</si>
  <si>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</si>
  <si>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</si>
  <si>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</si>
  <si>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</si>
  <si>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</si>
  <si>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</si>
  <si>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</si>
  <si>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</si>
  <si>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</si>
  <si>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</si>
  <si>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</si>
  <si>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</si>
  <si>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</si>
  <si>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</si>
  <si>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</si>
  <si>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</si>
  <si>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</si>
  <si>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</si>
  <si>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</si>
  <si>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</si>
  <si>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</si>
  <si>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</si>
  <si>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</si>
  <si>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</si>
  <si>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</si>
  <si>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</si>
  <si>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</si>
  <si>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</si>
  <si>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</si>
  <si>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</si>
  <si>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</si>
  <si>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</si>
  <si>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</si>
  <si>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</si>
  <si>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</si>
  <si>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</si>
  <si>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</si>
  <si>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</si>
  <si>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</si>
  <si>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</si>
  <si>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</si>
  <si>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</si>
  <si>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</si>
  <si>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</si>
  <si>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</si>
  <si>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</si>
  <si>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</si>
  <si>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</si>
  <si>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</si>
  <si>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</si>
  <si>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</si>
  <si>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</si>
  <si>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</si>
  <si>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</si>
  <si>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</si>
  <si>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</si>
  <si>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</si>
  <si>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</si>
  <si>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</si>
  <si>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</si>
  <si>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</si>
  <si>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</si>
  <si>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</si>
  <si>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</si>
  <si>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</si>
  <si>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</si>
  <si>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</si>
  <si>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</si>
  <si>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</si>
  <si>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</si>
  <si>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</si>
  <si>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</si>
  <si>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</si>
  <si>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</si>
  <si>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</si>
  <si>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</si>
  <si>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</si>
  <si>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</si>
  <si>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</si>
  <si>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</si>
  <si>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</si>
  <si>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</si>
  <si>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</si>
  <si>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</si>
  <si>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</si>
  <si>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</si>
  <si>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</si>
  <si>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</si>
  <si>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أيلول 2022 (ل.ل.)</t>
  </si>
  <si>
    <t>معدل أسعار  السوبرماركات في 11-09-2023(ل.ل.)</t>
  </si>
  <si>
    <t>معدل أسعار المحلات والملاحم في 11-09-2023 (ل.ل.)</t>
  </si>
  <si>
    <t>المعدل العام للأسعار في 11-09-2023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</si>
  <si>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</si>
  <si>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</si>
  <si>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</si>
  <si>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</si>
  <si>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</si>
  <si>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</si>
  <si>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</si>
  <si>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</si>
  <si>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</si>
  <si>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التاريخ18أيلول2023 </t>
  </si>
  <si>
    <t xml:space="preserve"> التاريخ 18 أيلول 2023</t>
  </si>
  <si>
    <t>معدل أسعار  السوبرماركات في 18-09-2023(ل.ل.)</t>
  </si>
  <si>
    <t xml:space="preserve"> التاريخ 18أيلول 2023</t>
  </si>
  <si>
    <t>معدل أسعار المحلات والملاحم في 18-09-2023 (ل.ل.)</t>
  </si>
  <si>
    <t>المعدل العام للأسعار في 18-09-2023 (ل.ل.)</t>
  </si>
  <si>
    <t>المعدل العام للأسعار في 18-09-2023  (ل.ل.)</t>
  </si>
  <si>
    <t>1$=89800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</si>
</sst>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209</v>
      </c>
      <c r="F12" s="225" t="s">
        <v>224</v>
      </c>
      <c r="G12" s="225" t="s">
        <v>197</v>
      </c>
      <c r="H12" s="225" t="s">
        <v>210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0">
        <v>16505.419444444444</v>
      </c>
      <c r="F15" s="189">
        <v>79248.800000000003</v>
      </c>
      <c r="G15" s="45">
        <f t="shared" ref="G15:G30" si="0">(F15-E15)/E15</f>
        <v>3.8013805566555501</v>
      </c>
      <c r="H15" s="189">
        <v>85348.800000000003</v>
      </c>
      <c r="I15" s="45">
        <f t="shared" ref="I15:I30" si="1">(F15-H15)/H15</f>
        <v>-7.1471420804979091E-2</v>
      </c>
    </row>
    <row r="16" spans="1:9" ht="16.5">
      <c r="A16" s="37"/>
      <c r="B16" s="92" t="s">
        <v>5</v>
      </c>
      <c r="C16" s="163" t="s">
        <v>85</v>
      </c>
      <c r="D16" s="159" t="s">
        <v>161</v>
      </c>
      <c r="E16" s="183">
        <v>20147.168749999997</v>
      </c>
      <c r="F16" s="183">
        <v>59720.888888888891</v>
      </c>
      <c r="G16" s="48">
        <f>(F16-E16)/E16</f>
        <v>1.9642323261370855</v>
      </c>
      <c r="H16" s="183">
        <v>62943.111111111109</v>
      </c>
      <c r="I16" s="44">
        <f t="shared" si="1"/>
        <v>-5.1192611317450627E-2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3">
        <v>18261.890972222223</v>
      </c>
      <c r="F17" s="183">
        <v>55648.800000000003</v>
      </c>
      <c r="G17" s="48">
        <f t="shared" si="0"/>
        <v>2.0472638394701961</v>
      </c>
      <c r="H17" s="183">
        <v>60749.8</v>
      </c>
      <c r="I17" s="44">
        <f t="shared" si="1"/>
        <v>-8.3967354625035795E-2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3">
        <v>13522.494444444445</v>
      </c>
      <c r="F18" s="183">
        <v>97848.8</v>
      </c>
      <c r="G18" s="48">
        <f t="shared" si="0"/>
        <v>6.2360022333157632</v>
      </c>
      <c r="H18" s="183">
        <v>94348.800000000003</v>
      </c>
      <c r="I18" s="44">
        <f t="shared" si="1"/>
        <v>3.7096391263057929E-2</v>
      </c>
    </row>
    <row r="19" spans="1:9" ht="16.5">
      <c r="A19" s="37"/>
      <c r="B19" s="92" t="s">
        <v>8</v>
      </c>
      <c r="C19" s="163" t="s">
        <v>89</v>
      </c>
      <c r="D19" s="159" t="s">
        <v>161</v>
      </c>
      <c r="E19" s="183">
        <v>37497.742857142861</v>
      </c>
      <c r="F19" s="183">
        <v>173062.25</v>
      </c>
      <c r="G19" s="48">
        <f t="shared" si="0"/>
        <v>3.615271128700317</v>
      </c>
      <c r="H19" s="183">
        <v>172436</v>
      </c>
      <c r="I19" s="44">
        <f t="shared" si="1"/>
        <v>3.6317822264492331E-3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3">
        <v>23695.697222222225</v>
      </c>
      <c r="F20" s="183">
        <v>99348.800000000003</v>
      </c>
      <c r="G20" s="48">
        <f t="shared" si="0"/>
        <v>3.1926936805568658</v>
      </c>
      <c r="H20" s="183">
        <v>115948.8</v>
      </c>
      <c r="I20" s="44">
        <f t="shared" si="1"/>
        <v>-0.1431666390682784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3">
        <v>18542.788888888888</v>
      </c>
      <c r="F21" s="183">
        <v>113449.8</v>
      </c>
      <c r="G21" s="48">
        <f t="shared" si="0"/>
        <v>5.1182705945587719</v>
      </c>
      <c r="H21" s="183">
        <v>121649.8</v>
      </c>
      <c r="I21" s="44">
        <f t="shared" si="1"/>
        <v>-6.7406604860838243E-2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3">
        <v>7267.9111111111115</v>
      </c>
      <c r="F22" s="183">
        <v>34549.800000000003</v>
      </c>
      <c r="G22" s="48">
        <f t="shared" si="0"/>
        <v>3.7537455359326843</v>
      </c>
      <c r="H22" s="183">
        <v>34624.75</v>
      </c>
      <c r="I22" s="44">
        <f t="shared" si="1"/>
        <v>-2.1646365677729686E-3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3">
        <v>7825.6937500000004</v>
      </c>
      <c r="F23" s="183">
        <v>37499.777777777781</v>
      </c>
      <c r="G23" s="48">
        <f t="shared" si="0"/>
        <v>3.7918790302492709</v>
      </c>
      <c r="H23" s="183">
        <v>36499.777777777781</v>
      </c>
      <c r="I23" s="44">
        <f t="shared" si="1"/>
        <v>2.7397427077181593E-2</v>
      </c>
    </row>
    <row r="24" spans="1:9" ht="16.5">
      <c r="A24" s="37"/>
      <c r="B24" s="92" t="s">
        <v>13</v>
      </c>
      <c r="C24" s="15" t="s">
        <v>93</v>
      </c>
      <c r="D24" s="161" t="s">
        <v>81</v>
      </c>
      <c r="E24" s="183">
        <v>7871.4875000000002</v>
      </c>
      <c r="F24" s="183">
        <v>38388.666666666664</v>
      </c>
      <c r="G24" s="48">
        <f t="shared" si="0"/>
        <v>3.8769265868321159</v>
      </c>
      <c r="H24" s="183">
        <v>36833.111111111109</v>
      </c>
      <c r="I24" s="44">
        <f t="shared" si="1"/>
        <v>4.2232532322970251E-2</v>
      </c>
    </row>
    <row r="25" spans="1:9" ht="16.5">
      <c r="A25" s="37"/>
      <c r="B25" s="92" t="s">
        <v>14</v>
      </c>
      <c r="C25" s="15" t="s">
        <v>94</v>
      </c>
      <c r="D25" s="161" t="s">
        <v>81</v>
      </c>
      <c r="E25" s="183">
        <v>8493.1187499999996</v>
      </c>
      <c r="F25" s="183">
        <v>45249.8</v>
      </c>
      <c r="G25" s="48">
        <f>(F25-E25)/E25</f>
        <v>4.3278190652874136</v>
      </c>
      <c r="H25" s="183">
        <v>42749.75</v>
      </c>
      <c r="I25" s="44">
        <f t="shared" si="1"/>
        <v>5.8481043748793919E-2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3">
        <v>17464.088194444445</v>
      </c>
      <c r="F26" s="183">
        <v>71666.444444444438</v>
      </c>
      <c r="G26" s="48">
        <f>(F26-E26)/E26</f>
        <v>3.1036465028413267</v>
      </c>
      <c r="H26" s="183">
        <v>74999.777777777781</v>
      </c>
      <c r="I26" s="44">
        <f t="shared" si="1"/>
        <v>-4.4444576132077557E-2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3">
        <v>7545.7624999999998</v>
      </c>
      <c r="F27" s="183">
        <v>41055.333333333336</v>
      </c>
      <c r="G27" s="48">
        <f t="shared" si="0"/>
        <v>4.4408462144592198</v>
      </c>
      <c r="H27" s="183">
        <v>39944.222222222219</v>
      </c>
      <c r="I27" s="44">
        <f t="shared" si="1"/>
        <v>2.7816566434305759E-2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3">
        <v>15789.68611111111</v>
      </c>
      <c r="F28" s="183">
        <v>49448.800000000003</v>
      </c>
      <c r="G28" s="48">
        <f t="shared" si="0"/>
        <v>2.1317152001649466</v>
      </c>
      <c r="H28" s="183">
        <v>44898.8</v>
      </c>
      <c r="I28" s="44">
        <f t="shared" si="1"/>
        <v>0.10133901128760679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3">
        <v>18995.486111111113</v>
      </c>
      <c r="F29" s="183">
        <v>105391.66666666667</v>
      </c>
      <c r="G29" s="48">
        <f t="shared" si="0"/>
        <v>4.5482479390206008</v>
      </c>
      <c r="H29" s="183">
        <v>99141.666666666672</v>
      </c>
      <c r="I29" s="44">
        <f t="shared" si="1"/>
        <v>6.3041102799024959E-2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6">
        <v>16782.575000000001</v>
      </c>
      <c r="F30" s="186">
        <v>50098.8</v>
      </c>
      <c r="G30" s="51">
        <f t="shared" si="0"/>
        <v>1.9851676515671763</v>
      </c>
      <c r="H30" s="186">
        <v>49748.800000000003</v>
      </c>
      <c r="I30" s="56">
        <f t="shared" si="1"/>
        <v>7.035345576174701E-3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3"/>
      <c r="G31" s="52"/>
      <c r="H31" s="203"/>
      <c r="I31" s="53"/>
    </row>
    <row r="32" spans="1:9" ht="16.5">
      <c r="A32" s="33"/>
      <c r="B32" s="39" t="s">
        <v>26</v>
      </c>
      <c r="C32" s="165" t="s">
        <v>100</v>
      </c>
      <c r="D32" s="20" t="s">
        <v>161</v>
      </c>
      <c r="E32" s="189">
        <v>18022.07490079365</v>
      </c>
      <c r="F32" s="189">
        <v>109748.8</v>
      </c>
      <c r="G32" s="45">
        <f>(F32-E32)/E32</f>
        <v>5.0896872643208759</v>
      </c>
      <c r="H32" s="189">
        <v>110276.44444444444</v>
      </c>
      <c r="I32" s="44">
        <f>(F32-H32)/H32</f>
        <v>-4.7847429893358067E-3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83">
        <v>103448.8</v>
      </c>
      <c r="G33" s="48">
        <f>(F33-E33)/E33</f>
        <v>4.790802162985015</v>
      </c>
      <c r="H33" s="183">
        <v>111609.77777777778</v>
      </c>
      <c r="I33" s="44">
        <f>(F33-H33)/H33</f>
        <v>-7.3120634591951325E-2</v>
      </c>
    </row>
    <row r="34" spans="1:9" ht="16.5">
      <c r="A34" s="37"/>
      <c r="B34" s="178" t="s">
        <v>28</v>
      </c>
      <c r="C34" s="163" t="s">
        <v>102</v>
      </c>
      <c r="D34" s="159" t="s">
        <v>161</v>
      </c>
      <c r="E34" s="183">
        <v>28596.114285714284</v>
      </c>
      <c r="F34" s="183">
        <v>120583.33333333333</v>
      </c>
      <c r="G34" s="48">
        <f>(F34-E34)/E34</f>
        <v>3.2167733744711238</v>
      </c>
      <c r="H34" s="183">
        <v>116416.66666666667</v>
      </c>
      <c r="I34" s="44">
        <f>(F34-H34)/H34</f>
        <v>3.579098067287035E-2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83">
        <v>84990</v>
      </c>
      <c r="G35" s="48">
        <f>(F35-E35)/E35</f>
        <v>3.3593986228663679</v>
      </c>
      <c r="H35" s="183">
        <v>84990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83">
        <v>110349.8</v>
      </c>
      <c r="G36" s="51">
        <f>(F36-E36)/E36</f>
        <v>1.813226202375154</v>
      </c>
      <c r="H36" s="183">
        <v>104249.8</v>
      </c>
      <c r="I36" s="56">
        <f>(F36-H36)/H36</f>
        <v>5.851330170417593E-2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3"/>
      <c r="G37" s="52"/>
      <c r="H37" s="20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3">
        <v>488340.41249999998</v>
      </c>
      <c r="F38" s="183">
        <v>1604127.3333333333</v>
      </c>
      <c r="G38" s="45">
        <f t="shared" ref="G38:G43" si="2">(F38-E38)/E38</f>
        <v>2.2848547698954436</v>
      </c>
      <c r="H38" s="183">
        <v>1603234.1666666667</v>
      </c>
      <c r="I38" s="44">
        <f t="shared" ref="I38:I43" si="3">(F38-H38)/H38</f>
        <v>5.5710306406675557E-4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3">
        <v>319503.90000000002</v>
      </c>
      <c r="F39" s="183">
        <v>889414.15286308085</v>
      </c>
      <c r="G39" s="48">
        <f t="shared" si="2"/>
        <v>1.7837348866886469</v>
      </c>
      <c r="H39" s="183">
        <v>930835.71428571432</v>
      </c>
      <c r="I39" s="44">
        <f t="shared" si="3"/>
        <v>-4.449932548453913E-2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1">
        <v>230222.67499999999</v>
      </c>
      <c r="F40" s="183">
        <v>547929.75023264473</v>
      </c>
      <c r="G40" s="48">
        <f t="shared" si="2"/>
        <v>1.3799990606166173</v>
      </c>
      <c r="H40" s="183">
        <v>539547.08333333337</v>
      </c>
      <c r="I40" s="44">
        <f t="shared" si="3"/>
        <v>1.5536488210673036E-2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4">
        <v>116927.33928571429</v>
      </c>
      <c r="F41" s="183">
        <v>283618.33333333331</v>
      </c>
      <c r="G41" s="48">
        <f t="shared" si="2"/>
        <v>1.4255946903940595</v>
      </c>
      <c r="H41" s="183">
        <v>300662.5</v>
      </c>
      <c r="I41" s="44">
        <f t="shared" si="3"/>
        <v>-5.6688701340096244E-2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4">
        <v>125499</v>
      </c>
      <c r="F42" s="183">
        <v>199057.50232644705</v>
      </c>
      <c r="G42" s="48">
        <f t="shared" si="2"/>
        <v>0.5861281948577044</v>
      </c>
      <c r="H42" s="183">
        <v>188475</v>
      </c>
      <c r="I42" s="44">
        <f t="shared" si="3"/>
        <v>5.6148042586269008E-2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7">
        <v>262546.90625</v>
      </c>
      <c r="F43" s="183">
        <v>736360</v>
      </c>
      <c r="G43" s="51">
        <f t="shared" si="2"/>
        <v>1.8046797828149994</v>
      </c>
      <c r="H43" s="183">
        <v>736334.64285714284</v>
      </c>
      <c r="I43" s="59">
        <f t="shared" si="3"/>
        <v>3.4436982020522775E-5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3"/>
      <c r="G44" s="6"/>
      <c r="H44" s="20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1">
        <v>153490.05555555553</v>
      </c>
      <c r="F45" s="183">
        <v>453887.16123829019</v>
      </c>
      <c r="G45" s="45">
        <f t="shared" ref="G45:G50" si="4">(F45-E45)/E45</f>
        <v>1.9571111926140796</v>
      </c>
      <c r="H45" s="183">
        <v>449293.34109248914</v>
      </c>
      <c r="I45" s="44">
        <f t="shared" ref="I45:I50" si="5">(F45-H45)/H45</f>
        <v>1.0224545359677165E-2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4">
        <v>125064.94444444444</v>
      </c>
      <c r="F46" s="183">
        <v>312324.24958123954</v>
      </c>
      <c r="G46" s="48">
        <f t="shared" si="4"/>
        <v>1.4972965123730435</v>
      </c>
      <c r="H46" s="183">
        <v>310730.5446927374</v>
      </c>
      <c r="I46" s="84">
        <f t="shared" si="5"/>
        <v>5.1288967747861866E-3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4">
        <v>378470.6071428571</v>
      </c>
      <c r="F47" s="183">
        <v>975613.21528276301</v>
      </c>
      <c r="G47" s="48">
        <f t="shared" si="4"/>
        <v>1.5777780278575479</v>
      </c>
      <c r="H47" s="183">
        <v>975073.22426177177</v>
      </c>
      <c r="I47" s="84">
        <f t="shared" si="5"/>
        <v>5.5379535357466254E-4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4">
        <v>429684.18366666668</v>
      </c>
      <c r="F48" s="183">
        <v>1298839.5262500001</v>
      </c>
      <c r="G48" s="48">
        <f t="shared" si="4"/>
        <v>2.0227771363760327</v>
      </c>
      <c r="H48" s="183">
        <v>1314490.44625</v>
      </c>
      <c r="I48" s="84">
        <f t="shared" si="5"/>
        <v>-1.1906453975872649E-2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4">
        <v>38244</v>
      </c>
      <c r="F49" s="183">
        <v>139851.84254606365</v>
      </c>
      <c r="G49" s="48">
        <f t="shared" si="4"/>
        <v>2.6568309420056386</v>
      </c>
      <c r="H49" s="183">
        <v>139789.38547486032</v>
      </c>
      <c r="I49" s="44">
        <f t="shared" si="5"/>
        <v>4.4679408948802667E-4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7">
        <v>573389.16666666663</v>
      </c>
      <c r="F50" s="183">
        <v>1790612</v>
      </c>
      <c r="G50" s="56">
        <f t="shared" si="4"/>
        <v>2.1228563497450108</v>
      </c>
      <c r="H50" s="183">
        <v>1777807.5</v>
      </c>
      <c r="I50" s="59">
        <f t="shared" si="5"/>
        <v>7.2024108346938577E-3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3"/>
      <c r="G51" s="52"/>
      <c r="H51" s="20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1">
        <v>62607.083333333328</v>
      </c>
      <c r="F52" s="180">
        <v>147499.25767727528</v>
      </c>
      <c r="G52" s="182">
        <f t="shared" ref="G52:G60" si="6">(F52-E52)/E52</f>
        <v>1.3559515924413552</v>
      </c>
      <c r="H52" s="180">
        <v>153019.98952513965</v>
      </c>
      <c r="I52" s="116">
        <f t="shared" ref="I52:I60" si="7">(F52-H52)/H52</f>
        <v>-3.6078501018047521E-2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4">
        <v>66102.291666666672</v>
      </c>
      <c r="F53" s="183">
        <v>173014.66666666666</v>
      </c>
      <c r="G53" s="185">
        <f t="shared" si="6"/>
        <v>1.6173777384167842</v>
      </c>
      <c r="H53" s="183">
        <v>170527.50698324022</v>
      </c>
      <c r="I53" s="84">
        <f t="shared" si="7"/>
        <v>1.4585093791765088E-2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4">
        <v>55479.925000000003</v>
      </c>
      <c r="F54" s="183">
        <v>138112.4</v>
      </c>
      <c r="G54" s="185">
        <f t="shared" si="6"/>
        <v>1.4894121612457116</v>
      </c>
      <c r="H54" s="183">
        <v>139112.5</v>
      </c>
      <c r="I54" s="84">
        <f t="shared" si="7"/>
        <v>-7.1891454757840294E-3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4">
        <v>74595.9375</v>
      </c>
      <c r="F55" s="183">
        <v>198458</v>
      </c>
      <c r="G55" s="185">
        <f t="shared" si="6"/>
        <v>1.660439786013816</v>
      </c>
      <c r="H55" s="183">
        <v>185613.02793296089</v>
      </c>
      <c r="I55" s="84">
        <f t="shared" si="7"/>
        <v>6.9202966031449126E-2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4">
        <v>39103.333333333336</v>
      </c>
      <c r="F56" s="183">
        <v>92673.600000000006</v>
      </c>
      <c r="G56" s="190">
        <f t="shared" si="6"/>
        <v>1.3699667547523655</v>
      </c>
      <c r="H56" s="183">
        <v>94834.16201117319</v>
      </c>
      <c r="I56" s="85">
        <f t="shared" si="7"/>
        <v>-2.2782528630543818E-2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7">
        <v>35000</v>
      </c>
      <c r="F57" s="186">
        <v>108209</v>
      </c>
      <c r="G57" s="188">
        <f t="shared" si="6"/>
        <v>2.0916857142857141</v>
      </c>
      <c r="H57" s="186">
        <v>100879</v>
      </c>
      <c r="I57" s="117">
        <f t="shared" si="7"/>
        <v>7.2661307110498716E-2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1">
        <v>89864</v>
      </c>
      <c r="F58" s="189">
        <v>213339.14285714287</v>
      </c>
      <c r="G58" s="44">
        <f t="shared" si="6"/>
        <v>1.3740223321590723</v>
      </c>
      <c r="H58" s="189">
        <v>213220.35714285713</v>
      </c>
      <c r="I58" s="44">
        <f t="shared" si="7"/>
        <v>5.5710306406696938E-4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4">
        <v>93132.166666666672</v>
      </c>
      <c r="F59" s="183">
        <v>197447.75</v>
      </c>
      <c r="G59" s="48">
        <f t="shared" si="6"/>
        <v>1.1200811391696028</v>
      </c>
      <c r="H59" s="183">
        <v>197337.8125</v>
      </c>
      <c r="I59" s="44">
        <f t="shared" si="7"/>
        <v>5.5710306406685239E-4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7">
        <v>561925</v>
      </c>
      <c r="F60" s="183">
        <v>1027536.5</v>
      </c>
      <c r="G60" s="51">
        <f t="shared" si="6"/>
        <v>0.82860079192062996</v>
      </c>
      <c r="H60" s="183">
        <v>1070418.3333333333</v>
      </c>
      <c r="I60" s="51">
        <f t="shared" si="7"/>
        <v>-4.0060817343997836E-2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3"/>
      <c r="G61" s="52"/>
      <c r="H61" s="20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1">
        <v>171413.1875</v>
      </c>
      <c r="F62" s="183">
        <v>389932.66976859607</v>
      </c>
      <c r="G62" s="45">
        <f t="shared" ref="G62:G67" si="8">(F62-E62)/E62</f>
        <v>1.2748113809422981</v>
      </c>
      <c r="H62" s="183">
        <v>393302.21601489757</v>
      </c>
      <c r="I62" s="44">
        <f t="shared" ref="I62:I67" si="9">(F62-H62)/H62</f>
        <v>-8.5673207754666369E-3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4">
        <v>821793.875</v>
      </c>
      <c r="F63" s="183">
        <v>2471071.5</v>
      </c>
      <c r="G63" s="48">
        <f t="shared" si="8"/>
        <v>2.0069237252467964</v>
      </c>
      <c r="H63" s="183">
        <v>2469695.625</v>
      </c>
      <c r="I63" s="44">
        <f t="shared" si="9"/>
        <v>5.5710306406685239E-4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4">
        <v>507663.06666666665</v>
      </c>
      <c r="F64" s="183">
        <v>931221.821701098</v>
      </c>
      <c r="G64" s="48">
        <f t="shared" si="8"/>
        <v>0.83433045034284814</v>
      </c>
      <c r="H64" s="183">
        <v>936494.17442582257</v>
      </c>
      <c r="I64" s="84">
        <f t="shared" si="9"/>
        <v>-5.6298830987999661E-3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4">
        <v>226381.08333333331</v>
      </c>
      <c r="F65" s="183">
        <v>578827.93634840869</v>
      </c>
      <c r="G65" s="48">
        <f t="shared" si="8"/>
        <v>1.556874133763718</v>
      </c>
      <c r="H65" s="183">
        <v>574549.58333333337</v>
      </c>
      <c r="I65" s="84">
        <f t="shared" si="9"/>
        <v>7.4464469894031269E-3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4">
        <v>99406.048611111109</v>
      </c>
      <c r="F66" s="183">
        <v>294319.5</v>
      </c>
      <c r="G66" s="48">
        <f t="shared" si="8"/>
        <v>1.9607805974806891</v>
      </c>
      <c r="H66" s="183">
        <v>294155.625</v>
      </c>
      <c r="I66" s="84">
        <f t="shared" si="9"/>
        <v>5.5710306406685239E-4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7">
        <v>93915.71666666666</v>
      </c>
      <c r="F67" s="183">
        <v>221466.05360134004</v>
      </c>
      <c r="G67" s="51">
        <f t="shared" si="8"/>
        <v>1.3581362253496447</v>
      </c>
      <c r="H67" s="183">
        <v>221233.75</v>
      </c>
      <c r="I67" s="85">
        <f t="shared" si="9"/>
        <v>1.050036901422326E-3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3"/>
      <c r="G68" s="60"/>
      <c r="H68" s="20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1">
        <v>89524.17857142858</v>
      </c>
      <c r="F69" s="189">
        <v>283867.83348842978</v>
      </c>
      <c r="G69" s="45">
        <f>(F69-E69)/E69</f>
        <v>2.1708510261497724</v>
      </c>
      <c r="H69" s="189">
        <v>279426.68063314713</v>
      </c>
      <c r="I69" s="44">
        <f>(F69-H69)/H69</f>
        <v>1.5893803860173743E-2</v>
      </c>
    </row>
    <row r="70" spans="1:9" ht="16.5">
      <c r="A70" s="37"/>
      <c r="B70" s="34" t="s">
        <v>67</v>
      </c>
      <c r="C70" s="163" t="s">
        <v>139</v>
      </c>
      <c r="D70" s="13" t="s">
        <v>135</v>
      </c>
      <c r="E70" s="184">
        <v>72224</v>
      </c>
      <c r="F70" s="183">
        <v>204744</v>
      </c>
      <c r="G70" s="48">
        <f>(F70-E70)/E70</f>
        <v>1.8348471422241914</v>
      </c>
      <c r="H70" s="183">
        <v>204630</v>
      </c>
      <c r="I70" s="44">
        <f>(F70-H70)/H70</f>
        <v>5.5710306406685239E-4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4">
        <v>32514.800000000003</v>
      </c>
      <c r="F71" s="183">
        <v>83718.012407717601</v>
      </c>
      <c r="G71" s="48">
        <f>(F71-E71)/E71</f>
        <v>1.57476633433752</v>
      </c>
      <c r="H71" s="183">
        <v>80217.196229050285</v>
      </c>
      <c r="I71" s="44">
        <f>(F71-H71)/H71</f>
        <v>4.3641717028742415E-2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4">
        <v>45023.75</v>
      </c>
      <c r="F72" s="183">
        <v>145925</v>
      </c>
      <c r="G72" s="48">
        <f>(F72-E72)/E72</f>
        <v>2.2410672145256672</v>
      </c>
      <c r="H72" s="183">
        <v>136420</v>
      </c>
      <c r="I72" s="44">
        <f>(F72-H72)/H72</f>
        <v>6.9674534525729359E-2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7">
        <v>41390.85</v>
      </c>
      <c r="F73" s="192">
        <v>105464.55400459086</v>
      </c>
      <c r="G73" s="48">
        <f>(F73-E73)/E73</f>
        <v>1.5480161437755171</v>
      </c>
      <c r="H73" s="192">
        <v>105411.95996275605</v>
      </c>
      <c r="I73" s="59">
        <f>(F73-H73)/H73</f>
        <v>4.9893808874615429E-4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8"/>
      <c r="G74" s="52"/>
      <c r="H74" s="15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1">
        <v>25056</v>
      </c>
      <c r="F75" s="180">
        <v>71711.71428571429</v>
      </c>
      <c r="G75" s="44">
        <f t="shared" ref="G75:G81" si="10">(F75-E75)/E75</f>
        <v>1.8620575624885971</v>
      </c>
      <c r="H75" s="180">
        <v>71671.78571428571</v>
      </c>
      <c r="I75" s="45">
        <f t="shared" ref="I75:I81" si="11">(F75-H75)/H75</f>
        <v>5.571030640669684E-4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4">
        <v>35696.892857142862</v>
      </c>
      <c r="F76" s="183">
        <v>95640.447096594085</v>
      </c>
      <c r="G76" s="48">
        <f t="shared" si="10"/>
        <v>1.679237307273276</v>
      </c>
      <c r="H76" s="183">
        <v>98837.1875</v>
      </c>
      <c r="I76" s="44">
        <f t="shared" si="11"/>
        <v>-3.2343498274937404E-2</v>
      </c>
    </row>
    <row r="77" spans="1:9" ht="16.5">
      <c r="A77" s="37"/>
      <c r="B77" s="34" t="s">
        <v>75</v>
      </c>
      <c r="C77" s="163" t="s">
        <v>148</v>
      </c>
      <c r="D77" s="13" t="s">
        <v>145</v>
      </c>
      <c r="E77" s="184">
        <v>18298.583333333332</v>
      </c>
      <c r="F77" s="183">
        <v>42975.714285714283</v>
      </c>
      <c r="G77" s="48">
        <f t="shared" si="10"/>
        <v>1.3485814996086738</v>
      </c>
      <c r="H77" s="183">
        <v>42951.785714285717</v>
      </c>
      <c r="I77" s="44">
        <f t="shared" si="11"/>
        <v>5.5710306406670711E-4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4">
        <v>29923.15625</v>
      </c>
      <c r="F78" s="183">
        <v>91932.75</v>
      </c>
      <c r="G78" s="48">
        <f t="shared" si="10"/>
        <v>2.0722945544890505</v>
      </c>
      <c r="H78" s="183">
        <v>91881.5625</v>
      </c>
      <c r="I78" s="44">
        <f t="shared" si="11"/>
        <v>5.5710306406685239E-4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3">
        <v>42823.821428571428</v>
      </c>
      <c r="F79" s="183">
        <v>132455</v>
      </c>
      <c r="G79" s="48">
        <f t="shared" si="10"/>
        <v>2.0930214908758229</v>
      </c>
      <c r="H79" s="183">
        <v>133129.16666666666</v>
      </c>
      <c r="I79" s="44">
        <f t="shared" si="11"/>
        <v>-5.0640042565177207E-3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3">
        <v>146666</v>
      </c>
      <c r="F80" s="183">
        <v>606375.25209380232</v>
      </c>
      <c r="G80" s="48">
        <f t="shared" si="10"/>
        <v>3.13439551152825</v>
      </c>
      <c r="H80" s="183">
        <v>702443.33333333337</v>
      </c>
      <c r="I80" s="44">
        <f t="shared" si="11"/>
        <v>-0.1367627489375623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7">
        <v>57222.925000000003</v>
      </c>
      <c r="F81" s="186">
        <v>162178.79999999999</v>
      </c>
      <c r="G81" s="51">
        <f t="shared" si="10"/>
        <v>1.834157813498698</v>
      </c>
      <c r="H81" s="186">
        <v>165319.5</v>
      </c>
      <c r="I81" s="56">
        <f t="shared" si="11"/>
        <v>-1.8997758885068074E-2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F26" sqref="F26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209</v>
      </c>
      <c r="F12" s="233" t="s">
        <v>226</v>
      </c>
      <c r="G12" s="225" t="s">
        <v>197</v>
      </c>
      <c r="H12" s="233" t="s">
        <v>211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80">
        <v>16505.419444444444</v>
      </c>
      <c r="F15" s="155">
        <v>68166.600000000006</v>
      </c>
      <c r="G15" s="44">
        <f>(F15-E15)/E15</f>
        <v>3.1299526031096527</v>
      </c>
      <c r="H15" s="155">
        <v>66833.2</v>
      </c>
      <c r="I15" s="118">
        <f>(F15-H15)/H15</f>
        <v>1.99511619973308E-2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83">
        <v>20147.168749999997</v>
      </c>
      <c r="F16" s="155">
        <v>44000</v>
      </c>
      <c r="G16" s="48">
        <f t="shared" ref="G16:G39" si="0">(F16-E16)/E16</f>
        <v>1.1839296898726779</v>
      </c>
      <c r="H16" s="155">
        <v>46133.2</v>
      </c>
      <c r="I16" s="48">
        <f>(F16-H16)/H16</f>
        <v>-4.6240018034734147E-2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83">
        <v>18261.890972222223</v>
      </c>
      <c r="F17" s="155">
        <v>46500</v>
      </c>
      <c r="G17" s="48">
        <f t="shared" si="0"/>
        <v>1.5462861469674838</v>
      </c>
      <c r="H17" s="155">
        <v>43500</v>
      </c>
      <c r="I17" s="48">
        <f t="shared" ref="I17:I29" si="1">(F17-H17)/H17</f>
        <v>6.8965517241379309E-2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83">
        <v>13522.494444444445</v>
      </c>
      <c r="F18" s="155">
        <v>83833.2</v>
      </c>
      <c r="G18" s="48">
        <f t="shared" si="0"/>
        <v>5.1995366568216168</v>
      </c>
      <c r="H18" s="155">
        <v>82166.600000000006</v>
      </c>
      <c r="I18" s="48">
        <f t="shared" si="1"/>
        <v>2.0283180757144522E-2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83">
        <v>37497.742857142861</v>
      </c>
      <c r="F19" s="155">
        <v>118166.6</v>
      </c>
      <c r="G19" s="48">
        <f t="shared" si="0"/>
        <v>2.1512990115214552</v>
      </c>
      <c r="H19" s="155">
        <v>125333.2</v>
      </c>
      <c r="I19" s="48">
        <f t="shared" si="1"/>
        <v>-5.7180379979127567E-2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83">
        <v>23695.697222222225</v>
      </c>
      <c r="F20" s="155">
        <v>65000</v>
      </c>
      <c r="G20" s="48">
        <f t="shared" si="0"/>
        <v>1.7431140510624816</v>
      </c>
      <c r="H20" s="155">
        <v>74500</v>
      </c>
      <c r="I20" s="48">
        <f t="shared" si="1"/>
        <v>-0.12751677852348994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83">
        <v>18542.788888888888</v>
      </c>
      <c r="F21" s="155">
        <v>92666.6</v>
      </c>
      <c r="G21" s="48">
        <f t="shared" si="0"/>
        <v>3.9974467462943073</v>
      </c>
      <c r="H21" s="155">
        <v>86333.2</v>
      </c>
      <c r="I21" s="48">
        <f t="shared" si="1"/>
        <v>7.3359958857079424E-2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83">
        <v>7267.9111111111115</v>
      </c>
      <c r="F22" s="155">
        <v>21000</v>
      </c>
      <c r="G22" s="48">
        <f t="shared" si="0"/>
        <v>1.8894134337850397</v>
      </c>
      <c r="H22" s="155">
        <v>21900</v>
      </c>
      <c r="I22" s="48">
        <f t="shared" si="1"/>
        <v>-4.1095890410958902E-2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83">
        <v>7825.6937500000004</v>
      </c>
      <c r="F23" s="155">
        <v>19333.2</v>
      </c>
      <c r="G23" s="48">
        <f t="shared" si="0"/>
        <v>1.4704774576694877</v>
      </c>
      <c r="H23" s="155">
        <v>23233.200000000001</v>
      </c>
      <c r="I23" s="48">
        <f t="shared" si="1"/>
        <v>-0.16786323020505139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83">
        <v>7871.4875000000002</v>
      </c>
      <c r="F24" s="155">
        <v>19833.2</v>
      </c>
      <c r="G24" s="48">
        <f t="shared" si="0"/>
        <v>1.5196254202271173</v>
      </c>
      <c r="H24" s="155">
        <v>20833.2</v>
      </c>
      <c r="I24" s="48">
        <f t="shared" si="1"/>
        <v>-4.8000307201966089E-2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83">
        <v>8493.1187499999996</v>
      </c>
      <c r="F25" s="155">
        <v>31500</v>
      </c>
      <c r="G25" s="48">
        <f t="shared" si="0"/>
        <v>2.7088849134483137</v>
      </c>
      <c r="H25" s="155">
        <v>34666.6</v>
      </c>
      <c r="I25" s="48">
        <f t="shared" si="1"/>
        <v>-9.1344406431550798E-2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83">
        <v>17464.088194444445</v>
      </c>
      <c r="F26" s="155">
        <v>57833.2</v>
      </c>
      <c r="G26" s="48">
        <f t="shared" si="0"/>
        <v>2.3115499278340508</v>
      </c>
      <c r="H26" s="155">
        <v>52500</v>
      </c>
      <c r="I26" s="48">
        <f t="shared" si="1"/>
        <v>0.10158476190476184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83">
        <v>7545.7624999999998</v>
      </c>
      <c r="F27" s="155">
        <v>19833.2</v>
      </c>
      <c r="G27" s="48">
        <f t="shared" si="0"/>
        <v>1.6283891124323089</v>
      </c>
      <c r="H27" s="155">
        <v>23566.6</v>
      </c>
      <c r="I27" s="48">
        <f t="shared" si="1"/>
        <v>-0.15841911858307936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83">
        <v>15789.68611111111</v>
      </c>
      <c r="F28" s="155">
        <v>39966.6</v>
      </c>
      <c r="G28" s="48">
        <f t="shared" si="0"/>
        <v>1.5311839462011683</v>
      </c>
      <c r="H28" s="155">
        <v>37666.6</v>
      </c>
      <c r="I28" s="48">
        <f t="shared" si="1"/>
        <v>6.1062054977088456E-2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83">
        <v>18995.486111111113</v>
      </c>
      <c r="F29" s="155">
        <v>59083.199999999997</v>
      </c>
      <c r="G29" s="48">
        <f t="shared" si="0"/>
        <v>2.1103810481291241</v>
      </c>
      <c r="H29" s="155">
        <v>63833.2</v>
      </c>
      <c r="I29" s="48">
        <f t="shared" si="1"/>
        <v>-7.4412688068277957E-2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86">
        <v>16782.575000000001</v>
      </c>
      <c r="F30" s="157">
        <v>44000</v>
      </c>
      <c r="G30" s="51">
        <f t="shared" si="0"/>
        <v>1.6217669219413586</v>
      </c>
      <c r="H30" s="157">
        <v>44566.6</v>
      </c>
      <c r="I30" s="51">
        <f>(F30-H30)/H30</f>
        <v>-1.2713556789164948E-2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89">
        <v>18022.07490079365</v>
      </c>
      <c r="F32" s="155">
        <v>76500</v>
      </c>
      <c r="G32" s="44">
        <f t="shared" si="0"/>
        <v>3.2447942548852193</v>
      </c>
      <c r="H32" s="155">
        <v>81033.2</v>
      </c>
      <c r="I32" s="45">
        <f>(F32-H32)/H32</f>
        <v>-5.5942502579189729E-2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55">
        <v>74500</v>
      </c>
      <c r="G33" s="48">
        <f t="shared" si="0"/>
        <v>3.1703215614137967</v>
      </c>
      <c r="H33" s="155">
        <v>81033.2</v>
      </c>
      <c r="I33" s="48">
        <f>(F33-H33)/H33</f>
        <v>-8.0623744341825287E-2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3">
        <v>28596.114285714284</v>
      </c>
      <c r="F34" s="155">
        <v>86666.6</v>
      </c>
      <c r="G34" s="48">
        <f>(F34-E34)/E34</f>
        <v>2.0307124644307324</v>
      </c>
      <c r="H34" s="155">
        <v>86500</v>
      </c>
      <c r="I34" s="48">
        <f>(F34-H34)/H34</f>
        <v>1.926011560693709E-3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55">
        <v>67000</v>
      </c>
      <c r="G35" s="48">
        <f t="shared" si="0"/>
        <v>2.4366361658082911</v>
      </c>
      <c r="H35" s="155">
        <v>68500</v>
      </c>
      <c r="I35" s="48">
        <f>(F35-H35)/H35</f>
        <v>-2.1897810218978103E-2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55">
        <v>80333.2</v>
      </c>
      <c r="G36" s="55">
        <f t="shared" si="0"/>
        <v>1.0479915972719815</v>
      </c>
      <c r="H36" s="155">
        <v>70666.600000000006</v>
      </c>
      <c r="I36" s="48">
        <f>(F36-H36)/H36</f>
        <v>0.13679163848267767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80">
        <v>488340.41249999998</v>
      </c>
      <c r="F38" s="216">
        <v>1343720</v>
      </c>
      <c r="G38" s="182">
        <f t="shared" si="0"/>
        <v>1.7516051623108297</v>
      </c>
      <c r="H38" s="216">
        <v>1325200</v>
      </c>
      <c r="I38" s="182">
        <f>(F38-H38)/H38</f>
        <v>1.3975249019015997E-2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86">
        <v>319503.90000000002</v>
      </c>
      <c r="F39" s="156">
        <v>1030640</v>
      </c>
      <c r="G39" s="188">
        <f t="shared" si="0"/>
        <v>2.2257509219762261</v>
      </c>
      <c r="H39" s="156">
        <v>1030300</v>
      </c>
      <c r="I39" s="188">
        <f>(F39-H39)/H39</f>
        <v>3.3000097059108997E-4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0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224</v>
      </c>
      <c r="E12" s="233" t="s">
        <v>226</v>
      </c>
      <c r="F12" s="240" t="s">
        <v>186</v>
      </c>
      <c r="G12" s="225" t="s">
        <v>209</v>
      </c>
      <c r="H12" s="242" t="s">
        <v>227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79248.800000000003</v>
      </c>
      <c r="E15" s="144">
        <v>68166.600000000006</v>
      </c>
      <c r="F15" s="67">
        <f t="shared" ref="F15:F30" si="0">D15-E15</f>
        <v>11082.199999999997</v>
      </c>
      <c r="G15" s="180">
        <v>16505.419444444444</v>
      </c>
      <c r="H15" s="66">
        <f>AVERAGE(D15:E15)</f>
        <v>73707.700000000012</v>
      </c>
      <c r="I15" s="69">
        <f>(H15-G15)/G15</f>
        <v>3.4656665798826016</v>
      </c>
    </row>
    <row r="16" spans="1:9" ht="16.5" customHeight="1">
      <c r="A16" s="37"/>
      <c r="B16" s="34" t="s">
        <v>5</v>
      </c>
      <c r="C16" s="15" t="s">
        <v>164</v>
      </c>
      <c r="D16" s="144">
        <v>59720.888888888891</v>
      </c>
      <c r="E16" s="144">
        <v>44000</v>
      </c>
      <c r="F16" s="71">
        <f t="shared" si="0"/>
        <v>15720.888888888891</v>
      </c>
      <c r="G16" s="183">
        <v>20147.168749999997</v>
      </c>
      <c r="H16" s="68">
        <f t="shared" ref="H16:H30" si="1">AVERAGE(D16:E16)</f>
        <v>51860.444444444445</v>
      </c>
      <c r="I16" s="72">
        <f t="shared" ref="I16:I39" si="2">(H16-G16)/G16</f>
        <v>1.5740810080048817</v>
      </c>
    </row>
    <row r="17" spans="1:9" ht="16.5">
      <c r="A17" s="37"/>
      <c r="B17" s="34" t="s">
        <v>6</v>
      </c>
      <c r="C17" s="15" t="s">
        <v>165</v>
      </c>
      <c r="D17" s="144">
        <v>55648.800000000003</v>
      </c>
      <c r="E17" s="144">
        <v>46500</v>
      </c>
      <c r="F17" s="71">
        <f t="shared" si="0"/>
        <v>9148.8000000000029</v>
      </c>
      <c r="G17" s="183">
        <v>18261.890972222223</v>
      </c>
      <c r="H17" s="68">
        <f t="shared" si="1"/>
        <v>51074.400000000001</v>
      </c>
      <c r="I17" s="72">
        <f t="shared" si="2"/>
        <v>1.7967749932188399</v>
      </c>
    </row>
    <row r="18" spans="1:9" ht="16.5">
      <c r="A18" s="37"/>
      <c r="B18" s="34" t="s">
        <v>7</v>
      </c>
      <c r="C18" s="163" t="s">
        <v>166</v>
      </c>
      <c r="D18" s="144">
        <v>97848.8</v>
      </c>
      <c r="E18" s="144">
        <v>83833.2</v>
      </c>
      <c r="F18" s="71">
        <f t="shared" si="0"/>
        <v>14015.600000000006</v>
      </c>
      <c r="G18" s="183">
        <v>13522.494444444445</v>
      </c>
      <c r="H18" s="68">
        <f t="shared" si="1"/>
        <v>90841</v>
      </c>
      <c r="I18" s="72">
        <f t="shared" si="2"/>
        <v>5.71776944506869</v>
      </c>
    </row>
    <row r="19" spans="1:9" ht="16.5">
      <c r="A19" s="37"/>
      <c r="B19" s="34" t="s">
        <v>8</v>
      </c>
      <c r="C19" s="15" t="s">
        <v>167</v>
      </c>
      <c r="D19" s="144">
        <v>173062.25</v>
      </c>
      <c r="E19" s="144">
        <v>118166.6</v>
      </c>
      <c r="F19" s="71">
        <f>D19-E19</f>
        <v>54895.649999999994</v>
      </c>
      <c r="G19" s="183">
        <v>37497.742857142861</v>
      </c>
      <c r="H19" s="68">
        <f t="shared" si="1"/>
        <v>145614.42499999999</v>
      </c>
      <c r="I19" s="72">
        <f t="shared" si="2"/>
        <v>2.8832850701108859</v>
      </c>
    </row>
    <row r="20" spans="1:9" ht="16.5">
      <c r="A20" s="37"/>
      <c r="B20" s="34" t="s">
        <v>9</v>
      </c>
      <c r="C20" s="163" t="s">
        <v>168</v>
      </c>
      <c r="D20" s="144">
        <v>99348.800000000003</v>
      </c>
      <c r="E20" s="144">
        <v>65000</v>
      </c>
      <c r="F20" s="71">
        <f t="shared" si="0"/>
        <v>34348.800000000003</v>
      </c>
      <c r="G20" s="183">
        <v>23695.697222222225</v>
      </c>
      <c r="H20" s="68">
        <f t="shared" si="1"/>
        <v>82174.399999999994</v>
      </c>
      <c r="I20" s="72">
        <f t="shared" si="2"/>
        <v>2.4679038658096735</v>
      </c>
    </row>
    <row r="21" spans="1:9" ht="16.5">
      <c r="A21" s="37"/>
      <c r="B21" s="34" t="s">
        <v>10</v>
      </c>
      <c r="C21" s="15" t="s">
        <v>169</v>
      </c>
      <c r="D21" s="144">
        <v>113449.8</v>
      </c>
      <c r="E21" s="144">
        <v>92666.6</v>
      </c>
      <c r="F21" s="71">
        <f t="shared" si="0"/>
        <v>20783.199999999997</v>
      </c>
      <c r="G21" s="183">
        <v>18542.788888888888</v>
      </c>
      <c r="H21" s="68">
        <f t="shared" si="1"/>
        <v>103058.20000000001</v>
      </c>
      <c r="I21" s="72">
        <f t="shared" si="2"/>
        <v>4.5578586704265396</v>
      </c>
    </row>
    <row r="22" spans="1:9" ht="16.5">
      <c r="A22" s="37"/>
      <c r="B22" s="34" t="s">
        <v>11</v>
      </c>
      <c r="C22" s="15" t="s">
        <v>170</v>
      </c>
      <c r="D22" s="144">
        <v>34549.800000000003</v>
      </c>
      <c r="E22" s="144">
        <v>21000</v>
      </c>
      <c r="F22" s="71">
        <f t="shared" si="0"/>
        <v>13549.800000000003</v>
      </c>
      <c r="G22" s="183">
        <v>7267.9111111111115</v>
      </c>
      <c r="H22" s="68">
        <f t="shared" si="1"/>
        <v>27774.9</v>
      </c>
      <c r="I22" s="72">
        <f t="shared" si="2"/>
        <v>2.8215794848588618</v>
      </c>
    </row>
    <row r="23" spans="1:9" ht="16.5">
      <c r="A23" s="37"/>
      <c r="B23" s="34" t="s">
        <v>12</v>
      </c>
      <c r="C23" s="15" t="s">
        <v>171</v>
      </c>
      <c r="D23" s="144">
        <v>37499.777777777781</v>
      </c>
      <c r="E23" s="144">
        <v>19333.2</v>
      </c>
      <c r="F23" s="71">
        <f t="shared" si="0"/>
        <v>18166.57777777778</v>
      </c>
      <c r="G23" s="183">
        <v>7825.6937500000004</v>
      </c>
      <c r="H23" s="68">
        <f t="shared" si="1"/>
        <v>28416.488888888889</v>
      </c>
      <c r="I23" s="72">
        <f t="shared" si="2"/>
        <v>2.6311782439593792</v>
      </c>
    </row>
    <row r="24" spans="1:9" ht="16.5">
      <c r="A24" s="37"/>
      <c r="B24" s="34" t="s">
        <v>13</v>
      </c>
      <c r="C24" s="15" t="s">
        <v>172</v>
      </c>
      <c r="D24" s="144">
        <v>38388.666666666664</v>
      </c>
      <c r="E24" s="144">
        <v>19833.2</v>
      </c>
      <c r="F24" s="71">
        <f t="shared" si="0"/>
        <v>18555.466666666664</v>
      </c>
      <c r="G24" s="183">
        <v>7871.4875000000002</v>
      </c>
      <c r="H24" s="68">
        <f t="shared" si="1"/>
        <v>29110.933333333334</v>
      </c>
      <c r="I24" s="72">
        <f t="shared" si="2"/>
        <v>2.6982760035296169</v>
      </c>
    </row>
    <row r="25" spans="1:9" ht="16.5">
      <c r="A25" s="37"/>
      <c r="B25" s="34" t="s">
        <v>14</v>
      </c>
      <c r="C25" s="163" t="s">
        <v>173</v>
      </c>
      <c r="D25" s="144">
        <v>45249.8</v>
      </c>
      <c r="E25" s="144">
        <v>31500</v>
      </c>
      <c r="F25" s="71">
        <f t="shared" si="0"/>
        <v>13749.800000000003</v>
      </c>
      <c r="G25" s="183">
        <v>8493.1187499999996</v>
      </c>
      <c r="H25" s="68">
        <f t="shared" si="1"/>
        <v>38374.9</v>
      </c>
      <c r="I25" s="72">
        <f t="shared" si="2"/>
        <v>3.5183519893678632</v>
      </c>
    </row>
    <row r="26" spans="1:9" ht="16.5">
      <c r="A26" s="37"/>
      <c r="B26" s="34" t="s">
        <v>15</v>
      </c>
      <c r="C26" s="15" t="s">
        <v>174</v>
      </c>
      <c r="D26" s="144">
        <v>71666.444444444438</v>
      </c>
      <c r="E26" s="144">
        <v>57833.2</v>
      </c>
      <c r="F26" s="71">
        <f t="shared" si="0"/>
        <v>13833.244444444441</v>
      </c>
      <c r="G26" s="183">
        <v>17464.088194444445</v>
      </c>
      <c r="H26" s="68">
        <f t="shared" si="1"/>
        <v>64749.822222222218</v>
      </c>
      <c r="I26" s="72">
        <f t="shared" si="2"/>
        <v>2.7075982153376885</v>
      </c>
    </row>
    <row r="27" spans="1:9" ht="16.5">
      <c r="A27" s="37"/>
      <c r="B27" s="34" t="s">
        <v>16</v>
      </c>
      <c r="C27" s="15" t="s">
        <v>175</v>
      </c>
      <c r="D27" s="144">
        <v>41055.333333333336</v>
      </c>
      <c r="E27" s="144">
        <v>19833.2</v>
      </c>
      <c r="F27" s="71">
        <f t="shared" si="0"/>
        <v>21222.133333333335</v>
      </c>
      <c r="G27" s="183">
        <v>7545.7624999999998</v>
      </c>
      <c r="H27" s="68">
        <f t="shared" si="1"/>
        <v>30444.26666666667</v>
      </c>
      <c r="I27" s="72">
        <f t="shared" si="2"/>
        <v>3.0346176634457644</v>
      </c>
    </row>
    <row r="28" spans="1:9" ht="16.5">
      <c r="A28" s="37"/>
      <c r="B28" s="34" t="s">
        <v>17</v>
      </c>
      <c r="C28" s="15" t="s">
        <v>176</v>
      </c>
      <c r="D28" s="144">
        <v>49448.800000000003</v>
      </c>
      <c r="E28" s="144">
        <v>39966.6</v>
      </c>
      <c r="F28" s="71">
        <f t="shared" si="0"/>
        <v>9482.2000000000044</v>
      </c>
      <c r="G28" s="183">
        <v>15789.68611111111</v>
      </c>
      <c r="H28" s="68">
        <f t="shared" si="1"/>
        <v>44707.7</v>
      </c>
      <c r="I28" s="72">
        <f t="shared" si="2"/>
        <v>1.8314495731830571</v>
      </c>
    </row>
    <row r="29" spans="1:9" ht="16.5">
      <c r="A29" s="37"/>
      <c r="B29" s="34" t="s">
        <v>18</v>
      </c>
      <c r="C29" s="15" t="s">
        <v>177</v>
      </c>
      <c r="D29" s="144">
        <v>105391.66666666667</v>
      </c>
      <c r="E29" s="144">
        <v>59083.199999999997</v>
      </c>
      <c r="F29" s="71">
        <f t="shared" si="0"/>
        <v>46308.466666666674</v>
      </c>
      <c r="G29" s="183">
        <v>18995.486111111113</v>
      </c>
      <c r="H29" s="68">
        <f t="shared" si="1"/>
        <v>82237.433333333334</v>
      </c>
      <c r="I29" s="72">
        <f t="shared" si="2"/>
        <v>3.3293144935748624</v>
      </c>
    </row>
    <row r="30" spans="1:9" ht="17.25" thickBot="1">
      <c r="A30" s="38"/>
      <c r="B30" s="36" t="s">
        <v>19</v>
      </c>
      <c r="C30" s="16" t="s">
        <v>178</v>
      </c>
      <c r="D30" s="155">
        <v>50098.8</v>
      </c>
      <c r="E30" s="147">
        <v>44000</v>
      </c>
      <c r="F30" s="74">
        <f t="shared" si="0"/>
        <v>6098.8000000000029</v>
      </c>
      <c r="G30" s="186">
        <v>16782.575000000001</v>
      </c>
      <c r="H30" s="100">
        <f t="shared" si="1"/>
        <v>47049.4</v>
      </c>
      <c r="I30" s="75">
        <f t="shared" si="2"/>
        <v>1.8034672867542674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5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109748.8</v>
      </c>
      <c r="E32" s="144">
        <v>76500</v>
      </c>
      <c r="F32" s="67">
        <f>D32-E32</f>
        <v>33248.800000000003</v>
      </c>
      <c r="G32" s="189">
        <v>18022.07490079365</v>
      </c>
      <c r="H32" s="68">
        <f>AVERAGE(D32:E32)</f>
        <v>93124.4</v>
      </c>
      <c r="I32" s="78">
        <f t="shared" si="2"/>
        <v>4.1672407596030467</v>
      </c>
    </row>
    <row r="33" spans="1:9" ht="16.5">
      <c r="A33" s="37"/>
      <c r="B33" s="34" t="s">
        <v>27</v>
      </c>
      <c r="C33" s="15" t="s">
        <v>180</v>
      </c>
      <c r="D33" s="47">
        <v>103448.8</v>
      </c>
      <c r="E33" s="144">
        <v>74500</v>
      </c>
      <c r="F33" s="79">
        <f>D33-E33</f>
        <v>28948.800000000003</v>
      </c>
      <c r="G33" s="183">
        <v>17864.329861111109</v>
      </c>
      <c r="H33" s="68">
        <f>AVERAGE(D33:E33)</f>
        <v>88974.399999999994</v>
      </c>
      <c r="I33" s="72">
        <f t="shared" si="2"/>
        <v>3.9805618621994054</v>
      </c>
    </row>
    <row r="34" spans="1:9" ht="16.5">
      <c r="A34" s="37"/>
      <c r="B34" s="39" t="s">
        <v>28</v>
      </c>
      <c r="C34" s="15" t="s">
        <v>181</v>
      </c>
      <c r="D34" s="47">
        <v>120583.33333333333</v>
      </c>
      <c r="E34" s="144">
        <v>86666.6</v>
      </c>
      <c r="F34" s="71">
        <f>D34-E34</f>
        <v>33916.733333333323</v>
      </c>
      <c r="G34" s="183">
        <v>28596.114285714284</v>
      </c>
      <c r="H34" s="68">
        <f>AVERAGE(D34:E34)</f>
        <v>103624.96666666667</v>
      </c>
      <c r="I34" s="72">
        <f t="shared" si="2"/>
        <v>2.6237429194509283</v>
      </c>
    </row>
    <row r="35" spans="1:9" ht="16.5">
      <c r="A35" s="37"/>
      <c r="B35" s="34" t="s">
        <v>29</v>
      </c>
      <c r="C35" s="15" t="s">
        <v>182</v>
      </c>
      <c r="D35" s="47">
        <v>84990</v>
      </c>
      <c r="E35" s="144">
        <v>67000</v>
      </c>
      <c r="F35" s="79">
        <f>D35-E35</f>
        <v>17990</v>
      </c>
      <c r="G35" s="183">
        <v>19495.808333333334</v>
      </c>
      <c r="H35" s="68">
        <f>AVERAGE(D35:E35)</f>
        <v>75995</v>
      </c>
      <c r="I35" s="72">
        <f t="shared" si="2"/>
        <v>2.8980173943373297</v>
      </c>
    </row>
    <row r="36" spans="1:9" ht="17.25" thickBot="1">
      <c r="A36" s="38"/>
      <c r="B36" s="39" t="s">
        <v>30</v>
      </c>
      <c r="C36" s="15" t="s">
        <v>183</v>
      </c>
      <c r="D36" s="50">
        <v>110349.8</v>
      </c>
      <c r="E36" s="144">
        <v>80333.2</v>
      </c>
      <c r="F36" s="71">
        <f>D36-E36</f>
        <v>30016.600000000006</v>
      </c>
      <c r="G36" s="186">
        <v>39225.356249999997</v>
      </c>
      <c r="H36" s="68">
        <f>AVERAGE(D36:E36)</f>
        <v>95341.5</v>
      </c>
      <c r="I36" s="80">
        <f t="shared" si="2"/>
        <v>1.4306088998235678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5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1604127.3333333333</v>
      </c>
      <c r="E38" s="145">
        <v>1343720</v>
      </c>
      <c r="F38" s="67">
        <f>D38-E38</f>
        <v>260407.33333333326</v>
      </c>
      <c r="G38" s="183">
        <v>488340.41249999998</v>
      </c>
      <c r="H38" s="67">
        <f>AVERAGE(D38:E38)</f>
        <v>1473923.6666666665</v>
      </c>
      <c r="I38" s="78">
        <f t="shared" si="2"/>
        <v>2.0182299661031364</v>
      </c>
    </row>
    <row r="39" spans="1:9" ht="17.25" thickBot="1">
      <c r="A39" s="38"/>
      <c r="B39" s="36" t="s">
        <v>32</v>
      </c>
      <c r="C39" s="16" t="s">
        <v>185</v>
      </c>
      <c r="D39" s="57">
        <v>889414.15286308085</v>
      </c>
      <c r="E39" s="146">
        <v>1030640</v>
      </c>
      <c r="F39" s="74">
        <f>D39-E39</f>
        <v>-141225.84713691915</v>
      </c>
      <c r="G39" s="183">
        <v>319503.90000000002</v>
      </c>
      <c r="H39" s="81">
        <f>AVERAGE(D39:E39)</f>
        <v>960027.07643154042</v>
      </c>
      <c r="I39" s="75">
        <f t="shared" si="2"/>
        <v>2.0047429043324363</v>
      </c>
    </row>
    <row r="40" spans="1:9" ht="15.75" customHeight="1" thickBot="1">
      <c r="A40" s="235"/>
      <c r="B40" s="236"/>
      <c r="C40" s="237"/>
      <c r="D40" s="83">
        <f>SUM(D15:D39)</f>
        <v>4174339.4473075252</v>
      </c>
      <c r="E40" s="83">
        <f>SUM(E15:E39)</f>
        <v>3590075.3999999994</v>
      </c>
      <c r="F40" s="83">
        <f>SUM(F15:F39)</f>
        <v>584264.04730752518</v>
      </c>
      <c r="G40" s="83">
        <f>SUM(G15:G39)</f>
        <v>1187257.0077380952</v>
      </c>
      <c r="H40" s="83">
        <f>AVERAGE(D40:E40)</f>
        <v>3882207.4236537623</v>
      </c>
      <c r="I40" s="75">
        <f>(H40-G40)/G40</f>
        <v>2.2698964068866241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228</v>
      </c>
      <c r="G13" s="225" t="s">
        <v>197</v>
      </c>
      <c r="H13" s="242" t="s">
        <v>212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16505.419444444444</v>
      </c>
      <c r="F16" s="42">
        <v>73707.700000000012</v>
      </c>
      <c r="G16" s="21">
        <f t="shared" ref="G16:G31" si="0">(F16-E16)/E16</f>
        <v>3.4656665798826016</v>
      </c>
      <c r="H16" s="180">
        <v>76091</v>
      </c>
      <c r="I16" s="21">
        <f t="shared" ref="I16:I31" si="1">(F16-H16)/H16</f>
        <v>-3.132170690357583E-2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20147.168749999997</v>
      </c>
      <c r="F17" s="46">
        <v>51860.444444444445</v>
      </c>
      <c r="G17" s="21">
        <f t="shared" si="0"/>
        <v>1.5740810080048817</v>
      </c>
      <c r="H17" s="183">
        <v>54538.155555555553</v>
      </c>
      <c r="I17" s="21">
        <f t="shared" si="1"/>
        <v>-4.9097940402173024E-2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18261.890972222223</v>
      </c>
      <c r="F18" s="46">
        <v>51074.400000000001</v>
      </c>
      <c r="G18" s="21">
        <f t="shared" si="0"/>
        <v>1.7967749932188399</v>
      </c>
      <c r="H18" s="183">
        <v>52124.9</v>
      </c>
      <c r="I18" s="21">
        <f t="shared" si="1"/>
        <v>-2.0153515882044858E-2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13522.494444444445</v>
      </c>
      <c r="F19" s="46">
        <v>90841</v>
      </c>
      <c r="G19" s="21">
        <f t="shared" si="0"/>
        <v>5.71776944506869</v>
      </c>
      <c r="H19" s="183">
        <v>88257.700000000012</v>
      </c>
      <c r="I19" s="21">
        <f t="shared" si="1"/>
        <v>2.9269967379616599E-2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37497.742857142861</v>
      </c>
      <c r="F20" s="46">
        <v>145614.42499999999</v>
      </c>
      <c r="G20" s="21">
        <f t="shared" si="0"/>
        <v>2.8832850701108859</v>
      </c>
      <c r="H20" s="183">
        <v>148884.6</v>
      </c>
      <c r="I20" s="21">
        <f t="shared" si="1"/>
        <v>-2.1964494648875822E-2</v>
      </c>
    </row>
    <row r="21" spans="1:9" ht="16.5">
      <c r="A21" s="37"/>
      <c r="B21" s="34" t="s">
        <v>9</v>
      </c>
      <c r="C21" s="15" t="s">
        <v>88</v>
      </c>
      <c r="D21" s="159" t="s">
        <v>161</v>
      </c>
      <c r="E21" s="135">
        <v>23695.697222222225</v>
      </c>
      <c r="F21" s="46">
        <v>82174.399999999994</v>
      </c>
      <c r="G21" s="21">
        <f t="shared" si="0"/>
        <v>2.4679038658096735</v>
      </c>
      <c r="H21" s="183">
        <v>95224.4</v>
      </c>
      <c r="I21" s="21">
        <f t="shared" si="1"/>
        <v>-0.13704470702887075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18542.788888888888</v>
      </c>
      <c r="F22" s="46">
        <v>103058.20000000001</v>
      </c>
      <c r="G22" s="21">
        <f t="shared" si="0"/>
        <v>4.5578586704265396</v>
      </c>
      <c r="H22" s="183">
        <v>103991.5</v>
      </c>
      <c r="I22" s="21">
        <f t="shared" si="1"/>
        <v>-8.9747719765556639E-3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7267.9111111111115</v>
      </c>
      <c r="F23" s="46">
        <v>27774.9</v>
      </c>
      <c r="G23" s="21">
        <f t="shared" si="0"/>
        <v>2.8215794848588618</v>
      </c>
      <c r="H23" s="183">
        <v>28262.375</v>
      </c>
      <c r="I23" s="21">
        <f t="shared" si="1"/>
        <v>-1.7248196586451017E-2</v>
      </c>
    </row>
    <row r="24" spans="1:9" ht="16.5">
      <c r="A24" s="37"/>
      <c r="B24" s="34" t="s">
        <v>12</v>
      </c>
      <c r="C24" s="15" t="s">
        <v>92</v>
      </c>
      <c r="D24" s="161" t="s">
        <v>81</v>
      </c>
      <c r="E24" s="135">
        <v>7825.6937500000004</v>
      </c>
      <c r="F24" s="46">
        <v>28416.488888888889</v>
      </c>
      <c r="G24" s="21">
        <f t="shared" si="0"/>
        <v>2.6311782439593792</v>
      </c>
      <c r="H24" s="183">
        <v>29866.488888888889</v>
      </c>
      <c r="I24" s="21">
        <f t="shared" si="1"/>
        <v>-4.8549396127357904E-2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7871.4875000000002</v>
      </c>
      <c r="F25" s="46">
        <v>29110.933333333334</v>
      </c>
      <c r="G25" s="21">
        <f t="shared" si="0"/>
        <v>2.6982760035296169</v>
      </c>
      <c r="H25" s="183">
        <v>28833.155555555553</v>
      </c>
      <c r="I25" s="21">
        <f t="shared" si="1"/>
        <v>9.6339707682206489E-3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8493.1187499999996</v>
      </c>
      <c r="F26" s="46">
        <v>38374.9</v>
      </c>
      <c r="G26" s="21">
        <f t="shared" si="0"/>
        <v>3.5183519893678632</v>
      </c>
      <c r="H26" s="183">
        <v>38708.175000000003</v>
      </c>
      <c r="I26" s="21">
        <f t="shared" si="1"/>
        <v>-8.6099383398985201E-3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17464.088194444445</v>
      </c>
      <c r="F27" s="46">
        <v>64749.822222222218</v>
      </c>
      <c r="G27" s="21">
        <f t="shared" si="0"/>
        <v>2.7075982153376885</v>
      </c>
      <c r="H27" s="183">
        <v>63749.888888888891</v>
      </c>
      <c r="I27" s="21">
        <f t="shared" si="1"/>
        <v>1.5685256096306822E-2</v>
      </c>
    </row>
    <row r="28" spans="1:9" ht="16.5">
      <c r="A28" s="37"/>
      <c r="B28" s="34" t="s">
        <v>16</v>
      </c>
      <c r="C28" s="15" t="s">
        <v>96</v>
      </c>
      <c r="D28" s="161" t="s">
        <v>81</v>
      </c>
      <c r="E28" s="135">
        <v>7545.7624999999998</v>
      </c>
      <c r="F28" s="46">
        <v>30444.26666666667</v>
      </c>
      <c r="G28" s="21">
        <f t="shared" si="0"/>
        <v>3.0346176634457644</v>
      </c>
      <c r="H28" s="183">
        <v>31755.411111111109</v>
      </c>
      <c r="I28" s="21">
        <f t="shared" si="1"/>
        <v>-4.1288851208910148E-2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15789.68611111111</v>
      </c>
      <c r="F29" s="46">
        <v>44707.7</v>
      </c>
      <c r="G29" s="21">
        <f t="shared" si="0"/>
        <v>1.8314495731830571</v>
      </c>
      <c r="H29" s="183">
        <v>41282.699999999997</v>
      </c>
      <c r="I29" s="21">
        <f t="shared" si="1"/>
        <v>8.2964534780913077E-2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18995.486111111113</v>
      </c>
      <c r="F30" s="46">
        <v>82237.433333333334</v>
      </c>
      <c r="G30" s="21">
        <f t="shared" si="0"/>
        <v>3.3293144935748624</v>
      </c>
      <c r="H30" s="183">
        <v>81487.433333333334</v>
      </c>
      <c r="I30" s="21">
        <f t="shared" si="1"/>
        <v>9.2038731534473828E-3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16782.575000000001</v>
      </c>
      <c r="F31" s="49">
        <v>47049.4</v>
      </c>
      <c r="G31" s="23">
        <f t="shared" si="0"/>
        <v>1.8034672867542674</v>
      </c>
      <c r="H31" s="186">
        <v>47157.7</v>
      </c>
      <c r="I31" s="23">
        <f t="shared" si="1"/>
        <v>-2.296549662091146E-3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18022.07490079365</v>
      </c>
      <c r="F33" s="54">
        <v>93124.4</v>
      </c>
      <c r="G33" s="21">
        <f>(F33-E33)/E33</f>
        <v>4.1672407596030467</v>
      </c>
      <c r="H33" s="189">
        <v>95654.822222222225</v>
      </c>
      <c r="I33" s="21">
        <f>(F33-H33)/H33</f>
        <v>-2.6453681721802114E-2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17864.329861111109</v>
      </c>
      <c r="F34" s="46">
        <v>88974.399999999994</v>
      </c>
      <c r="G34" s="21">
        <f>(F34-E34)/E34</f>
        <v>3.9805618621994054</v>
      </c>
      <c r="H34" s="183">
        <v>96321.488888888882</v>
      </c>
      <c r="I34" s="21">
        <f>(F34-H34)/H34</f>
        <v>-7.6276737139768278E-2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28596.114285714284</v>
      </c>
      <c r="F35" s="46">
        <v>103624.96666666667</v>
      </c>
      <c r="G35" s="21">
        <f>(F35-E35)/E35</f>
        <v>2.6237429194509283</v>
      </c>
      <c r="H35" s="183">
        <v>101458.33333333334</v>
      </c>
      <c r="I35" s="21">
        <f>(F35-H35)/H35</f>
        <v>2.1354907597535912E-2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19495.808333333334</v>
      </c>
      <c r="F36" s="46">
        <v>75995</v>
      </c>
      <c r="G36" s="21">
        <f>(F36-E36)/E36</f>
        <v>2.8980173943373297</v>
      </c>
      <c r="H36" s="183">
        <v>76745</v>
      </c>
      <c r="I36" s="21">
        <f>(F36-H36)/H36</f>
        <v>-9.7726236236888395E-3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39225.356249999997</v>
      </c>
      <c r="F37" s="49">
        <v>95341.5</v>
      </c>
      <c r="G37" s="23">
        <f>(F37-E37)/E37</f>
        <v>1.4306088998235678</v>
      </c>
      <c r="H37" s="186">
        <v>87458.200000000012</v>
      </c>
      <c r="I37" s="23">
        <f>(F37-H37)/H37</f>
        <v>9.0137917313642263E-2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488340.41249999998</v>
      </c>
      <c r="F39" s="46">
        <v>1473923.6666666665</v>
      </c>
      <c r="G39" s="21">
        <f t="shared" ref="G39:G44" si="2">(F39-E39)/E39</f>
        <v>2.0182299661031364</v>
      </c>
      <c r="H39" s="183">
        <v>1464217.0833333335</v>
      </c>
      <c r="I39" s="21">
        <f t="shared" ref="I39:I44" si="3">(F39-H39)/H39</f>
        <v>6.6291968887807941E-3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319503.90000000002</v>
      </c>
      <c r="F40" s="46">
        <v>960027.07643154042</v>
      </c>
      <c r="G40" s="21">
        <f t="shared" si="2"/>
        <v>2.0047429043324363</v>
      </c>
      <c r="H40" s="183">
        <v>980567.85714285716</v>
      </c>
      <c r="I40" s="21">
        <f t="shared" si="3"/>
        <v>-2.0947842172970785E-2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230222.67499999999</v>
      </c>
      <c r="F41" s="57">
        <v>547929.75023264473</v>
      </c>
      <c r="G41" s="21">
        <f t="shared" si="2"/>
        <v>1.3799990606166173</v>
      </c>
      <c r="H41" s="191">
        <v>539547.08333333337</v>
      </c>
      <c r="I41" s="21">
        <f t="shared" si="3"/>
        <v>1.5536488210673036E-2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116927.33928571429</v>
      </c>
      <c r="F42" s="47">
        <v>283618.33333333331</v>
      </c>
      <c r="G42" s="21">
        <f t="shared" si="2"/>
        <v>1.4255946903940595</v>
      </c>
      <c r="H42" s="184">
        <v>300662.5</v>
      </c>
      <c r="I42" s="21">
        <f t="shared" si="3"/>
        <v>-5.6688701340096244E-2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125499</v>
      </c>
      <c r="F43" s="47">
        <v>199057.50232644705</v>
      </c>
      <c r="G43" s="21">
        <f t="shared" si="2"/>
        <v>0.5861281948577044</v>
      </c>
      <c r="H43" s="184">
        <v>188475</v>
      </c>
      <c r="I43" s="21">
        <f t="shared" si="3"/>
        <v>5.6148042586269008E-2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262546.90625</v>
      </c>
      <c r="F44" s="50">
        <v>736360</v>
      </c>
      <c r="G44" s="31">
        <f t="shared" si="2"/>
        <v>1.8046797828149994</v>
      </c>
      <c r="H44" s="187">
        <v>736334.64285714284</v>
      </c>
      <c r="I44" s="31">
        <f t="shared" si="3"/>
        <v>3.4436982020522775E-5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153490.05555555553</v>
      </c>
      <c r="F46" s="43">
        <v>453887.16123829019</v>
      </c>
      <c r="G46" s="21">
        <f t="shared" ref="G46:G51" si="4">(F46-E46)/E46</f>
        <v>1.9571111926140796</v>
      </c>
      <c r="H46" s="181">
        <v>449293.34109248914</v>
      </c>
      <c r="I46" s="21">
        <f t="shared" ref="I46:I51" si="5">(F46-H46)/H46</f>
        <v>1.0224545359677165E-2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125064.94444444444</v>
      </c>
      <c r="F47" s="47">
        <v>312324.24958123954</v>
      </c>
      <c r="G47" s="21">
        <f t="shared" si="4"/>
        <v>1.4972965123730435</v>
      </c>
      <c r="H47" s="184">
        <v>310730.5446927374</v>
      </c>
      <c r="I47" s="21">
        <f t="shared" si="5"/>
        <v>5.1288967747861866E-3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378470.6071428571</v>
      </c>
      <c r="F48" s="47">
        <v>975613.21528276301</v>
      </c>
      <c r="G48" s="21">
        <f t="shared" si="4"/>
        <v>1.5777780278575479</v>
      </c>
      <c r="H48" s="184">
        <v>975073.22426177177</v>
      </c>
      <c r="I48" s="21">
        <f t="shared" si="5"/>
        <v>5.5379535357466254E-4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429684.18366666668</v>
      </c>
      <c r="F49" s="47">
        <v>1298839.5262500001</v>
      </c>
      <c r="G49" s="21">
        <f t="shared" si="4"/>
        <v>2.0227771363760327</v>
      </c>
      <c r="H49" s="184">
        <v>1314490.44625</v>
      </c>
      <c r="I49" s="21">
        <f t="shared" si="5"/>
        <v>-1.1906453975872649E-2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38244</v>
      </c>
      <c r="F50" s="47">
        <v>139851.84254606365</v>
      </c>
      <c r="G50" s="21">
        <f t="shared" si="4"/>
        <v>2.6568309420056386</v>
      </c>
      <c r="H50" s="184">
        <v>139789.38547486032</v>
      </c>
      <c r="I50" s="21">
        <f t="shared" si="5"/>
        <v>4.4679408948802667E-4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573389.16666666663</v>
      </c>
      <c r="F51" s="50">
        <v>1790612</v>
      </c>
      <c r="G51" s="31">
        <f t="shared" si="4"/>
        <v>2.1228563497450108</v>
      </c>
      <c r="H51" s="187">
        <v>1777807.5</v>
      </c>
      <c r="I51" s="31">
        <f t="shared" si="5"/>
        <v>7.2024108346938577E-3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62607.083333333328</v>
      </c>
      <c r="F53" s="66">
        <v>147499.25767727528</v>
      </c>
      <c r="G53" s="22">
        <f t="shared" ref="G53:G61" si="6">(F53-E53)/E53</f>
        <v>1.3559515924413552</v>
      </c>
      <c r="H53" s="143">
        <v>153019.98952513965</v>
      </c>
      <c r="I53" s="22">
        <f t="shared" ref="I53:I61" si="7">(F53-H53)/H53</f>
        <v>-3.6078501018047521E-2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66102.291666666672</v>
      </c>
      <c r="F54" s="70">
        <v>173014.66666666666</v>
      </c>
      <c r="G54" s="21">
        <f t="shared" si="6"/>
        <v>1.6173777384167842</v>
      </c>
      <c r="H54" s="195">
        <v>170527.50698324022</v>
      </c>
      <c r="I54" s="21">
        <f t="shared" si="7"/>
        <v>1.4585093791765088E-2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55479.925000000003</v>
      </c>
      <c r="F55" s="70">
        <v>138112.4</v>
      </c>
      <c r="G55" s="21">
        <f t="shared" si="6"/>
        <v>1.4894121612457116</v>
      </c>
      <c r="H55" s="195">
        <v>139112.5</v>
      </c>
      <c r="I55" s="21">
        <f t="shared" si="7"/>
        <v>-7.1891454757840294E-3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74595.9375</v>
      </c>
      <c r="F56" s="70">
        <v>198458</v>
      </c>
      <c r="G56" s="21">
        <f t="shared" si="6"/>
        <v>1.660439786013816</v>
      </c>
      <c r="H56" s="195">
        <v>185613.02793296089</v>
      </c>
      <c r="I56" s="21">
        <f t="shared" si="7"/>
        <v>6.9202966031449126E-2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39103.333333333336</v>
      </c>
      <c r="F57" s="98">
        <v>92673.600000000006</v>
      </c>
      <c r="G57" s="21">
        <f t="shared" si="6"/>
        <v>1.3699667547523655</v>
      </c>
      <c r="H57" s="200">
        <v>94834.16201117319</v>
      </c>
      <c r="I57" s="21">
        <f t="shared" si="7"/>
        <v>-2.2782528630543818E-2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35000</v>
      </c>
      <c r="F58" s="50">
        <v>108209</v>
      </c>
      <c r="G58" s="29">
        <f t="shared" si="6"/>
        <v>2.0916857142857141</v>
      </c>
      <c r="H58" s="187">
        <v>100879</v>
      </c>
      <c r="I58" s="29">
        <f t="shared" si="7"/>
        <v>7.2661307110498716E-2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89864</v>
      </c>
      <c r="F59" s="68">
        <v>213339.14285714287</v>
      </c>
      <c r="G59" s="21">
        <f t="shared" si="6"/>
        <v>1.3740223321590723</v>
      </c>
      <c r="H59" s="194">
        <v>213220.35714285713</v>
      </c>
      <c r="I59" s="21">
        <f t="shared" si="7"/>
        <v>5.5710306406696938E-4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93132.166666666672</v>
      </c>
      <c r="F60" s="70">
        <v>197447.75</v>
      </c>
      <c r="G60" s="21">
        <f t="shared" si="6"/>
        <v>1.1200811391696028</v>
      </c>
      <c r="H60" s="195">
        <v>197337.8125</v>
      </c>
      <c r="I60" s="21">
        <f t="shared" si="7"/>
        <v>5.5710306406685239E-4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561925</v>
      </c>
      <c r="F61" s="73">
        <v>1027536.5</v>
      </c>
      <c r="G61" s="29">
        <f t="shared" si="6"/>
        <v>0.82860079192062996</v>
      </c>
      <c r="H61" s="196">
        <v>1070418.3333333333</v>
      </c>
      <c r="I61" s="29">
        <f t="shared" si="7"/>
        <v>-4.0060817343997836E-2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171413.1875</v>
      </c>
      <c r="F63" s="54">
        <v>389932.66976859607</v>
      </c>
      <c r="G63" s="21">
        <f t="shared" ref="G63:G68" si="8">(F63-E63)/E63</f>
        <v>1.2748113809422981</v>
      </c>
      <c r="H63" s="189">
        <v>393302.21601489757</v>
      </c>
      <c r="I63" s="21">
        <f t="shared" ref="I63:I74" si="9">(F63-H63)/H63</f>
        <v>-8.5673207754666369E-3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821793.875</v>
      </c>
      <c r="F64" s="46">
        <v>2471071.5</v>
      </c>
      <c r="G64" s="21">
        <f t="shared" si="8"/>
        <v>2.0069237252467964</v>
      </c>
      <c r="H64" s="183">
        <v>2469695.625</v>
      </c>
      <c r="I64" s="21">
        <f t="shared" si="9"/>
        <v>5.5710306406685239E-4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507663.06666666665</v>
      </c>
      <c r="F65" s="46">
        <v>931221.821701098</v>
      </c>
      <c r="G65" s="21">
        <f t="shared" si="8"/>
        <v>0.83433045034284814</v>
      </c>
      <c r="H65" s="183">
        <v>936494.17442582257</v>
      </c>
      <c r="I65" s="21">
        <f t="shared" si="9"/>
        <v>-5.6298830987999661E-3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226381.08333333331</v>
      </c>
      <c r="F66" s="46">
        <v>578827.93634840869</v>
      </c>
      <c r="G66" s="21">
        <f t="shared" si="8"/>
        <v>1.556874133763718</v>
      </c>
      <c r="H66" s="183">
        <v>574549.58333333337</v>
      </c>
      <c r="I66" s="21">
        <f t="shared" si="9"/>
        <v>7.4464469894031269E-3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99406.048611111109</v>
      </c>
      <c r="F67" s="46">
        <v>294319.5</v>
      </c>
      <c r="G67" s="21">
        <f t="shared" si="8"/>
        <v>1.9607805974806891</v>
      </c>
      <c r="H67" s="183">
        <v>294155.625</v>
      </c>
      <c r="I67" s="21">
        <f t="shared" si="9"/>
        <v>5.5710306406685239E-4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93915.71666666666</v>
      </c>
      <c r="F68" s="58">
        <v>221466.05360134004</v>
      </c>
      <c r="G68" s="31">
        <f t="shared" si="8"/>
        <v>1.3581362253496447</v>
      </c>
      <c r="H68" s="192">
        <v>221233.75</v>
      </c>
      <c r="I68" s="31">
        <f t="shared" si="9"/>
        <v>1.050036901422326E-3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89524.17857142858</v>
      </c>
      <c r="F70" s="43">
        <v>283867.83348842978</v>
      </c>
      <c r="G70" s="21">
        <f>(F70-E70)/E70</f>
        <v>2.1708510261497724</v>
      </c>
      <c r="H70" s="181">
        <v>279426.68063314713</v>
      </c>
      <c r="I70" s="21">
        <f t="shared" si="9"/>
        <v>1.5893803860173743E-2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72224</v>
      </c>
      <c r="F71" s="47">
        <v>204744</v>
      </c>
      <c r="G71" s="21">
        <f>(F71-E71)/E71</f>
        <v>1.8348471422241914</v>
      </c>
      <c r="H71" s="184">
        <v>204630</v>
      </c>
      <c r="I71" s="21">
        <f t="shared" si="9"/>
        <v>5.5710306406685239E-4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32514.800000000003</v>
      </c>
      <c r="F72" s="47">
        <v>83718.012407717601</v>
      </c>
      <c r="G72" s="21">
        <f>(F72-E72)/E72</f>
        <v>1.57476633433752</v>
      </c>
      <c r="H72" s="184">
        <v>80217.196229050285</v>
      </c>
      <c r="I72" s="21">
        <f t="shared" si="9"/>
        <v>4.3641717028742415E-2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45023.75</v>
      </c>
      <c r="F73" s="47">
        <v>145925</v>
      </c>
      <c r="G73" s="21">
        <f>(F73-E73)/E73</f>
        <v>2.2410672145256672</v>
      </c>
      <c r="H73" s="184">
        <v>136420</v>
      </c>
      <c r="I73" s="21">
        <f t="shared" si="9"/>
        <v>6.9674534525729359E-2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41390.85</v>
      </c>
      <c r="F74" s="50">
        <v>105464.55400459086</v>
      </c>
      <c r="G74" s="21">
        <f>(F74-E74)/E74</f>
        <v>1.5480161437755171</v>
      </c>
      <c r="H74" s="187">
        <v>105411.95996275605</v>
      </c>
      <c r="I74" s="21">
        <f t="shared" si="9"/>
        <v>4.9893808874615429E-4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25056</v>
      </c>
      <c r="F76" s="43">
        <v>71711.71428571429</v>
      </c>
      <c r="G76" s="22">
        <f t="shared" ref="G76:G82" si="10">(F76-E76)/E76</f>
        <v>1.8620575624885971</v>
      </c>
      <c r="H76" s="181">
        <v>71671.78571428571</v>
      </c>
      <c r="I76" s="22">
        <f t="shared" ref="I76:I82" si="11">(F76-H76)/H76</f>
        <v>5.571030640669684E-4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35696.892857142862</v>
      </c>
      <c r="F77" s="32">
        <v>95640.447096594085</v>
      </c>
      <c r="G77" s="21">
        <f t="shared" si="10"/>
        <v>1.679237307273276</v>
      </c>
      <c r="H77" s="175">
        <v>98837.1875</v>
      </c>
      <c r="I77" s="21">
        <f t="shared" si="11"/>
        <v>-3.2343498274937404E-2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18298.583333333332</v>
      </c>
      <c r="F78" s="47">
        <v>42975.714285714283</v>
      </c>
      <c r="G78" s="21">
        <f t="shared" si="10"/>
        <v>1.3485814996086738</v>
      </c>
      <c r="H78" s="184">
        <v>42951.785714285717</v>
      </c>
      <c r="I78" s="21">
        <f t="shared" si="11"/>
        <v>5.5710306406670711E-4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29923.15625</v>
      </c>
      <c r="F79" s="47">
        <v>91932.75</v>
      </c>
      <c r="G79" s="21">
        <f t="shared" si="10"/>
        <v>2.0722945544890505</v>
      </c>
      <c r="H79" s="184">
        <v>91881.5625</v>
      </c>
      <c r="I79" s="21">
        <f t="shared" si="11"/>
        <v>5.5710306406685239E-4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42823.821428571428</v>
      </c>
      <c r="F80" s="61">
        <v>132455</v>
      </c>
      <c r="G80" s="21">
        <f t="shared" si="10"/>
        <v>2.0930214908758229</v>
      </c>
      <c r="H80" s="193">
        <v>133129.16666666666</v>
      </c>
      <c r="I80" s="21">
        <f t="shared" si="11"/>
        <v>-5.0640042565177207E-3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146666</v>
      </c>
      <c r="F81" s="61">
        <v>606375.25209380232</v>
      </c>
      <c r="G81" s="21">
        <f t="shared" si="10"/>
        <v>3.13439551152825</v>
      </c>
      <c r="H81" s="193">
        <v>702443.33333333337</v>
      </c>
      <c r="I81" s="21">
        <f t="shared" si="11"/>
        <v>-0.1367627489375623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57222.925000000003</v>
      </c>
      <c r="F82" s="50">
        <v>162178.79999999999</v>
      </c>
      <c r="G82" s="23">
        <f t="shared" si="10"/>
        <v>1.834157813498698</v>
      </c>
      <c r="H82" s="187">
        <v>165319.5</v>
      </c>
      <c r="I82" s="23">
        <f t="shared" si="11"/>
        <v>-1.8997758885068074E-2</v>
      </c>
    </row>
    <row r="83" spans="1:9">
      <c r="E83"/>
      <c r="F83"/>
      <c r="H83"/>
    </row>
    <row r="84" spans="1:9">
      <c r="H84" s="20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4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  <c r="D11" s="248" t="s">
        <v>208</v>
      </c>
      <c r="E11" s="248"/>
      <c r="F11" s="215" t="s">
        <v>229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228</v>
      </c>
      <c r="G13" s="225" t="s">
        <v>197</v>
      </c>
      <c r="H13" s="242" t="s">
        <v>212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79" t="s">
        <v>9</v>
      </c>
      <c r="C16" s="162" t="s">
        <v>88</v>
      </c>
      <c r="D16" s="159" t="s">
        <v>161</v>
      </c>
      <c r="E16" s="180">
        <v>23695.697222222225</v>
      </c>
      <c r="F16" s="180">
        <v>82174.399999999994</v>
      </c>
      <c r="G16" s="168">
        <f>(F16-E16)/E16</f>
        <v>2.4679038658096735</v>
      </c>
      <c r="H16" s="180">
        <v>95224.4</v>
      </c>
      <c r="I16" s="168">
        <f>(F16-H16)/H16</f>
        <v>-0.13704470702887075</v>
      </c>
    </row>
    <row r="17" spans="1:9" ht="16.5">
      <c r="A17" s="130"/>
      <c r="B17" s="176" t="s">
        <v>5</v>
      </c>
      <c r="C17" s="163" t="s">
        <v>85</v>
      </c>
      <c r="D17" s="159" t="s">
        <v>161</v>
      </c>
      <c r="E17" s="183">
        <v>20147.168749999997</v>
      </c>
      <c r="F17" s="183">
        <v>51860.444444444445</v>
      </c>
      <c r="G17" s="168">
        <f>(F17-E17)/E17</f>
        <v>1.5740810080048817</v>
      </c>
      <c r="H17" s="183">
        <v>54538.155555555553</v>
      </c>
      <c r="I17" s="168">
        <f>(F17-H17)/H17</f>
        <v>-4.9097940402173024E-2</v>
      </c>
    </row>
    <row r="18" spans="1:9" ht="16.5">
      <c r="A18" s="130"/>
      <c r="B18" s="176" t="s">
        <v>12</v>
      </c>
      <c r="C18" s="163" t="s">
        <v>92</v>
      </c>
      <c r="D18" s="159" t="s">
        <v>81</v>
      </c>
      <c r="E18" s="183">
        <v>7825.6937500000004</v>
      </c>
      <c r="F18" s="183">
        <v>28416.488888888889</v>
      </c>
      <c r="G18" s="168">
        <f>(F18-E18)/E18</f>
        <v>2.6311782439593792</v>
      </c>
      <c r="H18" s="183">
        <v>29866.488888888889</v>
      </c>
      <c r="I18" s="168">
        <f>(F18-H18)/H18</f>
        <v>-4.8549396127357904E-2</v>
      </c>
    </row>
    <row r="19" spans="1:9" ht="16.5">
      <c r="A19" s="130"/>
      <c r="B19" s="176" t="s">
        <v>16</v>
      </c>
      <c r="C19" s="163" t="s">
        <v>96</v>
      </c>
      <c r="D19" s="159" t="s">
        <v>81</v>
      </c>
      <c r="E19" s="183">
        <v>7545.7624999999998</v>
      </c>
      <c r="F19" s="183">
        <v>30444.26666666667</v>
      </c>
      <c r="G19" s="168">
        <f>(F19-E19)/E19</f>
        <v>3.0346176634457644</v>
      </c>
      <c r="H19" s="183">
        <v>31755.411111111109</v>
      </c>
      <c r="I19" s="168">
        <f>(F19-H19)/H19</f>
        <v>-4.1288851208910148E-2</v>
      </c>
    </row>
    <row r="20" spans="1:9" ht="16.5">
      <c r="A20" s="130"/>
      <c r="B20" s="176" t="s">
        <v>4</v>
      </c>
      <c r="C20" s="163" t="s">
        <v>84</v>
      </c>
      <c r="D20" s="159" t="s">
        <v>161</v>
      </c>
      <c r="E20" s="183">
        <v>16505.419444444444</v>
      </c>
      <c r="F20" s="183">
        <v>73707.700000000012</v>
      </c>
      <c r="G20" s="168">
        <f>(F20-E20)/E20</f>
        <v>3.4656665798826016</v>
      </c>
      <c r="H20" s="183">
        <v>76091</v>
      </c>
      <c r="I20" s="168">
        <f>(F20-H20)/H20</f>
        <v>-3.132170690357583E-2</v>
      </c>
    </row>
    <row r="21" spans="1:9" ht="16.5">
      <c r="A21" s="130"/>
      <c r="B21" s="176" t="s">
        <v>8</v>
      </c>
      <c r="C21" s="163" t="s">
        <v>89</v>
      </c>
      <c r="D21" s="159" t="s">
        <v>161</v>
      </c>
      <c r="E21" s="183">
        <v>37497.742857142861</v>
      </c>
      <c r="F21" s="183">
        <v>145614.42499999999</v>
      </c>
      <c r="G21" s="168">
        <f>(F21-E21)/E21</f>
        <v>2.8832850701108859</v>
      </c>
      <c r="H21" s="183">
        <v>148884.6</v>
      </c>
      <c r="I21" s="168">
        <f>(F21-H21)/H21</f>
        <v>-2.1964494648875822E-2</v>
      </c>
    </row>
    <row r="22" spans="1:9" ht="16.5">
      <c r="A22" s="130"/>
      <c r="B22" s="176" t="s">
        <v>6</v>
      </c>
      <c r="C22" s="163" t="s">
        <v>86</v>
      </c>
      <c r="D22" s="159" t="s">
        <v>161</v>
      </c>
      <c r="E22" s="183">
        <v>18261.890972222223</v>
      </c>
      <c r="F22" s="183">
        <v>51074.400000000001</v>
      </c>
      <c r="G22" s="168">
        <f>(F22-E22)/E22</f>
        <v>1.7967749932188399</v>
      </c>
      <c r="H22" s="183">
        <v>52124.9</v>
      </c>
      <c r="I22" s="168">
        <f>(F22-H22)/H22</f>
        <v>-2.0153515882044858E-2</v>
      </c>
    </row>
    <row r="23" spans="1:9" ht="16.5">
      <c r="A23" s="130"/>
      <c r="B23" s="176" t="s">
        <v>11</v>
      </c>
      <c r="C23" s="163" t="s">
        <v>91</v>
      </c>
      <c r="D23" s="161" t="s">
        <v>81</v>
      </c>
      <c r="E23" s="183">
        <v>7267.9111111111115</v>
      </c>
      <c r="F23" s="183">
        <v>27774.9</v>
      </c>
      <c r="G23" s="168">
        <f>(F23-E23)/E23</f>
        <v>2.8215794848588618</v>
      </c>
      <c r="H23" s="183">
        <v>28262.375</v>
      </c>
      <c r="I23" s="168">
        <f>(F23-H23)/H23</f>
        <v>-1.7248196586451017E-2</v>
      </c>
    </row>
    <row r="24" spans="1:9" ht="16.5">
      <c r="A24" s="130"/>
      <c r="B24" s="176" t="s">
        <v>10</v>
      </c>
      <c r="C24" s="163" t="s">
        <v>90</v>
      </c>
      <c r="D24" s="161" t="s">
        <v>161</v>
      </c>
      <c r="E24" s="183">
        <v>18542.788888888888</v>
      </c>
      <c r="F24" s="183">
        <v>103058.20000000001</v>
      </c>
      <c r="G24" s="168">
        <f>(F24-E24)/E24</f>
        <v>4.5578586704265396</v>
      </c>
      <c r="H24" s="183">
        <v>103991.5</v>
      </c>
      <c r="I24" s="168">
        <f>(F24-H24)/H24</f>
        <v>-8.9747719765556639E-3</v>
      </c>
    </row>
    <row r="25" spans="1:9" ht="16.5">
      <c r="A25" s="130"/>
      <c r="B25" s="176" t="s">
        <v>14</v>
      </c>
      <c r="C25" s="163" t="s">
        <v>94</v>
      </c>
      <c r="D25" s="161" t="s">
        <v>81</v>
      </c>
      <c r="E25" s="183">
        <v>8493.1187499999996</v>
      </c>
      <c r="F25" s="183">
        <v>38374.9</v>
      </c>
      <c r="G25" s="168">
        <f>(F25-E25)/E25</f>
        <v>3.5183519893678632</v>
      </c>
      <c r="H25" s="183">
        <v>38708.175000000003</v>
      </c>
      <c r="I25" s="168">
        <f>(F25-H25)/H25</f>
        <v>-8.6099383398985201E-3</v>
      </c>
    </row>
    <row r="26" spans="1:9" ht="16.5">
      <c r="A26" s="130"/>
      <c r="B26" s="176" t="s">
        <v>19</v>
      </c>
      <c r="C26" s="163" t="s">
        <v>99</v>
      </c>
      <c r="D26" s="161" t="s">
        <v>161</v>
      </c>
      <c r="E26" s="183">
        <v>16782.575000000001</v>
      </c>
      <c r="F26" s="183">
        <v>47049.4</v>
      </c>
      <c r="G26" s="168">
        <f>(F26-E26)/E26</f>
        <v>1.8034672867542674</v>
      </c>
      <c r="H26" s="183">
        <v>47157.7</v>
      </c>
      <c r="I26" s="168">
        <f>(F26-H26)/H26</f>
        <v>-2.296549662091146E-3</v>
      </c>
    </row>
    <row r="27" spans="1:9" ht="16.5">
      <c r="A27" s="130"/>
      <c r="B27" s="176" t="s">
        <v>18</v>
      </c>
      <c r="C27" s="163" t="s">
        <v>98</v>
      </c>
      <c r="D27" s="161" t="s">
        <v>83</v>
      </c>
      <c r="E27" s="183">
        <v>18995.486111111113</v>
      </c>
      <c r="F27" s="183">
        <v>82237.433333333334</v>
      </c>
      <c r="G27" s="168">
        <f>(F27-E27)/E27</f>
        <v>3.3293144935748624</v>
      </c>
      <c r="H27" s="183">
        <v>81487.433333333334</v>
      </c>
      <c r="I27" s="168">
        <f>(F27-H27)/H27</f>
        <v>9.2038731534473828E-3</v>
      </c>
    </row>
    <row r="28" spans="1:9" ht="16.5">
      <c r="A28" s="130"/>
      <c r="B28" s="176" t="s">
        <v>13</v>
      </c>
      <c r="C28" s="163" t="s">
        <v>93</v>
      </c>
      <c r="D28" s="161" t="s">
        <v>81</v>
      </c>
      <c r="E28" s="183">
        <v>7871.4875000000002</v>
      </c>
      <c r="F28" s="183">
        <v>29110.933333333334</v>
      </c>
      <c r="G28" s="168">
        <f>(F28-E28)/E28</f>
        <v>2.6982760035296169</v>
      </c>
      <c r="H28" s="183">
        <v>28833.155555555553</v>
      </c>
      <c r="I28" s="168">
        <f>(F28-H28)/H28</f>
        <v>9.6339707682206489E-3</v>
      </c>
    </row>
    <row r="29" spans="1:9" ht="17.25" thickBot="1">
      <c r="A29" s="131"/>
      <c r="B29" s="176" t="s">
        <v>15</v>
      </c>
      <c r="C29" s="163" t="s">
        <v>95</v>
      </c>
      <c r="D29" s="161" t="s">
        <v>82</v>
      </c>
      <c r="E29" s="183">
        <v>17464.088194444445</v>
      </c>
      <c r="F29" s="183">
        <v>64749.822222222218</v>
      </c>
      <c r="G29" s="168">
        <f>(F29-E29)/E29</f>
        <v>2.7075982153376885</v>
      </c>
      <c r="H29" s="183">
        <v>63749.888888888891</v>
      </c>
      <c r="I29" s="168">
        <f>(F29-H29)/H29</f>
        <v>1.5685256096306822E-2</v>
      </c>
    </row>
    <row r="30" spans="1:9" ht="16.5">
      <c r="A30" s="37"/>
      <c r="B30" s="176" t="s">
        <v>7</v>
      </c>
      <c r="C30" s="163" t="s">
        <v>87</v>
      </c>
      <c r="D30" s="161" t="s">
        <v>161</v>
      </c>
      <c r="E30" s="183">
        <v>13522.494444444445</v>
      </c>
      <c r="F30" s="183">
        <v>90841</v>
      </c>
      <c r="G30" s="168">
        <f>(F30-E30)/E30</f>
        <v>5.71776944506869</v>
      </c>
      <c r="H30" s="183">
        <v>88257.700000000012</v>
      </c>
      <c r="I30" s="168">
        <f>(F30-H30)/H30</f>
        <v>2.9269967379616599E-2</v>
      </c>
    </row>
    <row r="31" spans="1:9" ht="17.25" thickBot="1">
      <c r="A31" s="38"/>
      <c r="B31" s="177" t="s">
        <v>17</v>
      </c>
      <c r="C31" s="164" t="s">
        <v>97</v>
      </c>
      <c r="D31" s="160" t="s">
        <v>161</v>
      </c>
      <c r="E31" s="186">
        <v>15789.68611111111</v>
      </c>
      <c r="F31" s="186">
        <v>44707.7</v>
      </c>
      <c r="G31" s="170">
        <f>(F31-E31)/E31</f>
        <v>1.8314495731830571</v>
      </c>
      <c r="H31" s="186">
        <v>41282.699999999997</v>
      </c>
      <c r="I31" s="170">
        <f>(F31-H31)/H31</f>
        <v>8.2964534780913077E-2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256209.01160714289</v>
      </c>
      <c r="F32" s="100">
        <f>SUM(F16:F31)</f>
        <v>991196.41388888902</v>
      </c>
      <c r="G32" s="101">
        <f t="shared" ref="G32" si="0">(F32-E32)/E32</f>
        <v>2.8687023835396404</v>
      </c>
      <c r="H32" s="100">
        <f>SUM(H16:H31)</f>
        <v>1010215.5833333333</v>
      </c>
      <c r="I32" s="104">
        <f t="shared" ref="I32" si="1">(F32-H32)/H32</f>
        <v>-1.8826842268348406E-2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8" t="s">
        <v>27</v>
      </c>
      <c r="C34" s="165" t="s">
        <v>101</v>
      </c>
      <c r="D34" s="167" t="s">
        <v>161</v>
      </c>
      <c r="E34" s="189">
        <v>17864.329861111109</v>
      </c>
      <c r="F34" s="189">
        <v>88974.399999999994</v>
      </c>
      <c r="G34" s="168">
        <f>(F34-E34)/E34</f>
        <v>3.9805618621994054</v>
      </c>
      <c r="H34" s="189">
        <v>96321.488888888882</v>
      </c>
      <c r="I34" s="168">
        <f>(F34-H34)/H34</f>
        <v>-7.6276737139768278E-2</v>
      </c>
    </row>
    <row r="35" spans="1:9" ht="16.5">
      <c r="A35" s="37"/>
      <c r="B35" s="176" t="s">
        <v>26</v>
      </c>
      <c r="C35" s="163" t="s">
        <v>100</v>
      </c>
      <c r="D35" s="159" t="s">
        <v>161</v>
      </c>
      <c r="E35" s="183">
        <v>18022.07490079365</v>
      </c>
      <c r="F35" s="183">
        <v>93124.4</v>
      </c>
      <c r="G35" s="168">
        <f>(F35-E35)/E35</f>
        <v>4.1672407596030467</v>
      </c>
      <c r="H35" s="183">
        <v>95654.822222222225</v>
      </c>
      <c r="I35" s="168">
        <f>(F35-H35)/H35</f>
        <v>-2.6453681721802114E-2</v>
      </c>
    </row>
    <row r="36" spans="1:9" ht="16.5">
      <c r="A36" s="37"/>
      <c r="B36" s="178" t="s">
        <v>29</v>
      </c>
      <c r="C36" s="163" t="s">
        <v>103</v>
      </c>
      <c r="D36" s="159" t="s">
        <v>161</v>
      </c>
      <c r="E36" s="183">
        <v>19495.808333333334</v>
      </c>
      <c r="F36" s="183">
        <v>75995</v>
      </c>
      <c r="G36" s="168">
        <f>(F36-E36)/E36</f>
        <v>2.8980173943373297</v>
      </c>
      <c r="H36" s="183">
        <v>76745</v>
      </c>
      <c r="I36" s="168">
        <f>(F36-H36)/H36</f>
        <v>-9.7726236236888395E-3</v>
      </c>
    </row>
    <row r="37" spans="1:9" ht="16.5">
      <c r="A37" s="37"/>
      <c r="B37" s="176" t="s">
        <v>28</v>
      </c>
      <c r="C37" s="163" t="s">
        <v>102</v>
      </c>
      <c r="D37" s="159" t="s">
        <v>161</v>
      </c>
      <c r="E37" s="183">
        <v>28596.114285714284</v>
      </c>
      <c r="F37" s="183">
        <v>103624.96666666667</v>
      </c>
      <c r="G37" s="168">
        <f>(F37-E37)/E37</f>
        <v>2.6237429194509283</v>
      </c>
      <c r="H37" s="183">
        <v>101458.33333333334</v>
      </c>
      <c r="I37" s="168">
        <f>(F37-H37)/H37</f>
        <v>2.1354907597535912E-2</v>
      </c>
    </row>
    <row r="38" spans="1:9" ht="17.25" thickBot="1">
      <c r="A38" s="38"/>
      <c r="B38" s="178" t="s">
        <v>30</v>
      </c>
      <c r="C38" s="163" t="s">
        <v>104</v>
      </c>
      <c r="D38" s="171" t="s">
        <v>161</v>
      </c>
      <c r="E38" s="186">
        <v>39225.356249999997</v>
      </c>
      <c r="F38" s="186">
        <v>95341.5</v>
      </c>
      <c r="G38" s="170">
        <f>(F38-E38)/E38</f>
        <v>1.4306088998235678</v>
      </c>
      <c r="H38" s="186">
        <v>87458.200000000012</v>
      </c>
      <c r="I38" s="170">
        <f>(F38-H38)/H38</f>
        <v>9.0137917313642263E-2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123203.68363095238</v>
      </c>
      <c r="F39" s="102">
        <f>SUM(F34:F38)</f>
        <v>457060.26666666666</v>
      </c>
      <c r="G39" s="103">
        <f t="shared" ref="G39" si="2">(F39-E39)/E39</f>
        <v>2.7097938405458497</v>
      </c>
      <c r="H39" s="102">
        <f>SUM(H34:H38)</f>
        <v>457637.84444444446</v>
      </c>
      <c r="I39" s="104">
        <f t="shared" ref="I39" si="3">(F39-H39)/H39</f>
        <v>-1.2620848227247392E-3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79" t="s">
        <v>34</v>
      </c>
      <c r="C41" s="163" t="s">
        <v>154</v>
      </c>
      <c r="D41" s="167" t="s">
        <v>161</v>
      </c>
      <c r="E41" s="181">
        <v>116927.33928571429</v>
      </c>
      <c r="F41" s="183">
        <v>283618.33333333331</v>
      </c>
      <c r="G41" s="168">
        <f>(F41-E41)/E41</f>
        <v>1.4255946903940595</v>
      </c>
      <c r="H41" s="183">
        <v>300662.5</v>
      </c>
      <c r="I41" s="168">
        <f>(F41-H41)/H41</f>
        <v>-5.6688701340096244E-2</v>
      </c>
    </row>
    <row r="42" spans="1:9" ht="16.5">
      <c r="A42" s="37"/>
      <c r="B42" s="176" t="s">
        <v>32</v>
      </c>
      <c r="C42" s="163" t="s">
        <v>106</v>
      </c>
      <c r="D42" s="159" t="s">
        <v>161</v>
      </c>
      <c r="E42" s="184">
        <v>319503.90000000002</v>
      </c>
      <c r="F42" s="183">
        <v>960027.07643154042</v>
      </c>
      <c r="G42" s="168">
        <f>(F42-E42)/E42</f>
        <v>2.0047429043324363</v>
      </c>
      <c r="H42" s="183">
        <v>980567.85714285716</v>
      </c>
      <c r="I42" s="168">
        <f>(F42-H42)/H42</f>
        <v>-2.0947842172970785E-2</v>
      </c>
    </row>
    <row r="43" spans="1:9" ht="16.5">
      <c r="A43" s="37"/>
      <c r="B43" s="178" t="s">
        <v>36</v>
      </c>
      <c r="C43" s="163" t="s">
        <v>153</v>
      </c>
      <c r="D43" s="159" t="s">
        <v>161</v>
      </c>
      <c r="E43" s="184">
        <v>262546.90625</v>
      </c>
      <c r="F43" s="191">
        <v>736360</v>
      </c>
      <c r="G43" s="168">
        <f>(F43-E43)/E43</f>
        <v>1.8046797828149994</v>
      </c>
      <c r="H43" s="191">
        <v>736334.64285714284</v>
      </c>
      <c r="I43" s="168">
        <f>(F43-H43)/H43</f>
        <v>3.4436982020522775E-5</v>
      </c>
    </row>
    <row r="44" spans="1:9" ht="16.5">
      <c r="A44" s="37"/>
      <c r="B44" s="176" t="s">
        <v>31</v>
      </c>
      <c r="C44" s="163" t="s">
        <v>105</v>
      </c>
      <c r="D44" s="159" t="s">
        <v>161</v>
      </c>
      <c r="E44" s="184">
        <v>488340.41249999998</v>
      </c>
      <c r="F44" s="184">
        <v>1473923.6666666665</v>
      </c>
      <c r="G44" s="168">
        <f>(F44-E44)/E44</f>
        <v>2.0182299661031364</v>
      </c>
      <c r="H44" s="184">
        <v>1464217.0833333335</v>
      </c>
      <c r="I44" s="168">
        <f>(F44-H44)/H44</f>
        <v>6.6291968887807941E-3</v>
      </c>
    </row>
    <row r="45" spans="1:9" ht="16.5">
      <c r="A45" s="37"/>
      <c r="B45" s="176" t="s">
        <v>33</v>
      </c>
      <c r="C45" s="163" t="s">
        <v>107</v>
      </c>
      <c r="D45" s="159" t="s">
        <v>161</v>
      </c>
      <c r="E45" s="184">
        <v>230222.67499999999</v>
      </c>
      <c r="F45" s="184">
        <v>547929.75023264473</v>
      </c>
      <c r="G45" s="168">
        <f>(F45-E45)/E45</f>
        <v>1.3799990606166173</v>
      </c>
      <c r="H45" s="184">
        <v>539547.08333333337</v>
      </c>
      <c r="I45" s="168">
        <f>(F45-H45)/H45</f>
        <v>1.5536488210673036E-2</v>
      </c>
    </row>
    <row r="46" spans="1:9" ht="16.5" customHeight="1" thickBot="1">
      <c r="A46" s="38"/>
      <c r="B46" s="176" t="s">
        <v>35</v>
      </c>
      <c r="C46" s="163" t="s">
        <v>152</v>
      </c>
      <c r="D46" s="159" t="s">
        <v>161</v>
      </c>
      <c r="E46" s="187">
        <v>125499</v>
      </c>
      <c r="F46" s="187">
        <v>199057.50232644705</v>
      </c>
      <c r="G46" s="174">
        <f>(F46-E46)/E46</f>
        <v>0.5861281948577044</v>
      </c>
      <c r="H46" s="187">
        <v>188475</v>
      </c>
      <c r="I46" s="174">
        <f>(F46-H46)/H46</f>
        <v>5.6148042586269008E-2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1543040.2330357144</v>
      </c>
      <c r="F47" s="83">
        <f>SUM(F41:F46)</f>
        <v>4200916.3289906327</v>
      </c>
      <c r="G47" s="103">
        <f t="shared" ref="G47" si="4">(F47-E47)/E47</f>
        <v>1.7224930621063077</v>
      </c>
      <c r="H47" s="102">
        <f>SUM(H41:H46)</f>
        <v>4209804.166666667</v>
      </c>
      <c r="I47" s="104">
        <f t="shared" ref="I47" si="5">(F47-H47)/H47</f>
        <v>-2.1112235448880086E-3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6" t="s">
        <v>48</v>
      </c>
      <c r="C49" s="163" t="s">
        <v>157</v>
      </c>
      <c r="D49" s="167" t="s">
        <v>114</v>
      </c>
      <c r="E49" s="181">
        <v>429684.18366666668</v>
      </c>
      <c r="F49" s="181">
        <v>1298839.5262500001</v>
      </c>
      <c r="G49" s="168">
        <f>(F49-E49)/E49</f>
        <v>2.0227771363760327</v>
      </c>
      <c r="H49" s="181">
        <v>1314490.44625</v>
      </c>
      <c r="I49" s="168">
        <f>(F49-H49)/H49</f>
        <v>-1.1906453975872649E-2</v>
      </c>
    </row>
    <row r="50" spans="1:9" ht="16.5">
      <c r="A50" s="37"/>
      <c r="B50" s="176" t="s">
        <v>49</v>
      </c>
      <c r="C50" s="163" t="s">
        <v>158</v>
      </c>
      <c r="D50" s="161" t="s">
        <v>199</v>
      </c>
      <c r="E50" s="184">
        <v>38244</v>
      </c>
      <c r="F50" s="184">
        <v>139851.84254606365</v>
      </c>
      <c r="G50" s="168">
        <f>(F50-E50)/E50</f>
        <v>2.6568309420056386</v>
      </c>
      <c r="H50" s="184">
        <v>139789.38547486032</v>
      </c>
      <c r="I50" s="168">
        <f>(F50-H50)/H50</f>
        <v>4.4679408948802667E-4</v>
      </c>
    </row>
    <row r="51" spans="1:9" ht="16.5">
      <c r="A51" s="37"/>
      <c r="B51" s="176" t="s">
        <v>47</v>
      </c>
      <c r="C51" s="163" t="s">
        <v>113</v>
      </c>
      <c r="D51" s="159" t="s">
        <v>114</v>
      </c>
      <c r="E51" s="184">
        <v>378470.6071428571</v>
      </c>
      <c r="F51" s="184">
        <v>975613.21528276301</v>
      </c>
      <c r="G51" s="168">
        <f>(F51-E51)/E51</f>
        <v>1.5777780278575479</v>
      </c>
      <c r="H51" s="184">
        <v>975073.22426177177</v>
      </c>
      <c r="I51" s="168">
        <f>(F51-H51)/H51</f>
        <v>5.5379535357466254E-4</v>
      </c>
    </row>
    <row r="52" spans="1:9" ht="16.5">
      <c r="A52" s="37"/>
      <c r="B52" s="176" t="s">
        <v>46</v>
      </c>
      <c r="C52" s="163" t="s">
        <v>111</v>
      </c>
      <c r="D52" s="159" t="s">
        <v>110</v>
      </c>
      <c r="E52" s="184">
        <v>125064.94444444444</v>
      </c>
      <c r="F52" s="184">
        <v>312324.24958123954</v>
      </c>
      <c r="G52" s="168">
        <f>(F52-E52)/E52</f>
        <v>1.4972965123730435</v>
      </c>
      <c r="H52" s="184">
        <v>310730.5446927374</v>
      </c>
      <c r="I52" s="168">
        <f>(F52-H52)/H52</f>
        <v>5.1288967747861866E-3</v>
      </c>
    </row>
    <row r="53" spans="1:9" ht="16.5">
      <c r="A53" s="37"/>
      <c r="B53" s="176" t="s">
        <v>50</v>
      </c>
      <c r="C53" s="163" t="s">
        <v>159</v>
      </c>
      <c r="D53" s="161" t="s">
        <v>112</v>
      </c>
      <c r="E53" s="184">
        <v>573389.16666666663</v>
      </c>
      <c r="F53" s="184">
        <v>1790612</v>
      </c>
      <c r="G53" s="168">
        <f>(F53-E53)/E53</f>
        <v>2.1228563497450108</v>
      </c>
      <c r="H53" s="184">
        <v>1777807.5</v>
      </c>
      <c r="I53" s="168">
        <f>(F53-H53)/H53</f>
        <v>7.2024108346938577E-3</v>
      </c>
    </row>
    <row r="54" spans="1:9" ht="16.5" customHeight="1" thickBot="1">
      <c r="A54" s="38"/>
      <c r="B54" s="176" t="s">
        <v>45</v>
      </c>
      <c r="C54" s="163" t="s">
        <v>109</v>
      </c>
      <c r="D54" s="160" t="s">
        <v>108</v>
      </c>
      <c r="E54" s="187">
        <v>153490.05555555553</v>
      </c>
      <c r="F54" s="187">
        <v>453887.16123829019</v>
      </c>
      <c r="G54" s="174">
        <f>(F54-E54)/E54</f>
        <v>1.9571111926140796</v>
      </c>
      <c r="H54" s="187">
        <v>449293.34109248914</v>
      </c>
      <c r="I54" s="174">
        <f>(F54-H54)/H54</f>
        <v>1.0224545359677165E-2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1698342.9574761903</v>
      </c>
      <c r="F55" s="83">
        <f>SUM(F49:F54)</f>
        <v>4971127.9948983565</v>
      </c>
      <c r="G55" s="103">
        <f t="shared" ref="G55" si="6">(F55-E55)/E55</f>
        <v>1.9270460203666189</v>
      </c>
      <c r="H55" s="83">
        <f>SUM(H49:H54)</f>
        <v>4967184.4417718584</v>
      </c>
      <c r="I55" s="104">
        <f t="shared" ref="I55" si="7">(F55-H55)/H55</f>
        <v>7.9392121889707999E-4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7" t="s">
        <v>56</v>
      </c>
      <c r="C57" s="166" t="s">
        <v>123</v>
      </c>
      <c r="D57" s="167" t="s">
        <v>120</v>
      </c>
      <c r="E57" s="181">
        <v>561925</v>
      </c>
      <c r="F57" s="143">
        <v>1027536.5</v>
      </c>
      <c r="G57" s="169">
        <f>(F57-E57)/E57</f>
        <v>0.82860079192062996</v>
      </c>
      <c r="H57" s="143">
        <v>1070418.3333333333</v>
      </c>
      <c r="I57" s="169">
        <f>(F57-H57)/H57</f>
        <v>-4.0060817343997836E-2</v>
      </c>
    </row>
    <row r="58" spans="1:9" ht="16.5">
      <c r="A58" s="109"/>
      <c r="B58" s="198" t="s">
        <v>38</v>
      </c>
      <c r="C58" s="163" t="s">
        <v>115</v>
      </c>
      <c r="D58" s="159" t="s">
        <v>114</v>
      </c>
      <c r="E58" s="184">
        <v>62607.083333333328</v>
      </c>
      <c r="F58" s="195">
        <v>147499.25767727528</v>
      </c>
      <c r="G58" s="168">
        <f>(F58-E58)/E58</f>
        <v>1.3559515924413552</v>
      </c>
      <c r="H58" s="195">
        <v>153019.98952513965</v>
      </c>
      <c r="I58" s="168">
        <f>(F58-H58)/H58</f>
        <v>-3.6078501018047521E-2</v>
      </c>
    </row>
    <row r="59" spans="1:9" ht="16.5">
      <c r="A59" s="109"/>
      <c r="B59" s="198" t="s">
        <v>42</v>
      </c>
      <c r="C59" s="163" t="s">
        <v>198</v>
      </c>
      <c r="D59" s="159" t="s">
        <v>114</v>
      </c>
      <c r="E59" s="184">
        <v>39103.333333333336</v>
      </c>
      <c r="F59" s="195">
        <v>92673.600000000006</v>
      </c>
      <c r="G59" s="168">
        <f>(F59-E59)/E59</f>
        <v>1.3699667547523655</v>
      </c>
      <c r="H59" s="195">
        <v>94834.16201117319</v>
      </c>
      <c r="I59" s="168">
        <f>(F59-H59)/H59</f>
        <v>-2.2782528630543818E-2</v>
      </c>
    </row>
    <row r="60" spans="1:9" ht="16.5">
      <c r="A60" s="109"/>
      <c r="B60" s="198" t="s">
        <v>40</v>
      </c>
      <c r="C60" s="163" t="s">
        <v>117</v>
      </c>
      <c r="D60" s="159" t="s">
        <v>114</v>
      </c>
      <c r="E60" s="184">
        <v>55479.925000000003</v>
      </c>
      <c r="F60" s="195">
        <v>138112.4</v>
      </c>
      <c r="G60" s="168">
        <f>(F60-E60)/E60</f>
        <v>1.4894121612457116</v>
      </c>
      <c r="H60" s="195">
        <v>139112.5</v>
      </c>
      <c r="I60" s="168">
        <f>(F60-H60)/H60</f>
        <v>-7.1891454757840294E-3</v>
      </c>
    </row>
    <row r="61" spans="1:9" s="126" customFormat="1" ht="16.5">
      <c r="A61" s="148"/>
      <c r="B61" s="198" t="s">
        <v>55</v>
      </c>
      <c r="C61" s="163" t="s">
        <v>122</v>
      </c>
      <c r="D61" s="159" t="s">
        <v>120</v>
      </c>
      <c r="E61" s="184">
        <v>93132.166666666672</v>
      </c>
      <c r="F61" s="200">
        <v>197447.75</v>
      </c>
      <c r="G61" s="168">
        <f>(F61-E61)/E61</f>
        <v>1.1200811391696028</v>
      </c>
      <c r="H61" s="200">
        <v>197337.8125</v>
      </c>
      <c r="I61" s="168">
        <f>(F61-H61)/H61</f>
        <v>5.5710306406685239E-4</v>
      </c>
    </row>
    <row r="62" spans="1:9" s="126" customFormat="1" ht="17.25" thickBot="1">
      <c r="A62" s="148"/>
      <c r="B62" s="199" t="s">
        <v>54</v>
      </c>
      <c r="C62" s="164" t="s">
        <v>121</v>
      </c>
      <c r="D62" s="160" t="s">
        <v>120</v>
      </c>
      <c r="E62" s="187">
        <v>89864</v>
      </c>
      <c r="F62" s="196">
        <v>213339.14285714287</v>
      </c>
      <c r="G62" s="173">
        <f>(F62-E62)/E62</f>
        <v>1.3740223321590723</v>
      </c>
      <c r="H62" s="196">
        <v>213220.35714285713</v>
      </c>
      <c r="I62" s="173">
        <f>(F62-H62)/H62</f>
        <v>5.5710306406696938E-4</v>
      </c>
    </row>
    <row r="63" spans="1:9" s="126" customFormat="1" ht="16.5">
      <c r="A63" s="148"/>
      <c r="B63" s="94" t="s">
        <v>39</v>
      </c>
      <c r="C63" s="162" t="s">
        <v>116</v>
      </c>
      <c r="D63" s="159" t="s">
        <v>114</v>
      </c>
      <c r="E63" s="184">
        <v>66102.291666666672</v>
      </c>
      <c r="F63" s="194">
        <v>173014.66666666666</v>
      </c>
      <c r="G63" s="168">
        <f>(F63-E63)/E63</f>
        <v>1.6173777384167842</v>
      </c>
      <c r="H63" s="194">
        <v>170527.50698324022</v>
      </c>
      <c r="I63" s="168">
        <f>(F63-H63)/H63</f>
        <v>1.4585093791765088E-2</v>
      </c>
    </row>
    <row r="64" spans="1:9" s="126" customFormat="1" ht="16.5">
      <c r="A64" s="148"/>
      <c r="B64" s="198" t="s">
        <v>41</v>
      </c>
      <c r="C64" s="163" t="s">
        <v>118</v>
      </c>
      <c r="D64" s="161" t="s">
        <v>114</v>
      </c>
      <c r="E64" s="191">
        <v>74595.9375</v>
      </c>
      <c r="F64" s="195">
        <v>198458</v>
      </c>
      <c r="G64" s="168">
        <f>(F64-E64)/E64</f>
        <v>1.660439786013816</v>
      </c>
      <c r="H64" s="195">
        <v>185613.02793296089</v>
      </c>
      <c r="I64" s="168">
        <f>(F64-H64)/H64</f>
        <v>6.9202966031449126E-2</v>
      </c>
    </row>
    <row r="65" spans="1:9" ht="16.5" customHeight="1" thickBot="1">
      <c r="A65" s="110"/>
      <c r="B65" s="199" t="s">
        <v>43</v>
      </c>
      <c r="C65" s="164" t="s">
        <v>119</v>
      </c>
      <c r="D65" s="160" t="s">
        <v>114</v>
      </c>
      <c r="E65" s="187">
        <v>35000</v>
      </c>
      <c r="F65" s="187">
        <v>108209</v>
      </c>
      <c r="G65" s="173">
        <f>(F65-E65)/E65</f>
        <v>2.0916857142857141</v>
      </c>
      <c r="H65" s="187">
        <v>100879</v>
      </c>
      <c r="I65" s="173">
        <f>(F65-H65)/H65</f>
        <v>7.2661307110498716E-2</v>
      </c>
    </row>
    <row r="66" spans="1:9" ht="15.75" customHeight="1" thickBot="1">
      <c r="A66" s="235" t="s">
        <v>192</v>
      </c>
      <c r="B66" s="246"/>
      <c r="C66" s="246"/>
      <c r="D66" s="247"/>
      <c r="E66" s="99">
        <f>SUM(E57:E65)</f>
        <v>1077809.7375</v>
      </c>
      <c r="F66" s="99">
        <f>SUM(F57:F65)</f>
        <v>2296290.3172010849</v>
      </c>
      <c r="G66" s="101">
        <f t="shared" ref="G66" si="8">(F66-E66)/E66</f>
        <v>1.1305154679038005</v>
      </c>
      <c r="H66" s="99">
        <f>SUM(H57:H65)</f>
        <v>2324962.6894287039</v>
      </c>
      <c r="I66" s="152">
        <f t="shared" ref="I66" si="9">(F66-H66)/H66</f>
        <v>-1.2332401013568261E-2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6" t="s">
        <v>59</v>
      </c>
      <c r="C68" s="163" t="s">
        <v>128</v>
      </c>
      <c r="D68" s="167" t="s">
        <v>124</v>
      </c>
      <c r="E68" s="181">
        <v>171413.1875</v>
      </c>
      <c r="F68" s="189">
        <v>389932.66976859607</v>
      </c>
      <c r="G68" s="168">
        <f>(F68-E68)/E68</f>
        <v>1.2748113809422981</v>
      </c>
      <c r="H68" s="189">
        <v>393302.21601489757</v>
      </c>
      <c r="I68" s="168">
        <f>(F68-H68)/H68</f>
        <v>-8.5673207754666369E-3</v>
      </c>
    </row>
    <row r="69" spans="1:9" ht="16.5">
      <c r="A69" s="37"/>
      <c r="B69" s="176" t="s">
        <v>61</v>
      </c>
      <c r="C69" s="163" t="s">
        <v>130</v>
      </c>
      <c r="D69" s="161" t="s">
        <v>207</v>
      </c>
      <c r="E69" s="184">
        <v>507663.06666666665</v>
      </c>
      <c r="F69" s="183">
        <v>931221.821701098</v>
      </c>
      <c r="G69" s="168">
        <f>(F69-E69)/E69</f>
        <v>0.83433045034284814</v>
      </c>
      <c r="H69" s="183">
        <v>936494.17442582257</v>
      </c>
      <c r="I69" s="168">
        <f>(F69-H69)/H69</f>
        <v>-5.6298830987999661E-3</v>
      </c>
    </row>
    <row r="70" spans="1:9" ht="16.5">
      <c r="A70" s="37"/>
      <c r="B70" s="176" t="s">
        <v>60</v>
      </c>
      <c r="C70" s="163" t="s">
        <v>129</v>
      </c>
      <c r="D70" s="161" t="s">
        <v>206</v>
      </c>
      <c r="E70" s="184">
        <v>821793.875</v>
      </c>
      <c r="F70" s="183">
        <v>2471071.5</v>
      </c>
      <c r="G70" s="168">
        <f>(F70-E70)/E70</f>
        <v>2.0069237252467964</v>
      </c>
      <c r="H70" s="183">
        <v>2469695.625</v>
      </c>
      <c r="I70" s="168">
        <f>(F70-H70)/H70</f>
        <v>5.5710306406685239E-4</v>
      </c>
    </row>
    <row r="71" spans="1:9" ht="16.5">
      <c r="A71" s="37"/>
      <c r="B71" s="176" t="s">
        <v>63</v>
      </c>
      <c r="C71" s="163" t="s">
        <v>132</v>
      </c>
      <c r="D71" s="161" t="s">
        <v>126</v>
      </c>
      <c r="E71" s="184">
        <v>99406.048611111109</v>
      </c>
      <c r="F71" s="183">
        <v>294319.5</v>
      </c>
      <c r="G71" s="168">
        <f>(F71-E71)/E71</f>
        <v>1.9607805974806891</v>
      </c>
      <c r="H71" s="183">
        <v>294155.625</v>
      </c>
      <c r="I71" s="168">
        <f>(F71-H71)/H71</f>
        <v>5.5710306406685239E-4</v>
      </c>
    </row>
    <row r="72" spans="1:9" ht="16.5">
      <c r="A72" s="37"/>
      <c r="B72" s="176" t="s">
        <v>64</v>
      </c>
      <c r="C72" s="163" t="s">
        <v>133</v>
      </c>
      <c r="D72" s="161" t="s">
        <v>127</v>
      </c>
      <c r="E72" s="184">
        <v>93915.71666666666</v>
      </c>
      <c r="F72" s="183">
        <v>221466.05360134004</v>
      </c>
      <c r="G72" s="168">
        <f>(F72-E72)/E72</f>
        <v>1.3581362253496447</v>
      </c>
      <c r="H72" s="183">
        <v>221233.75</v>
      </c>
      <c r="I72" s="168">
        <f>(F72-H72)/H72</f>
        <v>1.050036901422326E-3</v>
      </c>
    </row>
    <row r="73" spans="1:9" ht="16.5" customHeight="1" thickBot="1">
      <c r="A73" s="37"/>
      <c r="B73" s="176" t="s">
        <v>62</v>
      </c>
      <c r="C73" s="163" t="s">
        <v>131</v>
      </c>
      <c r="D73" s="160" t="s">
        <v>125</v>
      </c>
      <c r="E73" s="187">
        <v>226381.08333333331</v>
      </c>
      <c r="F73" s="192">
        <v>578827.93634840869</v>
      </c>
      <c r="G73" s="174">
        <f>(F73-E73)/E73</f>
        <v>1.556874133763718</v>
      </c>
      <c r="H73" s="192">
        <v>574549.58333333337</v>
      </c>
      <c r="I73" s="174">
        <f>(F73-H73)/H73</f>
        <v>7.4464469894031269E-3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1920572.9777777775</v>
      </c>
      <c r="F74" s="83">
        <f>SUM(F68:F73)</f>
        <v>4886839.4814194432</v>
      </c>
      <c r="G74" s="103">
        <f t="shared" ref="G74" si="10">(F74-E74)/E74</f>
        <v>1.5444695608879289</v>
      </c>
      <c r="H74" s="83">
        <f>SUM(H68:H73)</f>
        <v>4889430.9737740532</v>
      </c>
      <c r="I74" s="104">
        <f t="shared" ref="I74" si="11">(F74-H74)/H74</f>
        <v>-5.3001921256486887E-4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6" t="s">
        <v>71</v>
      </c>
      <c r="C76" s="165" t="s">
        <v>200</v>
      </c>
      <c r="D76" s="167" t="s">
        <v>134</v>
      </c>
      <c r="E76" s="181">
        <v>41390.85</v>
      </c>
      <c r="F76" s="181">
        <v>105464.55400459086</v>
      </c>
      <c r="G76" s="168">
        <f>(F76-E76)/E76</f>
        <v>1.5480161437755171</v>
      </c>
      <c r="H76" s="181">
        <v>105411.95996275605</v>
      </c>
      <c r="I76" s="168">
        <f>(F76-H76)/H76</f>
        <v>4.9893808874615429E-4</v>
      </c>
    </row>
    <row r="77" spans="1:9" ht="16.5">
      <c r="A77" s="37"/>
      <c r="B77" s="176" t="s">
        <v>67</v>
      </c>
      <c r="C77" s="163" t="s">
        <v>139</v>
      </c>
      <c r="D77" s="161" t="s">
        <v>135</v>
      </c>
      <c r="E77" s="184">
        <v>72224</v>
      </c>
      <c r="F77" s="184">
        <v>204744</v>
      </c>
      <c r="G77" s="168">
        <f>(F77-E77)/E77</f>
        <v>1.8348471422241914</v>
      </c>
      <c r="H77" s="184">
        <v>204630</v>
      </c>
      <c r="I77" s="168">
        <f>(F77-H77)/H77</f>
        <v>5.5710306406685239E-4</v>
      </c>
    </row>
    <row r="78" spans="1:9" ht="16.5">
      <c r="A78" s="37"/>
      <c r="B78" s="176" t="s">
        <v>68</v>
      </c>
      <c r="C78" s="163" t="s">
        <v>138</v>
      </c>
      <c r="D78" s="161" t="s">
        <v>134</v>
      </c>
      <c r="E78" s="184">
        <v>89524.17857142858</v>
      </c>
      <c r="F78" s="184">
        <v>283867.83348842978</v>
      </c>
      <c r="G78" s="168">
        <f>(F78-E78)/E78</f>
        <v>2.1708510261497724</v>
      </c>
      <c r="H78" s="184">
        <v>279426.68063314713</v>
      </c>
      <c r="I78" s="168">
        <f>(F78-H78)/H78</f>
        <v>1.5893803860173743E-2</v>
      </c>
    </row>
    <row r="79" spans="1:9" ht="16.5">
      <c r="A79" s="37"/>
      <c r="B79" s="176" t="s">
        <v>69</v>
      </c>
      <c r="C79" s="163" t="s">
        <v>140</v>
      </c>
      <c r="D79" s="161" t="s">
        <v>136</v>
      </c>
      <c r="E79" s="184">
        <v>32514.800000000003</v>
      </c>
      <c r="F79" s="184">
        <v>83718.012407717601</v>
      </c>
      <c r="G79" s="168">
        <f>(F79-E79)/E79</f>
        <v>1.57476633433752</v>
      </c>
      <c r="H79" s="184">
        <v>80217.196229050285</v>
      </c>
      <c r="I79" s="168">
        <f>(F79-H79)/H79</f>
        <v>4.3641717028742415E-2</v>
      </c>
    </row>
    <row r="80" spans="1:9" ht="16.5" customHeight="1" thickBot="1">
      <c r="A80" s="38"/>
      <c r="B80" s="176" t="s">
        <v>70</v>
      </c>
      <c r="C80" s="163" t="s">
        <v>141</v>
      </c>
      <c r="D80" s="160" t="s">
        <v>137</v>
      </c>
      <c r="E80" s="187">
        <v>45023.75</v>
      </c>
      <c r="F80" s="187">
        <v>145925</v>
      </c>
      <c r="G80" s="168">
        <f>(F80-E80)/E80</f>
        <v>2.2410672145256672</v>
      </c>
      <c r="H80" s="187">
        <v>136420</v>
      </c>
      <c r="I80" s="168">
        <f>(F80-H80)/H80</f>
        <v>6.9674534525729359E-2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280677.5785714286</v>
      </c>
      <c r="F81" s="83">
        <f>SUM(F76:F80)</f>
        <v>823719.39990073827</v>
      </c>
      <c r="G81" s="103">
        <f t="shared" ref="G81" si="12">(F81-E81)/E81</f>
        <v>1.934753121689458</v>
      </c>
      <c r="H81" s="83">
        <f>SUM(H76:H80)</f>
        <v>806105.83682495344</v>
      </c>
      <c r="I81" s="104">
        <f t="shared" ref="I81" si="13">(F81-H81)/H81</f>
        <v>2.1850186751109738E-2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6" t="s">
        <v>79</v>
      </c>
      <c r="C83" s="163" t="s">
        <v>155</v>
      </c>
      <c r="D83" s="167" t="s">
        <v>156</v>
      </c>
      <c r="E83" s="184">
        <v>146666</v>
      </c>
      <c r="F83" s="181">
        <v>606375.25209380232</v>
      </c>
      <c r="G83" s="169">
        <f>(F83-E83)/E83</f>
        <v>3.13439551152825</v>
      </c>
      <c r="H83" s="181">
        <v>702443.33333333337</v>
      </c>
      <c r="I83" s="169">
        <f>(F83-H83)/H83</f>
        <v>-0.1367627489375623</v>
      </c>
    </row>
    <row r="84" spans="1:11" ht="16.5">
      <c r="A84" s="37"/>
      <c r="B84" s="176" t="s">
        <v>76</v>
      </c>
      <c r="C84" s="163" t="s">
        <v>143</v>
      </c>
      <c r="D84" s="159" t="s">
        <v>161</v>
      </c>
      <c r="E84" s="184">
        <v>35696.892857142862</v>
      </c>
      <c r="F84" s="175">
        <v>95640.447096594085</v>
      </c>
      <c r="G84" s="168">
        <f>(F84-E84)/E84</f>
        <v>1.679237307273276</v>
      </c>
      <c r="H84" s="175">
        <v>98837.1875</v>
      </c>
      <c r="I84" s="168">
        <f>(F84-H84)/H84</f>
        <v>-3.2343498274937404E-2</v>
      </c>
    </row>
    <row r="85" spans="1:11" ht="16.5">
      <c r="A85" s="37"/>
      <c r="B85" s="176" t="s">
        <v>80</v>
      </c>
      <c r="C85" s="163" t="s">
        <v>151</v>
      </c>
      <c r="D85" s="161" t="s">
        <v>150</v>
      </c>
      <c r="E85" s="184">
        <v>57222.925000000003</v>
      </c>
      <c r="F85" s="184">
        <v>162178.79999999999</v>
      </c>
      <c r="G85" s="168">
        <f>(F85-E85)/E85</f>
        <v>1.834157813498698</v>
      </c>
      <c r="H85" s="184">
        <v>165319.5</v>
      </c>
      <c r="I85" s="168">
        <f>(F85-H85)/H85</f>
        <v>-1.8997758885068074E-2</v>
      </c>
    </row>
    <row r="86" spans="1:11" ht="16.5">
      <c r="A86" s="37"/>
      <c r="B86" s="176" t="s">
        <v>78</v>
      </c>
      <c r="C86" s="163" t="s">
        <v>149</v>
      </c>
      <c r="D86" s="161" t="s">
        <v>147</v>
      </c>
      <c r="E86" s="184">
        <v>42823.821428571428</v>
      </c>
      <c r="F86" s="184">
        <v>132455</v>
      </c>
      <c r="G86" s="168">
        <f>(F86-E86)/E86</f>
        <v>2.0930214908758229</v>
      </c>
      <c r="H86" s="184">
        <v>133129.16666666666</v>
      </c>
      <c r="I86" s="168">
        <f>(F86-H86)/H86</f>
        <v>-5.0640042565177207E-3</v>
      </c>
    </row>
    <row r="87" spans="1:11" ht="16.5">
      <c r="A87" s="37"/>
      <c r="B87" s="176" t="s">
        <v>75</v>
      </c>
      <c r="C87" s="163" t="s">
        <v>148</v>
      </c>
      <c r="D87" s="172" t="s">
        <v>145</v>
      </c>
      <c r="E87" s="193">
        <v>18298.583333333332</v>
      </c>
      <c r="F87" s="193">
        <v>42975.714285714283</v>
      </c>
      <c r="G87" s="168">
        <f>(F87-E87)/E87</f>
        <v>1.3485814996086738</v>
      </c>
      <c r="H87" s="193">
        <v>42951.785714285717</v>
      </c>
      <c r="I87" s="168">
        <f>(F87-H87)/H87</f>
        <v>5.5710306406670711E-4</v>
      </c>
    </row>
    <row r="88" spans="1:11" ht="16.5">
      <c r="A88" s="37"/>
      <c r="B88" s="176" t="s">
        <v>77</v>
      </c>
      <c r="C88" s="163" t="s">
        <v>146</v>
      </c>
      <c r="D88" s="172" t="s">
        <v>162</v>
      </c>
      <c r="E88" s="193">
        <v>29923.15625</v>
      </c>
      <c r="F88" s="193">
        <v>91932.75</v>
      </c>
      <c r="G88" s="168">
        <f>(F88-E88)/E88</f>
        <v>2.0722945544890505</v>
      </c>
      <c r="H88" s="193">
        <v>91881.5625</v>
      </c>
      <c r="I88" s="168">
        <f>(F88-H88)/H88</f>
        <v>5.5710306406685239E-4</v>
      </c>
    </row>
    <row r="89" spans="1:11" ht="16.5" customHeight="1" thickBot="1">
      <c r="A89" s="35"/>
      <c r="B89" s="177" t="s">
        <v>74</v>
      </c>
      <c r="C89" s="164" t="s">
        <v>144</v>
      </c>
      <c r="D89" s="160" t="s">
        <v>142</v>
      </c>
      <c r="E89" s="187">
        <v>25056</v>
      </c>
      <c r="F89" s="187">
        <v>71711.71428571429</v>
      </c>
      <c r="G89" s="170">
        <f>(F89-E89)/E89</f>
        <v>1.8620575624885971</v>
      </c>
      <c r="H89" s="187">
        <v>71671.78571428571</v>
      </c>
      <c r="I89" s="170">
        <f>(F89-H89)/H89</f>
        <v>5.571030640669684E-4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355687.37886904762</v>
      </c>
      <c r="F90" s="83">
        <f>SUM(F83:F89)</f>
        <v>1203269.677761825</v>
      </c>
      <c r="G90" s="111">
        <f t="shared" ref="G90:G91" si="14">(F90-E90)/E90</f>
        <v>2.3829417326748312</v>
      </c>
      <c r="H90" s="83">
        <f>SUM(H83:H89)</f>
        <v>1306234.3214285714</v>
      </c>
      <c r="I90" s="104">
        <f t="shared" ref="I90:I91" si="15">(F90-H90)/H90</f>
        <v>-7.8825553713929672E-2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7255543.5584682543</v>
      </c>
      <c r="F91" s="99">
        <f>SUM(F32,F39,F47,F55,F66,F74,F81,F90)</f>
        <v>19830419.880727638</v>
      </c>
      <c r="G91" s="101">
        <f t="shared" si="14"/>
        <v>1.7331404905677548</v>
      </c>
      <c r="H91" s="99">
        <f>SUM(H32,H39,H47,H55,H66,H74,H81,H90)</f>
        <v>19971575.857672583</v>
      </c>
      <c r="I91" s="112">
        <f t="shared" si="15"/>
        <v>-7.0678437170353355E-3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7" zoomScaleNormal="100" workbookViewId="0">
      <selection activeCell="I27" sqref="I27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213</v>
      </c>
      <c r="B9" s="26"/>
      <c r="C9" s="26"/>
      <c r="D9" s="26"/>
      <c r="E9" s="220"/>
      <c r="F9" s="220"/>
    </row>
    <row r="10" spans="1:12" ht="18">
      <c r="A10" s="2" t="s">
        <v>214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215</v>
      </c>
      <c r="E13" s="225" t="s">
        <v>216</v>
      </c>
      <c r="F13" s="225" t="s">
        <v>217</v>
      </c>
      <c r="G13" s="225" t="s">
        <v>218</v>
      </c>
      <c r="H13" s="225" t="s">
        <v>219</v>
      </c>
      <c r="I13" s="225" t="s">
        <v>220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5"/>
    </row>
    <row r="16" spans="1:12" ht="18">
      <c r="A16" s="87"/>
      <c r="B16" s="206" t="s">
        <v>4</v>
      </c>
      <c r="C16" s="162" t="s">
        <v>163</v>
      </c>
      <c r="D16" s="207">
        <v>70000</v>
      </c>
      <c r="E16" s="207">
        <v>75000</v>
      </c>
      <c r="F16" s="207">
        <v>60000</v>
      </c>
      <c r="G16" s="155">
        <v>67500</v>
      </c>
      <c r="H16" s="155">
        <v>68333</v>
      </c>
      <c r="I16" s="155">
        <f>AVERAGE(D16:H16)</f>
        <v>68166.600000000006</v>
      </c>
      <c r="K16" s="205"/>
      <c r="L16" s="208"/>
    </row>
    <row r="17" spans="1:16" ht="18">
      <c r="A17" s="88"/>
      <c r="B17" s="209" t="s">
        <v>5</v>
      </c>
      <c r="C17" s="163" t="s">
        <v>164</v>
      </c>
      <c r="D17" s="201">
        <v>40000</v>
      </c>
      <c r="E17" s="201">
        <v>50000</v>
      </c>
      <c r="F17" s="201">
        <v>35000</v>
      </c>
      <c r="G17" s="125">
        <v>45000</v>
      </c>
      <c r="H17" s="125">
        <v>50000</v>
      </c>
      <c r="I17" s="155">
        <f t="shared" ref="I17:I40" si="0">AVERAGE(D17:H17)</f>
        <v>44000</v>
      </c>
      <c r="K17" s="205"/>
      <c r="L17" s="208"/>
    </row>
    <row r="18" spans="1:16" ht="18">
      <c r="A18" s="88"/>
      <c r="B18" s="209" t="s">
        <v>6</v>
      </c>
      <c r="C18" s="163" t="s">
        <v>165</v>
      </c>
      <c r="D18" s="201">
        <v>40000</v>
      </c>
      <c r="E18" s="201">
        <v>50000</v>
      </c>
      <c r="F18" s="201">
        <v>40000</v>
      </c>
      <c r="G18" s="125">
        <v>42500</v>
      </c>
      <c r="H18" s="125">
        <v>60000</v>
      </c>
      <c r="I18" s="155">
        <f t="shared" si="0"/>
        <v>46500</v>
      </c>
      <c r="K18" s="205"/>
      <c r="L18" s="208"/>
    </row>
    <row r="19" spans="1:16" ht="18">
      <c r="A19" s="88"/>
      <c r="B19" s="209" t="s">
        <v>7</v>
      </c>
      <c r="C19" s="163" t="s">
        <v>166</v>
      </c>
      <c r="D19" s="201">
        <v>80000</v>
      </c>
      <c r="E19" s="201">
        <v>100000</v>
      </c>
      <c r="F19" s="201">
        <v>95000</v>
      </c>
      <c r="G19" s="125">
        <v>67500</v>
      </c>
      <c r="H19" s="125">
        <v>76666</v>
      </c>
      <c r="I19" s="155">
        <f t="shared" si="0"/>
        <v>83833.2</v>
      </c>
      <c r="K19" s="205"/>
      <c r="L19" s="208"/>
      <c r="P19" s="221"/>
    </row>
    <row r="20" spans="1:16" ht="18">
      <c r="A20" s="88"/>
      <c r="B20" s="209" t="s">
        <v>8</v>
      </c>
      <c r="C20" s="163" t="s">
        <v>167</v>
      </c>
      <c r="D20" s="201">
        <v>100000</v>
      </c>
      <c r="E20" s="201">
        <v>150000</v>
      </c>
      <c r="F20" s="201">
        <v>95000</v>
      </c>
      <c r="G20" s="125">
        <v>112500</v>
      </c>
      <c r="H20" s="125">
        <v>133333</v>
      </c>
      <c r="I20" s="155">
        <f t="shared" si="0"/>
        <v>118166.6</v>
      </c>
      <c r="K20" s="205"/>
      <c r="L20" s="208"/>
    </row>
    <row r="21" spans="1:16" ht="18.75" customHeight="1">
      <c r="A21" s="88"/>
      <c r="B21" s="209" t="s">
        <v>9</v>
      </c>
      <c r="C21" s="163" t="s">
        <v>168</v>
      </c>
      <c r="D21" s="201">
        <v>70000</v>
      </c>
      <c r="E21" s="201">
        <v>85000</v>
      </c>
      <c r="F21" s="201">
        <v>72500</v>
      </c>
      <c r="G21" s="125">
        <v>37500</v>
      </c>
      <c r="H21" s="125">
        <v>60000</v>
      </c>
      <c r="I21" s="155">
        <f t="shared" si="0"/>
        <v>65000</v>
      </c>
      <c r="K21" s="205"/>
      <c r="L21" s="208"/>
    </row>
    <row r="22" spans="1:16" ht="18">
      <c r="A22" s="88"/>
      <c r="B22" s="209" t="s">
        <v>10</v>
      </c>
      <c r="C22" s="163" t="s">
        <v>169</v>
      </c>
      <c r="D22" s="201">
        <v>95000</v>
      </c>
      <c r="E22" s="201">
        <v>120000</v>
      </c>
      <c r="F22" s="201">
        <v>80000</v>
      </c>
      <c r="G22" s="125">
        <v>85000</v>
      </c>
      <c r="H22" s="125">
        <v>83333</v>
      </c>
      <c r="I22" s="155">
        <f t="shared" si="0"/>
        <v>92666.6</v>
      </c>
      <c r="K22" s="205"/>
      <c r="L22" s="208"/>
    </row>
    <row r="23" spans="1:16" ht="18">
      <c r="A23" s="88"/>
      <c r="B23" s="209" t="s">
        <v>11</v>
      </c>
      <c r="C23" s="163" t="s">
        <v>170</v>
      </c>
      <c r="D23" s="201">
        <v>15000</v>
      </c>
      <c r="E23" s="201">
        <v>20000</v>
      </c>
      <c r="F23" s="201">
        <v>20000</v>
      </c>
      <c r="G23" s="125">
        <v>20000</v>
      </c>
      <c r="H23" s="125">
        <v>30000</v>
      </c>
      <c r="I23" s="155">
        <f t="shared" si="0"/>
        <v>21000</v>
      </c>
      <c r="K23" s="205"/>
      <c r="L23" s="208"/>
    </row>
    <row r="24" spans="1:16" ht="18">
      <c r="A24" s="88"/>
      <c r="B24" s="209" t="s">
        <v>12</v>
      </c>
      <c r="C24" s="163" t="s">
        <v>171</v>
      </c>
      <c r="D24" s="201">
        <v>15000</v>
      </c>
      <c r="E24" s="201">
        <v>20000</v>
      </c>
      <c r="F24" s="201">
        <v>20000</v>
      </c>
      <c r="G24" s="125">
        <v>20000</v>
      </c>
      <c r="H24" s="125">
        <v>21666</v>
      </c>
      <c r="I24" s="155">
        <f t="shared" si="0"/>
        <v>19333.2</v>
      </c>
      <c r="K24" s="205"/>
      <c r="L24" s="208"/>
    </row>
    <row r="25" spans="1:16" ht="18">
      <c r="A25" s="88"/>
      <c r="B25" s="209" t="s">
        <v>13</v>
      </c>
      <c r="C25" s="163" t="s">
        <v>172</v>
      </c>
      <c r="D25" s="201">
        <v>15000</v>
      </c>
      <c r="E25" s="201">
        <v>20000</v>
      </c>
      <c r="F25" s="201">
        <v>22500</v>
      </c>
      <c r="G25" s="125">
        <v>20000</v>
      </c>
      <c r="H25" s="125">
        <v>21666</v>
      </c>
      <c r="I25" s="155">
        <f t="shared" si="0"/>
        <v>19833.2</v>
      </c>
      <c r="K25" s="205"/>
      <c r="L25" s="208"/>
    </row>
    <row r="26" spans="1:16" ht="18">
      <c r="A26" s="88"/>
      <c r="B26" s="209" t="s">
        <v>14</v>
      </c>
      <c r="C26" s="163" t="s">
        <v>173</v>
      </c>
      <c r="D26" s="201">
        <v>35000</v>
      </c>
      <c r="E26" s="201">
        <v>20000</v>
      </c>
      <c r="F26" s="201">
        <v>32500</v>
      </c>
      <c r="G26" s="125">
        <v>20000</v>
      </c>
      <c r="H26" s="125">
        <v>50000</v>
      </c>
      <c r="I26" s="155">
        <f t="shared" si="0"/>
        <v>31500</v>
      </c>
      <c r="K26" s="205"/>
      <c r="L26" s="208"/>
    </row>
    <row r="27" spans="1:16" ht="18">
      <c r="A27" s="88"/>
      <c r="B27" s="209" t="s">
        <v>15</v>
      </c>
      <c r="C27" s="163" t="s">
        <v>174</v>
      </c>
      <c r="D27" s="201">
        <v>40000</v>
      </c>
      <c r="E27" s="201">
        <v>110000</v>
      </c>
      <c r="F27" s="201">
        <v>42500</v>
      </c>
      <c r="G27" s="125">
        <v>40000</v>
      </c>
      <c r="H27" s="125">
        <v>56666</v>
      </c>
      <c r="I27" s="155">
        <f t="shared" si="0"/>
        <v>57833.2</v>
      </c>
      <c r="K27" s="205"/>
      <c r="L27" s="208"/>
    </row>
    <row r="28" spans="1:16" ht="18">
      <c r="A28" s="88"/>
      <c r="B28" s="209" t="s">
        <v>16</v>
      </c>
      <c r="C28" s="163" t="s">
        <v>175</v>
      </c>
      <c r="D28" s="201">
        <v>15000</v>
      </c>
      <c r="E28" s="201">
        <v>20000</v>
      </c>
      <c r="F28" s="201">
        <v>22500</v>
      </c>
      <c r="G28" s="125">
        <v>20000</v>
      </c>
      <c r="H28" s="125">
        <v>21666</v>
      </c>
      <c r="I28" s="155">
        <f t="shared" si="0"/>
        <v>19833.2</v>
      </c>
      <c r="K28" s="205"/>
      <c r="L28" s="208"/>
    </row>
    <row r="29" spans="1:16" ht="18">
      <c r="A29" s="88"/>
      <c r="B29" s="209" t="s">
        <v>17</v>
      </c>
      <c r="C29" s="163" t="s">
        <v>176</v>
      </c>
      <c r="D29" s="201">
        <v>39000</v>
      </c>
      <c r="E29" s="201">
        <v>45000</v>
      </c>
      <c r="F29" s="201">
        <v>37500</v>
      </c>
      <c r="G29" s="125">
        <v>35000</v>
      </c>
      <c r="H29" s="125">
        <v>43333</v>
      </c>
      <c r="I29" s="155">
        <f t="shared" si="0"/>
        <v>39966.6</v>
      </c>
      <c r="K29" s="205"/>
      <c r="L29" s="208"/>
    </row>
    <row r="30" spans="1:16" ht="18">
      <c r="A30" s="88"/>
      <c r="B30" s="209" t="s">
        <v>18</v>
      </c>
      <c r="C30" s="163" t="s">
        <v>177</v>
      </c>
      <c r="D30" s="201">
        <v>75000</v>
      </c>
      <c r="E30" s="201">
        <v>65000</v>
      </c>
      <c r="F30" s="201">
        <v>63750</v>
      </c>
      <c r="G30" s="125">
        <v>45000</v>
      </c>
      <c r="H30" s="125">
        <v>46666</v>
      </c>
      <c r="I30" s="155">
        <f t="shared" si="0"/>
        <v>59083.199999999997</v>
      </c>
      <c r="K30" s="205"/>
      <c r="L30" s="208"/>
    </row>
    <row r="31" spans="1:16" ht="16.5" customHeight="1" thickBot="1">
      <c r="A31" s="89"/>
      <c r="B31" s="210" t="s">
        <v>19</v>
      </c>
      <c r="C31" s="164" t="s">
        <v>178</v>
      </c>
      <c r="D31" s="202">
        <v>40000</v>
      </c>
      <c r="E31" s="202">
        <v>55000</v>
      </c>
      <c r="F31" s="202">
        <v>40000</v>
      </c>
      <c r="G31" s="157">
        <v>40000</v>
      </c>
      <c r="H31" s="157">
        <v>45000</v>
      </c>
      <c r="I31" s="155">
        <f t="shared" si="0"/>
        <v>44000</v>
      </c>
      <c r="K31" s="205"/>
      <c r="L31" s="20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1"/>
      <c r="L32" s="212"/>
    </row>
    <row r="33" spans="1:12" ht="18">
      <c r="A33" s="87"/>
      <c r="B33" s="206" t="s">
        <v>26</v>
      </c>
      <c r="C33" s="165" t="s">
        <v>179</v>
      </c>
      <c r="D33" s="207">
        <v>60000</v>
      </c>
      <c r="E33" s="207">
        <v>110000</v>
      </c>
      <c r="F33" s="207">
        <v>85000</v>
      </c>
      <c r="G33" s="155">
        <v>67500</v>
      </c>
      <c r="H33" s="155">
        <v>60000</v>
      </c>
      <c r="I33" s="155">
        <f t="shared" si="0"/>
        <v>76500</v>
      </c>
      <c r="K33" s="213"/>
      <c r="L33" s="208"/>
    </row>
    <row r="34" spans="1:12" ht="18">
      <c r="A34" s="88"/>
      <c r="B34" s="209" t="s">
        <v>27</v>
      </c>
      <c r="C34" s="163" t="s">
        <v>180</v>
      </c>
      <c r="D34" s="201">
        <v>60000</v>
      </c>
      <c r="E34" s="201">
        <v>110000</v>
      </c>
      <c r="F34" s="201">
        <v>85000</v>
      </c>
      <c r="G34" s="125">
        <v>67500</v>
      </c>
      <c r="H34" s="125">
        <v>50000</v>
      </c>
      <c r="I34" s="155">
        <f t="shared" si="0"/>
        <v>74500</v>
      </c>
      <c r="K34" s="213"/>
      <c r="L34" s="208"/>
    </row>
    <row r="35" spans="1:12" ht="18">
      <c r="A35" s="88"/>
      <c r="B35" s="206" t="s">
        <v>28</v>
      </c>
      <c r="C35" s="163" t="s">
        <v>181</v>
      </c>
      <c r="D35" s="201">
        <v>95000</v>
      </c>
      <c r="E35" s="201">
        <v>80000</v>
      </c>
      <c r="F35" s="201">
        <v>70000</v>
      </c>
      <c r="G35" s="125">
        <v>95000</v>
      </c>
      <c r="H35" s="125">
        <v>93333</v>
      </c>
      <c r="I35" s="155">
        <f t="shared" si="0"/>
        <v>86666.6</v>
      </c>
      <c r="K35" s="213"/>
      <c r="L35" s="208"/>
    </row>
    <row r="36" spans="1:12" ht="18">
      <c r="A36" s="88"/>
      <c r="B36" s="209" t="s">
        <v>29</v>
      </c>
      <c r="C36" s="163" t="s">
        <v>182</v>
      </c>
      <c r="D36" s="201">
        <v>85000</v>
      </c>
      <c r="E36" s="201">
        <v>40000</v>
      </c>
      <c r="F36" s="201">
        <v>55000</v>
      </c>
      <c r="G36" s="125">
        <v>75000</v>
      </c>
      <c r="H36" s="125">
        <v>80000</v>
      </c>
      <c r="I36" s="155">
        <f t="shared" si="0"/>
        <v>67000</v>
      </c>
      <c r="K36" s="213"/>
      <c r="L36" s="208"/>
    </row>
    <row r="37" spans="1:12" ht="16.5" customHeight="1" thickBot="1">
      <c r="A37" s="89"/>
      <c r="B37" s="206" t="s">
        <v>30</v>
      </c>
      <c r="C37" s="163" t="s">
        <v>183</v>
      </c>
      <c r="D37" s="201">
        <v>60000</v>
      </c>
      <c r="E37" s="201">
        <v>150000</v>
      </c>
      <c r="F37" s="201">
        <v>72500</v>
      </c>
      <c r="G37" s="125">
        <v>52500</v>
      </c>
      <c r="H37" s="125">
        <v>66666</v>
      </c>
      <c r="I37" s="155">
        <f t="shared" si="0"/>
        <v>80333.2</v>
      </c>
      <c r="K37" s="213"/>
      <c r="L37" s="20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1"/>
      <c r="L38" s="212"/>
    </row>
    <row r="39" spans="1:12" ht="18">
      <c r="A39" s="87"/>
      <c r="B39" s="214" t="s">
        <v>31</v>
      </c>
      <c r="C39" s="166" t="s">
        <v>221</v>
      </c>
      <c r="D39" s="180">
        <v>1302100</v>
      </c>
      <c r="E39" s="180">
        <v>1600000</v>
      </c>
      <c r="F39" s="180">
        <v>1302100</v>
      </c>
      <c r="G39" s="217">
        <v>1257200</v>
      </c>
      <c r="H39" s="218">
        <v>1257200</v>
      </c>
      <c r="I39" s="155">
        <f t="shared" si="0"/>
        <v>1343720</v>
      </c>
      <c r="K39" s="213"/>
      <c r="L39" s="208"/>
    </row>
    <row r="40" spans="1:12" ht="18.75" thickBot="1">
      <c r="A40" s="89"/>
      <c r="B40" s="210" t="s">
        <v>32</v>
      </c>
      <c r="C40" s="164" t="s">
        <v>185</v>
      </c>
      <c r="D40" s="219">
        <v>1032700</v>
      </c>
      <c r="E40" s="186">
        <v>1100000</v>
      </c>
      <c r="F40" s="186">
        <v>987800</v>
      </c>
      <c r="G40" s="217">
        <v>1032700</v>
      </c>
      <c r="H40" s="217">
        <v>1000000</v>
      </c>
      <c r="I40" s="155">
        <f t="shared" si="0"/>
        <v>1030640</v>
      </c>
      <c r="K40" s="213"/>
      <c r="L40" s="208"/>
    </row>
    <row r="41" spans="1:12">
      <c r="D41" s="90">
        <f>SUM(D16:D40)</f>
        <v>3478800</v>
      </c>
      <c r="E41" s="90">
        <f t="shared" ref="E41:H41" si="1">SUM(E16:E40)</f>
        <v>4195000</v>
      </c>
      <c r="F41" s="90">
        <f t="shared" si="1"/>
        <v>3436150</v>
      </c>
      <c r="G41" s="90">
        <f t="shared" si="1"/>
        <v>3364900</v>
      </c>
      <c r="H41" s="90">
        <f t="shared" si="1"/>
        <v>3475527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18-09-2023</vt:lpstr>
      <vt:lpstr>By Order</vt:lpstr>
      <vt:lpstr>All Stores</vt:lpstr>
      <vt:lpstr>'18-09-2023'!Print_Titles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2023-09-13T09:44:44Z</cp:lastPrinted>
  <dcterms:created xsi:type="dcterms:W3CDTF">2010-10-20T06:23:14Z</dcterms:created>
  <dcterms:modified xsi:type="dcterms:W3CDTF">2023-09-21T10:00:49Z</dcterms:modified>
</cp:coreProperties>
</file>