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19-06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'19-06-2023'!$12:$14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11" l="1"/>
  <c r="G85" i="11"/>
  <c r="I87" i="11"/>
  <c r="G87" i="11"/>
  <c r="I83" i="11"/>
  <c r="G83" i="11"/>
  <c r="I84" i="11"/>
  <c r="G84" i="11"/>
  <c r="I88" i="11"/>
  <c r="G88" i="11"/>
  <c r="I89" i="11"/>
  <c r="G89" i="11"/>
  <c r="I86" i="11"/>
  <c r="G86" i="11"/>
  <c r="I76" i="11"/>
  <c r="G76" i="11"/>
  <c r="I80" i="11"/>
  <c r="G80" i="11"/>
  <c r="I77" i="11"/>
  <c r="G77" i="11"/>
  <c r="I78" i="11"/>
  <c r="G78" i="11"/>
  <c r="I79" i="11"/>
  <c r="G79" i="11"/>
  <c r="I73" i="11"/>
  <c r="G73" i="11"/>
  <c r="I72" i="11"/>
  <c r="G72" i="11"/>
  <c r="I71" i="11"/>
  <c r="G71" i="11"/>
  <c r="I68" i="11"/>
  <c r="G68" i="11"/>
  <c r="I70" i="11"/>
  <c r="G70" i="11"/>
  <c r="I69" i="11"/>
  <c r="G69" i="11"/>
  <c r="I62" i="11"/>
  <c r="G62" i="11"/>
  <c r="I57" i="11"/>
  <c r="G57" i="11"/>
  <c r="I64" i="11"/>
  <c r="G64" i="11"/>
  <c r="I63" i="11"/>
  <c r="G63" i="11"/>
  <c r="I58" i="11"/>
  <c r="G58" i="11"/>
  <c r="I60" i="11"/>
  <c r="G60" i="11"/>
  <c r="I61" i="11"/>
  <c r="G61" i="11"/>
  <c r="I65" i="11"/>
  <c r="G65" i="11"/>
  <c r="I59" i="11"/>
  <c r="G59" i="11"/>
  <c r="I53" i="11"/>
  <c r="G53" i="11"/>
  <c r="I52" i="11"/>
  <c r="G52" i="11"/>
  <c r="I49" i="11"/>
  <c r="G49" i="11"/>
  <c r="I50" i="11"/>
  <c r="G50" i="11"/>
  <c r="I51" i="11"/>
  <c r="G51" i="11"/>
  <c r="I54" i="11"/>
  <c r="G54" i="11"/>
  <c r="I46" i="11"/>
  <c r="G46" i="11"/>
  <c r="I44" i="11"/>
  <c r="G44" i="11"/>
  <c r="I45" i="11"/>
  <c r="G45" i="11"/>
  <c r="I41" i="11"/>
  <c r="G41" i="11"/>
  <c r="I42" i="11"/>
  <c r="G42" i="11"/>
  <c r="I43" i="11"/>
  <c r="G43" i="11"/>
  <c r="I37" i="11"/>
  <c r="G37" i="11"/>
  <c r="I34" i="11"/>
  <c r="G34" i="11"/>
  <c r="I38" i="11"/>
  <c r="G38" i="11"/>
  <c r="I35" i="11"/>
  <c r="G35" i="11"/>
  <c r="I36" i="11"/>
  <c r="G36" i="11"/>
  <c r="I30" i="11"/>
  <c r="G30" i="11"/>
  <c r="I24" i="11"/>
  <c r="G24" i="11"/>
  <c r="I27" i="11"/>
  <c r="G27" i="11"/>
  <c r="I21" i="11"/>
  <c r="G21" i="11"/>
  <c r="I23" i="11"/>
  <c r="G23" i="11"/>
  <c r="I29" i="11"/>
  <c r="G29" i="11"/>
  <c r="I28" i="11"/>
  <c r="G28" i="11"/>
  <c r="I25" i="11"/>
  <c r="G25" i="11"/>
  <c r="I20" i="11"/>
  <c r="G20" i="11"/>
  <c r="I17" i="11"/>
  <c r="G17" i="11"/>
  <c r="I16" i="11"/>
  <c r="G16" i="11"/>
  <c r="I19" i="11"/>
  <c r="G19" i="11"/>
  <c r="I18" i="11"/>
  <c r="G18" i="11"/>
  <c r="I22" i="11"/>
  <c r="G22" i="11"/>
  <c r="I26" i="11"/>
  <c r="G26" i="11"/>
  <c r="I31" i="11"/>
  <c r="G31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26" i="7" l="1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<sst xmlns="http://schemas.openxmlformats.org/spreadsheetml/2006/main" count="851" uniqueCount="230">
  <si>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</si>
  <si>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</si>
  <si>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</si>
  <si>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</si>
  <si>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</si>
  <si>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</si>
  <si>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</si>
  <si>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</si>
  <si>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</si>
  <si>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</si>
  <si>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</si>
  <si>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</si>
  <si>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</si>
  <si>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</si>
  <si>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</si>
  <si>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</si>
  <si>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</si>
  <si>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</si>
  <si>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</si>
  <si>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</si>
  <si>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</si>
  <si>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</si>
  <si>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</si>
  <si>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</si>
  <si>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</si>
  <si>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</si>
  <si>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</si>
  <si>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</si>
  <si>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</si>
  <si>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</si>
  <si>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</si>
  <si>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</si>
  <si>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</si>
  <si>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</si>
  <si>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</si>
  <si>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</si>
  <si>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</si>
  <si>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</si>
  <si>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</si>
  <si>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</si>
  <si>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</si>
  <si>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</si>
  <si>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</si>
  <si>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</si>
  <si>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</si>
  <si>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</si>
  <si>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</si>
  <si>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</si>
  <si>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</si>
  <si>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</si>
  <si>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</si>
  <si>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</si>
  <si>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</si>
  <si>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</si>
  <si>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</si>
  <si>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</si>
  <si>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</si>
  <si>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</si>
  <si>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</si>
  <si>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</si>
  <si>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</si>
  <si>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</si>
  <si>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</si>
  <si>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</si>
  <si>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</si>
  <si>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</si>
  <si>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</si>
  <si>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</si>
  <si>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</si>
  <si>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</si>
  <si>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</si>
  <si>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</si>
  <si>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</si>
  <si>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</si>
  <si>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</si>
  <si>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</si>
  <si>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</si>
  <si>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</si>
  <si>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</si>
  <si>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</si>
  <si>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</si>
  <si>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</si>
  <si>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</si>
  <si>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</si>
  <si>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</si>
  <si>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</si>
  <si>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</si>
  <si>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</si>
  <si>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</si>
  <si>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</si>
  <si>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</si>
  <si>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</si>
  <si>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</si>
  <si>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</si>
  <si>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</si>
  <si>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</si>
  <si>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</si>
  <si>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</si>
  <si>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</si>
  <si>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</si>
  <si>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</si>
  <si>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</si>
  <si>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</si>
  <si>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</si>
  <si>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</si>
  <si>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</si>
  <si>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</si>
  <si>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</si>
  <si>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</si>
  <si>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</si>
  <si>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</si>
  <si>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</si>
  <si>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</si>
  <si>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</si>
  <si>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</si>
  <si>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</si>
  <si>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</si>
  <si>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</si>
  <si>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</si>
  <si>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</si>
  <si>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</si>
  <si>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</si>
  <si>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</si>
  <si>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</si>
  <si>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</si>
  <si>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</si>
  <si>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</si>
  <si>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</si>
  <si>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</si>
  <si>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</si>
  <si>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</si>
  <si>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</si>
  <si>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</si>
  <si>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</si>
  <si>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</si>
  <si>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</si>
  <si>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</si>
  <si>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</si>
  <si>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</si>
  <si>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</si>
  <si>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</si>
  <si>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</si>
  <si>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</si>
  <si>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</si>
  <si>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</si>
  <si>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</si>
  <si>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</si>
  <si>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</si>
  <si>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</si>
  <si>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</si>
  <si>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</si>
  <si>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</si>
  <si>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</si>
  <si>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</si>
  <si>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</si>
  <si>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</si>
  <si>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</si>
  <si>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</si>
  <si>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</si>
  <si>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</si>
  <si>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</si>
  <si>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</si>
  <si>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</si>
  <si>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</si>
  <si>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</si>
  <si>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</si>
  <si>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</si>
  <si>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</si>
  <si>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</si>
  <si>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</si>
  <si>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</si>
  <si>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</si>
  <si>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</si>
  <si>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</si>
  <si>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</si>
  <si>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</si>
  <si>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</si>
  <si>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</si>
  <si>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</si>
  <si>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</si>
  <si>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</si>
  <si>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</si>
  <si>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</si>
  <si>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</si>
  <si>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</si>
  <si>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</si>
  <si>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</si>
  <si>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</si>
  <si>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</si>
  <si>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</si>
  <si>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</si>
  <si>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</si>
  <si>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</si>
  <si>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</si>
  <si>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</si>
  <si>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</si>
  <si>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</si>
  <si>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</si>
  <si>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</si>
  <si>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</si>
  <si>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</si>
  <si>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</si>
  <si>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</si>
  <si>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</si>
  <si>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</si>
  <si>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</si>
  <si>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</si>
  <si>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</si>
  <si>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</si>
  <si>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</si>
  <si>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</si>
  <si>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</si>
  <si>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</si>
  <si>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</si>
  <si>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</si>
  <si>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</si>
  <si>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</si>
  <si>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أيار 2022 (ل.ل.)</t>
  </si>
  <si>
    <t>معدل الأسعار في حزيران 2022 (ل.ل.)</t>
  </si>
  <si>
    <t>سعر صرف الدولار الأمريكي</t>
  </si>
  <si>
    <t>معدل أسعار  السوبرماركات في 12-06-2023 (ل.ل.)</t>
  </si>
  <si>
    <t>معدل أسعار المحلات والملاحم في 12-06-2023 (ل.ل.)</t>
  </si>
  <si>
    <t>المعدل العام للأسعار في 12-06-2023  (ل.ل.)</t>
  </si>
  <si>
    <t xml:space="preserve"> التاريخ19حزيران 2023 </t>
  </si>
  <si>
    <t xml:space="preserve"> التاريخ 19 حزيران 2023</t>
  </si>
  <si>
    <t>معدل أسعار  السوبرماركات في 19-06-2023 (ل.ل.)</t>
  </si>
  <si>
    <t>معدل أسعار المحلات والملاحم في 19-06-2023 (ل.ل.)</t>
  </si>
  <si>
    <t>المعدل العام للأسعار في 19-06-2023  (ل.ل.)</t>
  </si>
  <si>
    <t xml:space="preserve"> التاريخ 19حزيران 2023</t>
  </si>
  <si>
    <t>1$=93400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</si>
</sst>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23" fillId="0" borderId="0" xfId="0" applyFont="1"/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10" zoomScaleNormal="100" workbookViewId="0">
      <selection activeCell="F29" sqref="F2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1" t="s">
        <v>202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224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  <c r="H11" s="126"/>
    </row>
    <row r="12" spans="1:9" ht="24.75" customHeight="1">
      <c r="A12" s="222" t="s">
        <v>3</v>
      </c>
      <c r="B12" s="228"/>
      <c r="C12" s="226" t="s">
        <v>0</v>
      </c>
      <c r="D12" s="224" t="s">
        <v>23</v>
      </c>
      <c r="E12" s="224" t="s">
        <v>218</v>
      </c>
      <c r="F12" s="224" t="s">
        <v>225</v>
      </c>
      <c r="G12" s="224" t="s">
        <v>197</v>
      </c>
      <c r="H12" s="224" t="s">
        <v>220</v>
      </c>
      <c r="I12" s="224" t="s">
        <v>187</v>
      </c>
    </row>
    <row r="13" spans="1:9" ht="38.25" customHeight="1" thickBot="1">
      <c r="A13" s="223"/>
      <c r="B13" s="229"/>
      <c r="C13" s="227"/>
      <c r="D13" s="225"/>
      <c r="E13" s="225"/>
      <c r="F13" s="225"/>
      <c r="G13" s="225"/>
      <c r="H13" s="225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16411.792857142857</v>
      </c>
      <c r="F15" s="190">
        <v>53276.444444444445</v>
      </c>
      <c r="G15" s="45">
        <f t="shared" ref="G15:G30" si="0">(F15-E15)/E15</f>
        <v>2.2462293978599113</v>
      </c>
      <c r="H15" s="190">
        <v>48609.777777777781</v>
      </c>
      <c r="I15" s="45">
        <f t="shared" ref="I15:I30" si="1">(F15-H15)/H15</f>
        <v>9.6002633215082414E-2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18428.55</v>
      </c>
      <c r="F16" s="184">
        <v>69811</v>
      </c>
      <c r="G16" s="48">
        <f t="shared" si="0"/>
        <v>2.7881982033312442</v>
      </c>
      <c r="H16" s="184">
        <v>74061</v>
      </c>
      <c r="I16" s="44">
        <f t="shared" si="1"/>
        <v>-5.7385128475175871E-2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15967.661111111112</v>
      </c>
      <c r="F17" s="184">
        <v>47054.222222222219</v>
      </c>
      <c r="G17" s="48">
        <f t="shared" si="0"/>
        <v>1.9468449946923969</v>
      </c>
      <c r="H17" s="184">
        <v>49665.333333333336</v>
      </c>
      <c r="I17" s="44">
        <f t="shared" si="1"/>
        <v>-5.2574118320849891E-2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21633</v>
      </c>
      <c r="F18" s="184">
        <v>16538.666666666668</v>
      </c>
      <c r="G18" s="48">
        <f t="shared" si="0"/>
        <v>-0.23548899058537107</v>
      </c>
      <c r="H18" s="184">
        <v>17770.888888888891</v>
      </c>
      <c r="I18" s="44">
        <f t="shared" si="1"/>
        <v>-6.9339369005489648E-2</v>
      </c>
    </row>
    <row r="19" spans="1:9" ht="16.5">
      <c r="A19" s="37"/>
      <c r="B19" s="92" t="s">
        <v>8</v>
      </c>
      <c r="C19" s="164" t="s">
        <v>89</v>
      </c>
      <c r="D19" s="160" t="s">
        <v>161</v>
      </c>
      <c r="E19" s="184">
        <v>28070.848214285714</v>
      </c>
      <c r="F19" s="184">
        <v>134926.85714285713</v>
      </c>
      <c r="G19" s="48">
        <f t="shared" si="0"/>
        <v>3.8066540815888366</v>
      </c>
      <c r="H19" s="184">
        <v>152785.42857142858</v>
      </c>
      <c r="I19" s="44">
        <f t="shared" si="1"/>
        <v>-0.11688661409371512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14613.277777777777</v>
      </c>
      <c r="F20" s="184">
        <v>60165.333333333336</v>
      </c>
      <c r="G20" s="48">
        <f t="shared" si="0"/>
        <v>3.1171689369257036</v>
      </c>
      <c r="H20" s="184">
        <v>72832</v>
      </c>
      <c r="I20" s="44">
        <f t="shared" si="1"/>
        <v>-0.17391622729935557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18130.205555555556</v>
      </c>
      <c r="F21" s="184">
        <v>109610.88888888889</v>
      </c>
      <c r="G21" s="48">
        <f t="shared" si="0"/>
        <v>5.0457609569297643</v>
      </c>
      <c r="H21" s="184">
        <v>131944.22222222222</v>
      </c>
      <c r="I21" s="44">
        <f t="shared" si="1"/>
        <v>-0.16926344297000917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4362.9250000000002</v>
      </c>
      <c r="F22" s="184">
        <v>15618.5</v>
      </c>
      <c r="G22" s="48">
        <f t="shared" si="0"/>
        <v>2.5798231690895443</v>
      </c>
      <c r="H22" s="184">
        <v>16618.5</v>
      </c>
      <c r="I22" s="44">
        <f t="shared" si="1"/>
        <v>-6.0173902578451725E-2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4908.7749999999996</v>
      </c>
      <c r="F23" s="184">
        <v>18806</v>
      </c>
      <c r="G23" s="48">
        <f t="shared" si="0"/>
        <v>2.8310983901278837</v>
      </c>
      <c r="H23" s="184">
        <v>19306</v>
      </c>
      <c r="I23" s="44">
        <f t="shared" si="1"/>
        <v>-2.589868434683518E-2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4894.7124999999996</v>
      </c>
      <c r="F24" s="184">
        <v>19368.5</v>
      </c>
      <c r="G24" s="48">
        <f t="shared" si="0"/>
        <v>2.9570250550977204</v>
      </c>
      <c r="H24" s="184">
        <v>19681</v>
      </c>
      <c r="I24" s="44">
        <f t="shared" si="1"/>
        <v>-1.5878258218586454E-2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5996.8972222222219</v>
      </c>
      <c r="F25" s="184">
        <v>19306</v>
      </c>
      <c r="G25" s="48">
        <f>(F25-E25)/E25</f>
        <v>2.2193314783617271</v>
      </c>
      <c r="H25" s="184">
        <v>20249.75</v>
      </c>
      <c r="I25" s="44">
        <f t="shared" si="1"/>
        <v>-4.6605513648316645E-2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9530.427777777777</v>
      </c>
      <c r="F26" s="184">
        <v>40118.5</v>
      </c>
      <c r="G26" s="48">
        <f>(F26-E26)/E26</f>
        <v>3.2095172363138653</v>
      </c>
      <c r="H26" s="184">
        <v>38493.5</v>
      </c>
      <c r="I26" s="44">
        <f t="shared" si="1"/>
        <v>4.2214919401976955E-2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5194.2375000000002</v>
      </c>
      <c r="F27" s="184">
        <v>19312.25</v>
      </c>
      <c r="G27" s="48">
        <f t="shared" si="0"/>
        <v>2.7180144342648944</v>
      </c>
      <c r="H27" s="184">
        <v>19624.75</v>
      </c>
      <c r="I27" s="44">
        <f t="shared" si="1"/>
        <v>-1.5923769729550695E-2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9927.9500000000007</v>
      </c>
      <c r="F28" s="184">
        <v>43598.666666666664</v>
      </c>
      <c r="G28" s="48">
        <f t="shared" si="0"/>
        <v>3.3915074780459871</v>
      </c>
      <c r="H28" s="184">
        <v>46332</v>
      </c>
      <c r="I28" s="44">
        <f t="shared" si="1"/>
        <v>-5.8994503438947937E-2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18992.137500000001</v>
      </c>
      <c r="F29" s="184">
        <v>72606.25</v>
      </c>
      <c r="G29" s="48">
        <f t="shared" si="0"/>
        <v>2.822963581640034</v>
      </c>
      <c r="H29" s="184">
        <v>73856.25</v>
      </c>
      <c r="I29" s="44">
        <f t="shared" si="1"/>
        <v>-1.6924769400016925E-2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14954.0875</v>
      </c>
      <c r="F30" s="187">
        <v>37998.666666666664</v>
      </c>
      <c r="G30" s="51">
        <f t="shared" si="0"/>
        <v>1.5410220895568962</v>
      </c>
      <c r="H30" s="187">
        <v>35165.333333333336</v>
      </c>
      <c r="I30" s="56">
        <f t="shared" si="1"/>
        <v>8.0571775233184054E-2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26677.083333333332</v>
      </c>
      <c r="F32" s="190">
        <v>174083</v>
      </c>
      <c r="G32" s="45">
        <f>(F32-E32)/E32</f>
        <v>5.5255634517766499</v>
      </c>
      <c r="H32" s="190">
        <v>155499.77777777778</v>
      </c>
      <c r="I32" s="44">
        <f>(F32-H32)/H32</f>
        <v>0.11950642301739621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26127.083333333332</v>
      </c>
      <c r="F33" s="184">
        <v>147299.6</v>
      </c>
      <c r="G33" s="48">
        <f>(F33-E33)/E33</f>
        <v>4.6378126146240337</v>
      </c>
      <c r="H33" s="184">
        <v>137071.14285714287</v>
      </c>
      <c r="I33" s="44">
        <f>(F33-H33)/H33</f>
        <v>7.4621520836937599E-2</v>
      </c>
    </row>
    <row r="34" spans="1:9" ht="16.5">
      <c r="A34" s="37"/>
      <c r="B34" s="179" t="s">
        <v>28</v>
      </c>
      <c r="C34" s="164" t="s">
        <v>102</v>
      </c>
      <c r="D34" s="11" t="s">
        <v>161</v>
      </c>
      <c r="E34" s="184">
        <v>20126.424999999999</v>
      </c>
      <c r="F34" s="184">
        <v>62357.142857142855</v>
      </c>
      <c r="G34" s="48">
        <f>(F34-E34)/E34</f>
        <v>2.0982721897775116</v>
      </c>
      <c r="H34" s="184">
        <v>60927.142857142855</v>
      </c>
      <c r="I34" s="44">
        <f>(F34-H34)/H34</f>
        <v>2.3470655818424817E-2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9794.5499999999993</v>
      </c>
      <c r="F35" s="184">
        <v>37495</v>
      </c>
      <c r="G35" s="48">
        <f>(F35-E35)/E35</f>
        <v>2.8281493279425804</v>
      </c>
      <c r="H35" s="184">
        <v>50000</v>
      </c>
      <c r="I35" s="44">
        <f>(F35-H35)/H35</f>
        <v>-0.25009999999999999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12822.379166666666</v>
      </c>
      <c r="F36" s="184">
        <v>41437.25</v>
      </c>
      <c r="G36" s="51">
        <f>(F36-E36)/E36</f>
        <v>2.2316350547269086</v>
      </c>
      <c r="H36" s="184">
        <v>40387.555555555555</v>
      </c>
      <c r="I36" s="56">
        <f>(F36-H36)/H36</f>
        <v>2.5990541640989545E-2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384640</v>
      </c>
      <c r="F38" s="184">
        <v>1675222.4</v>
      </c>
      <c r="G38" s="45">
        <f t="shared" ref="G38:G43" si="2">(F38-E38)/E38</f>
        <v>3.3552995008319466</v>
      </c>
      <c r="H38" s="184">
        <v>1673428.8</v>
      </c>
      <c r="I38" s="44">
        <f t="shared" ref="I38:I43" si="3">(F38-H38)/H38</f>
        <v>1.0718113612003452E-3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285337.17142857146</v>
      </c>
      <c r="F39" s="184">
        <v>826189.71428571432</v>
      </c>
      <c r="G39" s="48">
        <f t="shared" si="2"/>
        <v>1.8954857516435941</v>
      </c>
      <c r="H39" s="184">
        <v>825305.14285714284</v>
      </c>
      <c r="I39" s="44">
        <f t="shared" si="3"/>
        <v>1.0718113612004892E-3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162397.16666666666</v>
      </c>
      <c r="F40" s="184">
        <v>602243.19999999995</v>
      </c>
      <c r="G40" s="48">
        <f t="shared" si="2"/>
        <v>2.7084587887924974</v>
      </c>
      <c r="H40" s="184">
        <v>639105</v>
      </c>
      <c r="I40" s="44">
        <f t="shared" si="3"/>
        <v>-5.7677220488026294E-2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74821.666666666657</v>
      </c>
      <c r="F41" s="184">
        <v>268324.85714285716</v>
      </c>
      <c r="G41" s="48">
        <f t="shared" si="2"/>
        <v>2.5861919293812914</v>
      </c>
      <c r="H41" s="184">
        <v>241913.57142857142</v>
      </c>
      <c r="I41" s="44">
        <f t="shared" si="3"/>
        <v>0.10917653589387011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66687.5</v>
      </c>
      <c r="F42" s="184">
        <v>254670.66666666666</v>
      </c>
      <c r="G42" s="48">
        <f t="shared" si="2"/>
        <v>2.8188666041861916</v>
      </c>
      <c r="H42" s="184">
        <v>234805</v>
      </c>
      <c r="I42" s="44">
        <f t="shared" si="3"/>
        <v>8.4604955885380029E-2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157364.89583333331</v>
      </c>
      <c r="F43" s="184">
        <v>626597.25</v>
      </c>
      <c r="G43" s="51">
        <f t="shared" si="2"/>
        <v>2.9818108522985662</v>
      </c>
      <c r="H43" s="184">
        <v>550470</v>
      </c>
      <c r="I43" s="59">
        <f t="shared" si="3"/>
        <v>0.13829500245244972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100121.625</v>
      </c>
      <c r="F45" s="184">
        <v>361458</v>
      </c>
      <c r="G45" s="45">
        <f t="shared" ref="G45:G50" si="4">(F45-E45)/E45</f>
        <v>2.6101891074980057</v>
      </c>
      <c r="H45" s="184">
        <v>353473.71428571426</v>
      </c>
      <c r="I45" s="44">
        <f t="shared" ref="I45:I50" si="5">(F45-H45)/H45</f>
        <v>2.2588060700411822E-2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79985.055555555562</v>
      </c>
      <c r="F46" s="184">
        <v>311333.33333333331</v>
      </c>
      <c r="G46" s="48">
        <f t="shared" si="4"/>
        <v>2.8923937874505716</v>
      </c>
      <c r="H46" s="184">
        <v>311000</v>
      </c>
      <c r="I46" s="84">
        <f t="shared" si="5"/>
        <v>1.0718113612003663E-3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276682.16666666669</v>
      </c>
      <c r="F47" s="184">
        <v>1002048.5714285715</v>
      </c>
      <c r="G47" s="48">
        <f t="shared" si="4"/>
        <v>2.6216594061726837</v>
      </c>
      <c r="H47" s="184">
        <v>1001109</v>
      </c>
      <c r="I47" s="84">
        <f t="shared" si="5"/>
        <v>9.3853059813814321E-4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372466.25</v>
      </c>
      <c r="F48" s="184">
        <v>1289265.4285714286</v>
      </c>
      <c r="G48" s="48">
        <f t="shared" si="4"/>
        <v>2.461428863880764</v>
      </c>
      <c r="H48" s="184">
        <v>1289361.5714285714</v>
      </c>
      <c r="I48" s="84">
        <f t="shared" si="5"/>
        <v>-7.4566249896994283E-5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26730</v>
      </c>
      <c r="F49" s="184">
        <v>144069.5</v>
      </c>
      <c r="G49" s="48">
        <f t="shared" si="4"/>
        <v>4.3898054620276845</v>
      </c>
      <c r="H49" s="184">
        <v>143448.75</v>
      </c>
      <c r="I49" s="44">
        <f t="shared" si="5"/>
        <v>4.32732944692791E-3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269750</v>
      </c>
      <c r="F50" s="184">
        <v>1890000</v>
      </c>
      <c r="G50" s="56">
        <f t="shared" si="4"/>
        <v>6.0064874884151989</v>
      </c>
      <c r="H50" s="184">
        <v>1869900</v>
      </c>
      <c r="I50" s="59">
        <f t="shared" si="5"/>
        <v>1.074923792716188E-2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52083.333333333328</v>
      </c>
      <c r="F52" s="181">
        <v>151308</v>
      </c>
      <c r="G52" s="183">
        <f t="shared" ref="G52:G60" si="6">(F52-E52)/E52</f>
        <v>1.9051136000000002</v>
      </c>
      <c r="H52" s="181">
        <v>151519.20000000001</v>
      </c>
      <c r="I52" s="116">
        <f t="shared" ref="I52:I60" si="7">(F52-H52)/H52</f>
        <v>-1.393882755452851E-3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58520</v>
      </c>
      <c r="F53" s="184">
        <v>165318</v>
      </c>
      <c r="G53" s="186">
        <f t="shared" si="6"/>
        <v>1.8249829118250172</v>
      </c>
      <c r="H53" s="184">
        <v>163741.5</v>
      </c>
      <c r="I53" s="84">
        <f t="shared" si="7"/>
        <v>9.6279806890739363E-3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44633.8</v>
      </c>
      <c r="F54" s="184">
        <v>137298</v>
      </c>
      <c r="G54" s="186">
        <f t="shared" si="6"/>
        <v>2.0760992790217276</v>
      </c>
      <c r="H54" s="184">
        <v>137151</v>
      </c>
      <c r="I54" s="84">
        <f t="shared" si="7"/>
        <v>1.0718113612004287E-3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61171.25</v>
      </c>
      <c r="F55" s="184">
        <v>174813.66666666666</v>
      </c>
      <c r="G55" s="186">
        <f t="shared" si="6"/>
        <v>1.85777496236658</v>
      </c>
      <c r="H55" s="184">
        <v>174626.5</v>
      </c>
      <c r="I55" s="84">
        <f t="shared" si="7"/>
        <v>1.0718113612003732E-3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29680.833333333332</v>
      </c>
      <c r="F56" s="184">
        <v>97136</v>
      </c>
      <c r="G56" s="191">
        <f t="shared" si="6"/>
        <v>2.2726843922845834</v>
      </c>
      <c r="H56" s="184">
        <v>97343</v>
      </c>
      <c r="I56" s="85">
        <f t="shared" si="7"/>
        <v>-2.126501135161234E-3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16291.666666666668</v>
      </c>
      <c r="F57" s="187">
        <v>108157.2</v>
      </c>
      <c r="G57" s="189">
        <f t="shared" si="6"/>
        <v>5.6388051150895135</v>
      </c>
      <c r="H57" s="187">
        <v>108041.4</v>
      </c>
      <c r="I57" s="117">
        <f t="shared" si="7"/>
        <v>1.0718113612004558E-3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51881.071428571428</v>
      </c>
      <c r="F58" s="190">
        <v>224293.42857142858</v>
      </c>
      <c r="G58" s="44">
        <f t="shared" si="6"/>
        <v>3.3232227553401672</v>
      </c>
      <c r="H58" s="190">
        <v>224053.28571428571</v>
      </c>
      <c r="I58" s="44">
        <f t="shared" si="7"/>
        <v>1.0718113612004844E-3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59993.482142857145</v>
      </c>
      <c r="F59" s="184">
        <v>212818.57142857142</v>
      </c>
      <c r="G59" s="48">
        <f t="shared" si="6"/>
        <v>2.5473615437391257</v>
      </c>
      <c r="H59" s="184">
        <v>213923.57142857142</v>
      </c>
      <c r="I59" s="44">
        <f t="shared" si="7"/>
        <v>-5.1653961862213812E-3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516225</v>
      </c>
      <c r="F60" s="184">
        <v>1054486</v>
      </c>
      <c r="G60" s="51">
        <f t="shared" si="6"/>
        <v>1.0426868129207225</v>
      </c>
      <c r="H60" s="184">
        <v>1053357</v>
      </c>
      <c r="I60" s="51">
        <f t="shared" si="7"/>
        <v>1.0718113612004287E-3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130797.875</v>
      </c>
      <c r="F62" s="184">
        <v>438926.5</v>
      </c>
      <c r="G62" s="45">
        <f t="shared" ref="G62:G67" si="8">(F62-E62)/E62</f>
        <v>2.3557617048442108</v>
      </c>
      <c r="H62" s="184">
        <v>438514.875</v>
      </c>
      <c r="I62" s="44">
        <f t="shared" ref="I62:I67" si="9">(F62-H62)/H62</f>
        <v>9.3867967420717489E-4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686080.66666666674</v>
      </c>
      <c r="F63" s="184">
        <v>2323325</v>
      </c>
      <c r="G63" s="48">
        <f t="shared" si="8"/>
        <v>2.3863729337949566</v>
      </c>
      <c r="H63" s="184">
        <v>2320837.5</v>
      </c>
      <c r="I63" s="44">
        <f t="shared" si="9"/>
        <v>1.0718113612004287E-3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447740.625</v>
      </c>
      <c r="F64" s="184">
        <v>770031.11111111112</v>
      </c>
      <c r="G64" s="48">
        <f t="shared" si="8"/>
        <v>0.71981515215670033</v>
      </c>
      <c r="H64" s="184">
        <v>769517.66666666663</v>
      </c>
      <c r="I64" s="84">
        <f t="shared" si="9"/>
        <v>6.6722892363029515E-4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158838.125</v>
      </c>
      <c r="F65" s="184">
        <v>568245.6</v>
      </c>
      <c r="G65" s="48">
        <f t="shared" si="8"/>
        <v>2.5775138997643041</v>
      </c>
      <c r="H65" s="184">
        <v>567637.19999999995</v>
      </c>
      <c r="I65" s="84">
        <f t="shared" si="9"/>
        <v>1.0718113612004699E-3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79433.666666666657</v>
      </c>
      <c r="F66" s="184">
        <v>288739.42857142858</v>
      </c>
      <c r="G66" s="48">
        <f t="shared" si="8"/>
        <v>2.6349754542124701</v>
      </c>
      <c r="H66" s="184">
        <v>285764.57142857142</v>
      </c>
      <c r="I66" s="84">
        <f t="shared" si="9"/>
        <v>1.0410167810465417E-2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65019.5</v>
      </c>
      <c r="F67" s="184">
        <v>232583.71428571429</v>
      </c>
      <c r="G67" s="51">
        <f t="shared" si="8"/>
        <v>2.577137847656692</v>
      </c>
      <c r="H67" s="184">
        <v>223686.75</v>
      </c>
      <c r="I67" s="85">
        <f t="shared" si="9"/>
        <v>3.9774212311253526E-2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67625.375</v>
      </c>
      <c r="F69" s="190">
        <v>280200</v>
      </c>
      <c r="G69" s="45">
        <f>(F69-E69)/E69</f>
        <v>3.1434151012101594</v>
      </c>
      <c r="H69" s="190">
        <v>275934.75</v>
      </c>
      <c r="I69" s="44">
        <f>(F69-H69)/H69</f>
        <v>1.5457458692680063E-2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52350.702380952382</v>
      </c>
      <c r="F70" s="184">
        <v>204546</v>
      </c>
      <c r="G70" s="48">
        <f>(F70-E70)/E70</f>
        <v>2.9072255136432199</v>
      </c>
      <c r="H70" s="184">
        <v>204327</v>
      </c>
      <c r="I70" s="44">
        <f>(F70-H70)/H70</f>
        <v>1.0718113612004287E-3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28265.083333333336</v>
      </c>
      <c r="F71" s="184">
        <v>81984.444444444438</v>
      </c>
      <c r="G71" s="48">
        <f>(F71-E71)/E71</f>
        <v>1.9005555539176227</v>
      </c>
      <c r="H71" s="184">
        <v>81896.666666666672</v>
      </c>
      <c r="I71" s="44">
        <f>(F71-H71)/H71</f>
        <v>1.0718113612002904E-3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31465.75</v>
      </c>
      <c r="F72" s="184">
        <v>146871.5</v>
      </c>
      <c r="G72" s="48">
        <f>(F72-E72)/E72</f>
        <v>3.6676624583872943</v>
      </c>
      <c r="H72" s="184">
        <v>143448.75</v>
      </c>
      <c r="I72" s="44">
        <f>(F72-H72)/H72</f>
        <v>2.3860437961292797E-2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27462.6</v>
      </c>
      <c r="F73" s="193">
        <v>117995.33333333333</v>
      </c>
      <c r="G73" s="48">
        <f>(F73-E73)/E73</f>
        <v>3.2965827464745998</v>
      </c>
      <c r="H73" s="193">
        <v>119773.875</v>
      </c>
      <c r="I73" s="59">
        <f>(F73-H73)/H73</f>
        <v>-1.4849161945095887E-2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23017.25</v>
      </c>
      <c r="F75" s="181">
        <v>74097.333333333328</v>
      </c>
      <c r="G75" s="44">
        <f t="shared" ref="G75:G81" si="10">(F75-E75)/E75</f>
        <v>2.2192087818194324</v>
      </c>
      <c r="H75" s="181">
        <v>74018</v>
      </c>
      <c r="I75" s="45">
        <f t="shared" ref="I75:I81" si="11">(F75-H75)/H75</f>
        <v>1.0718113612003632E-3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27704.285714285714</v>
      </c>
      <c r="F76" s="184">
        <v>101806</v>
      </c>
      <c r="G76" s="48">
        <f t="shared" si="10"/>
        <v>2.6747383076367766</v>
      </c>
      <c r="H76" s="184">
        <v>100556.66666666667</v>
      </c>
      <c r="I76" s="44">
        <f t="shared" si="11"/>
        <v>1.2424172108595437E-2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14056.333333333332</v>
      </c>
      <c r="F77" s="184">
        <v>44832</v>
      </c>
      <c r="G77" s="48">
        <f t="shared" si="10"/>
        <v>2.1894519670848256</v>
      </c>
      <c r="H77" s="184">
        <v>44784</v>
      </c>
      <c r="I77" s="44">
        <f t="shared" si="11"/>
        <v>1.0718113612004287E-3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23592.076388888891</v>
      </c>
      <c r="F78" s="184">
        <v>109254.5</v>
      </c>
      <c r="G78" s="48">
        <f t="shared" si="10"/>
        <v>3.630982801134679</v>
      </c>
      <c r="H78" s="184">
        <v>110200.5</v>
      </c>
      <c r="I78" s="44">
        <f t="shared" si="11"/>
        <v>-8.5843530655487048E-3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33001.333333333328</v>
      </c>
      <c r="F79" s="184">
        <v>130643.25</v>
      </c>
      <c r="G79" s="48">
        <f t="shared" si="10"/>
        <v>2.9587264150943402</v>
      </c>
      <c r="H79" s="184">
        <v>134818.5</v>
      </c>
      <c r="I79" s="44">
        <f t="shared" si="11"/>
        <v>-3.096941443496256E-2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75000</v>
      </c>
      <c r="F80" s="184">
        <v>731010.66666666663</v>
      </c>
      <c r="G80" s="48">
        <f t="shared" si="10"/>
        <v>8.7468088888888875</v>
      </c>
      <c r="H80" s="184">
        <v>730228</v>
      </c>
      <c r="I80" s="44">
        <f t="shared" si="11"/>
        <v>1.0718113612003756E-3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45956.261111111111</v>
      </c>
      <c r="F81" s="187">
        <v>173620.22222222222</v>
      </c>
      <c r="G81" s="51">
        <f t="shared" si="10"/>
        <v>2.7779448985732444</v>
      </c>
      <c r="H81" s="187">
        <v>173434.33333333334</v>
      </c>
      <c r="I81" s="56">
        <f t="shared" si="11"/>
        <v>1.0718113612003541E-3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6" zoomScaleNormal="100" workbookViewId="0">
      <selection activeCell="I40" sqref="I40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203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224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  <c r="H11" s="126"/>
    </row>
    <row r="12" spans="1:9" ht="30.75" customHeight="1">
      <c r="A12" s="222" t="s">
        <v>3</v>
      </c>
      <c r="B12" s="228"/>
      <c r="C12" s="230" t="s">
        <v>0</v>
      </c>
      <c r="D12" s="224" t="s">
        <v>23</v>
      </c>
      <c r="E12" s="224" t="s">
        <v>218</v>
      </c>
      <c r="F12" s="232" t="s">
        <v>226</v>
      </c>
      <c r="G12" s="224" t="s">
        <v>197</v>
      </c>
      <c r="H12" s="232" t="s">
        <v>221</v>
      </c>
      <c r="I12" s="224" t="s">
        <v>187</v>
      </c>
    </row>
    <row r="13" spans="1:9" ht="30.75" customHeight="1" thickBot="1">
      <c r="A13" s="223"/>
      <c r="B13" s="229"/>
      <c r="C13" s="231"/>
      <c r="D13" s="225"/>
      <c r="E13" s="225"/>
      <c r="F13" s="233"/>
      <c r="G13" s="225"/>
      <c r="H13" s="233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16411.792857142857</v>
      </c>
      <c r="F15" s="155">
        <v>50666.6</v>
      </c>
      <c r="G15" s="44">
        <f>(F15-E15)/E15</f>
        <v>2.0872068908637562</v>
      </c>
      <c r="H15" s="155">
        <v>37933.199999999997</v>
      </c>
      <c r="I15" s="118">
        <f>(F15-H15)/H15</f>
        <v>0.33567956302131119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18428.55</v>
      </c>
      <c r="F16" s="155">
        <v>47333.2</v>
      </c>
      <c r="G16" s="48">
        <f t="shared" ref="G16:G39" si="0">(F16-E16)/E16</f>
        <v>1.5684712036486863</v>
      </c>
      <c r="H16" s="155">
        <v>42133.2</v>
      </c>
      <c r="I16" s="48">
        <f>(F16-H16)/H16</f>
        <v>0.12341811208263317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15967.661111111112</v>
      </c>
      <c r="F17" s="155">
        <v>41000</v>
      </c>
      <c r="G17" s="48">
        <f t="shared" si="0"/>
        <v>1.5676897646249588</v>
      </c>
      <c r="H17" s="155">
        <v>41133.199999999997</v>
      </c>
      <c r="I17" s="48">
        <f t="shared" ref="I17:I29" si="1">(F17-H17)/H17</f>
        <v>-3.2382600916047643E-3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21633</v>
      </c>
      <c r="F18" s="155">
        <v>14000</v>
      </c>
      <c r="G18" s="48">
        <f t="shared" si="0"/>
        <v>-0.35284056765127353</v>
      </c>
      <c r="H18" s="155">
        <v>15300</v>
      </c>
      <c r="I18" s="48">
        <f t="shared" si="1"/>
        <v>-8.4967320261437912E-2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28070.848214285714</v>
      </c>
      <c r="F19" s="155">
        <v>99000</v>
      </c>
      <c r="G19" s="48">
        <f t="shared" si="0"/>
        <v>2.5267904711770441</v>
      </c>
      <c r="H19" s="155">
        <v>97166.6</v>
      </c>
      <c r="I19" s="48">
        <f t="shared" si="1"/>
        <v>1.8868623580530697E-2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14613.277777777777</v>
      </c>
      <c r="F20" s="155">
        <v>44166.6</v>
      </c>
      <c r="G20" s="48">
        <f t="shared" si="0"/>
        <v>2.0223609426739002</v>
      </c>
      <c r="H20" s="155">
        <v>56300</v>
      </c>
      <c r="I20" s="48">
        <f t="shared" si="1"/>
        <v>-0.21551332149200714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18130.205555555556</v>
      </c>
      <c r="F21" s="155">
        <v>81833.2</v>
      </c>
      <c r="G21" s="48">
        <f t="shared" si="0"/>
        <v>3.5136388415036048</v>
      </c>
      <c r="H21" s="155">
        <v>89666.6</v>
      </c>
      <c r="I21" s="48">
        <f t="shared" si="1"/>
        <v>-8.7361403242679089E-2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4362.9250000000002</v>
      </c>
      <c r="F22" s="155">
        <v>10200</v>
      </c>
      <c r="G22" s="48">
        <f t="shared" si="0"/>
        <v>1.3378811233289594</v>
      </c>
      <c r="H22" s="155">
        <v>10500</v>
      </c>
      <c r="I22" s="48">
        <f t="shared" si="1"/>
        <v>-2.8571428571428571E-2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4908.7749999999996</v>
      </c>
      <c r="F23" s="155">
        <v>12933.2</v>
      </c>
      <c r="G23" s="48">
        <f t="shared" si="0"/>
        <v>1.6347102892269461</v>
      </c>
      <c r="H23" s="155">
        <v>12700</v>
      </c>
      <c r="I23" s="48">
        <f t="shared" si="1"/>
        <v>1.8362204724409505E-2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4894.7124999999996</v>
      </c>
      <c r="F24" s="155">
        <v>13033.2</v>
      </c>
      <c r="G24" s="48">
        <f t="shared" si="0"/>
        <v>1.6627100161654034</v>
      </c>
      <c r="H24" s="155">
        <v>11900</v>
      </c>
      <c r="I24" s="48">
        <f t="shared" si="1"/>
        <v>9.5226890756302585E-2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5996.8972222222219</v>
      </c>
      <c r="F25" s="155">
        <v>14533.2</v>
      </c>
      <c r="G25" s="48">
        <f t="shared" si="0"/>
        <v>1.4234532394761552</v>
      </c>
      <c r="H25" s="155">
        <v>12700</v>
      </c>
      <c r="I25" s="48">
        <f t="shared" si="1"/>
        <v>0.14434645669291343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9530.427777777777</v>
      </c>
      <c r="F26" s="155">
        <v>28666.6</v>
      </c>
      <c r="G26" s="48">
        <f t="shared" si="0"/>
        <v>2.0079027582415856</v>
      </c>
      <c r="H26" s="155">
        <v>31166.6</v>
      </c>
      <c r="I26" s="48">
        <f t="shared" si="1"/>
        <v>-8.0214075324225295E-2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5194.2375000000002</v>
      </c>
      <c r="F27" s="155">
        <v>11900</v>
      </c>
      <c r="G27" s="48">
        <f t="shared" si="0"/>
        <v>1.291000363383461</v>
      </c>
      <c r="H27" s="155">
        <v>12866.6</v>
      </c>
      <c r="I27" s="48">
        <f t="shared" si="1"/>
        <v>-7.5124741578971935E-2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9927.9500000000007</v>
      </c>
      <c r="F28" s="155">
        <v>40500</v>
      </c>
      <c r="G28" s="48">
        <f t="shared" si="0"/>
        <v>3.0793920195005007</v>
      </c>
      <c r="H28" s="155">
        <v>35966.6</v>
      </c>
      <c r="I28" s="48">
        <f t="shared" si="1"/>
        <v>0.12604471926732028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18992.137500000001</v>
      </c>
      <c r="F29" s="155">
        <v>49833.2</v>
      </c>
      <c r="G29" s="48">
        <f t="shared" si="0"/>
        <v>1.6238858053760403</v>
      </c>
      <c r="H29" s="155">
        <v>49743.4</v>
      </c>
      <c r="I29" s="48">
        <f t="shared" si="1"/>
        <v>1.8052646180195891E-3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14954.0875</v>
      </c>
      <c r="F30" s="158">
        <v>36733.199999999997</v>
      </c>
      <c r="G30" s="51">
        <f t="shared" si="0"/>
        <v>1.4563986267968538</v>
      </c>
      <c r="H30" s="158">
        <v>32500</v>
      </c>
      <c r="I30" s="51">
        <f>(F30-H30)/H30</f>
        <v>0.13025230769230761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26677.083333333332</v>
      </c>
      <c r="F32" s="155">
        <v>96833.2</v>
      </c>
      <c r="G32" s="44">
        <f t="shared" si="0"/>
        <v>2.6298270987895354</v>
      </c>
      <c r="H32" s="155">
        <v>123500</v>
      </c>
      <c r="I32" s="45">
        <f>(F32-H32)/H32</f>
        <v>-0.21592550607287453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26127.083333333332</v>
      </c>
      <c r="F33" s="155">
        <v>96833.2</v>
      </c>
      <c r="G33" s="48">
        <f t="shared" si="0"/>
        <v>2.7062384179889962</v>
      </c>
      <c r="H33" s="155">
        <v>122500</v>
      </c>
      <c r="I33" s="48">
        <f>(F33-H33)/H33</f>
        <v>-0.20952489795918369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20126.424999999999</v>
      </c>
      <c r="F34" s="155">
        <v>54833.2</v>
      </c>
      <c r="G34" s="48">
        <f>(F34-E34)/E34</f>
        <v>1.7244381453735571</v>
      </c>
      <c r="H34" s="155">
        <v>49000</v>
      </c>
      <c r="I34" s="48">
        <f>(F34-H34)/H34</f>
        <v>0.11904489795918362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9794.5499999999993</v>
      </c>
      <c r="F35" s="155">
        <v>38000</v>
      </c>
      <c r="G35" s="48">
        <f t="shared" si="0"/>
        <v>2.8797086134636101</v>
      </c>
      <c r="H35" s="155">
        <v>38500</v>
      </c>
      <c r="I35" s="48">
        <f>(F35-H35)/H35</f>
        <v>-1.2987012987012988E-2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12822.379166666666</v>
      </c>
      <c r="F36" s="155">
        <v>26166.6</v>
      </c>
      <c r="G36" s="55">
        <f t="shared" si="0"/>
        <v>1.0406977254286207</v>
      </c>
      <c r="H36" s="155">
        <v>27500</v>
      </c>
      <c r="I36" s="48">
        <f>(F36-H36)/H36</f>
        <v>-4.8487272727272782E-2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384640</v>
      </c>
      <c r="F38" s="156">
        <v>1418890.4</v>
      </c>
      <c r="G38" s="45">
        <f t="shared" si="0"/>
        <v>2.6888789517470881</v>
      </c>
      <c r="H38" s="156">
        <v>1351630.4</v>
      </c>
      <c r="I38" s="45">
        <f>(F38-H38)/H38</f>
        <v>4.9762124320376341E-2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285337.17142857146</v>
      </c>
      <c r="F39" s="157">
        <v>1016230</v>
      </c>
      <c r="G39" s="51">
        <f t="shared" si="0"/>
        <v>2.5615058315470587</v>
      </c>
      <c r="H39" s="157">
        <v>1035780</v>
      </c>
      <c r="I39" s="51">
        <f>(F39-H39)/H39</f>
        <v>-1.887466450404526E-2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6" zoomScaleNormal="100" workbookViewId="0">
      <selection activeCell="I29" sqref="I2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204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224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  <c r="H11" s="126"/>
    </row>
    <row r="12" spans="1:9" ht="24.75" customHeight="1">
      <c r="A12" s="222" t="s">
        <v>3</v>
      </c>
      <c r="B12" s="228"/>
      <c r="C12" s="230" t="s">
        <v>0</v>
      </c>
      <c r="D12" s="224" t="s">
        <v>225</v>
      </c>
      <c r="E12" s="232" t="s">
        <v>226</v>
      </c>
      <c r="F12" s="239" t="s">
        <v>186</v>
      </c>
      <c r="G12" s="224" t="s">
        <v>218</v>
      </c>
      <c r="H12" s="241" t="s">
        <v>227</v>
      </c>
      <c r="I12" s="237" t="s">
        <v>196</v>
      </c>
    </row>
    <row r="13" spans="1:9" ht="39.75" customHeight="1" thickBot="1">
      <c r="A13" s="223"/>
      <c r="B13" s="229"/>
      <c r="C13" s="231"/>
      <c r="D13" s="225"/>
      <c r="E13" s="233"/>
      <c r="F13" s="240"/>
      <c r="G13" s="225"/>
      <c r="H13" s="242"/>
      <c r="I13" s="238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53276.444444444445</v>
      </c>
      <c r="E15" s="144">
        <v>50666.6</v>
      </c>
      <c r="F15" s="67">
        <f t="shared" ref="F15:F30" si="0">D15-E15</f>
        <v>2609.8444444444467</v>
      </c>
      <c r="G15" s="42">
        <v>16411.792857142857</v>
      </c>
      <c r="H15" s="66">
        <f>AVERAGE(D15:E15)</f>
        <v>51971.522222222222</v>
      </c>
      <c r="I15" s="69">
        <f>(H15-G15)/G15</f>
        <v>2.1667181443618335</v>
      </c>
    </row>
    <row r="16" spans="1:9" ht="16.5" customHeight="1">
      <c r="A16" s="37"/>
      <c r="B16" s="34" t="s">
        <v>5</v>
      </c>
      <c r="C16" s="15" t="s">
        <v>164</v>
      </c>
      <c r="D16" s="144">
        <v>69811</v>
      </c>
      <c r="E16" s="144">
        <v>47333.2</v>
      </c>
      <c r="F16" s="71">
        <f t="shared" si="0"/>
        <v>22477.800000000003</v>
      </c>
      <c r="G16" s="46">
        <v>18428.55</v>
      </c>
      <c r="H16" s="68">
        <f t="shared" ref="H16:H30" si="1">AVERAGE(D16:E16)</f>
        <v>58572.1</v>
      </c>
      <c r="I16" s="72">
        <f t="shared" ref="I16:I39" si="2">(H16-G16)/G16</f>
        <v>2.1783347034899654</v>
      </c>
    </row>
    <row r="17" spans="1:9" ht="16.5">
      <c r="A17" s="37"/>
      <c r="B17" s="34" t="s">
        <v>6</v>
      </c>
      <c r="C17" s="15" t="s">
        <v>165</v>
      </c>
      <c r="D17" s="144">
        <v>47054.222222222219</v>
      </c>
      <c r="E17" s="144">
        <v>41000</v>
      </c>
      <c r="F17" s="71">
        <f t="shared" si="0"/>
        <v>6054.222222222219</v>
      </c>
      <c r="G17" s="46">
        <v>15967.661111111112</v>
      </c>
      <c r="H17" s="68">
        <f t="shared" si="1"/>
        <v>44027.111111111109</v>
      </c>
      <c r="I17" s="72">
        <f t="shared" si="2"/>
        <v>1.757267379658678</v>
      </c>
    </row>
    <row r="18" spans="1:9" ht="16.5">
      <c r="A18" s="37"/>
      <c r="B18" s="34" t="s">
        <v>7</v>
      </c>
      <c r="C18" s="15" t="s">
        <v>166</v>
      </c>
      <c r="D18" s="144">
        <v>16538.666666666668</v>
      </c>
      <c r="E18" s="144">
        <v>14000</v>
      </c>
      <c r="F18" s="71">
        <f t="shared" si="0"/>
        <v>2538.6666666666679</v>
      </c>
      <c r="G18" s="46">
        <v>21633</v>
      </c>
      <c r="H18" s="68">
        <f t="shared" si="1"/>
        <v>15269.333333333334</v>
      </c>
      <c r="I18" s="72">
        <f t="shared" si="2"/>
        <v>-0.29416477911832228</v>
      </c>
    </row>
    <row r="19" spans="1:9" ht="16.5">
      <c r="A19" s="37"/>
      <c r="B19" s="34" t="s">
        <v>8</v>
      </c>
      <c r="C19" s="15" t="s">
        <v>167</v>
      </c>
      <c r="D19" s="144">
        <v>134926.85714285713</v>
      </c>
      <c r="E19" s="144">
        <v>99000</v>
      </c>
      <c r="F19" s="71">
        <f t="shared" si="0"/>
        <v>35926.85714285713</v>
      </c>
      <c r="G19" s="46">
        <v>28070.848214285714</v>
      </c>
      <c r="H19" s="68">
        <f t="shared" si="1"/>
        <v>116963.42857142857</v>
      </c>
      <c r="I19" s="72">
        <f t="shared" si="2"/>
        <v>3.1667222763829406</v>
      </c>
    </row>
    <row r="20" spans="1:9" ht="16.5">
      <c r="A20" s="37"/>
      <c r="B20" s="34" t="s">
        <v>9</v>
      </c>
      <c r="C20" s="164" t="s">
        <v>168</v>
      </c>
      <c r="D20" s="144">
        <v>60165.333333333336</v>
      </c>
      <c r="E20" s="144">
        <v>44166.6</v>
      </c>
      <c r="F20" s="71">
        <f t="shared" si="0"/>
        <v>15998.733333333337</v>
      </c>
      <c r="G20" s="46">
        <v>14613.277777777777</v>
      </c>
      <c r="H20" s="68">
        <f t="shared" si="1"/>
        <v>52165.966666666667</v>
      </c>
      <c r="I20" s="72">
        <f t="shared" si="2"/>
        <v>2.5697649397998021</v>
      </c>
    </row>
    <row r="21" spans="1:9" ht="16.5">
      <c r="A21" s="37"/>
      <c r="B21" s="34" t="s">
        <v>10</v>
      </c>
      <c r="C21" s="15" t="s">
        <v>169</v>
      </c>
      <c r="D21" s="144">
        <v>109610.88888888889</v>
      </c>
      <c r="E21" s="144">
        <v>81833.2</v>
      </c>
      <c r="F21" s="71">
        <f t="shared" si="0"/>
        <v>27777.688888888893</v>
      </c>
      <c r="G21" s="46">
        <v>18130.205555555556</v>
      </c>
      <c r="H21" s="68">
        <f t="shared" si="1"/>
        <v>95722.044444444444</v>
      </c>
      <c r="I21" s="72">
        <f t="shared" si="2"/>
        <v>4.2796998992166841</v>
      </c>
    </row>
    <row r="22" spans="1:9" ht="16.5">
      <c r="A22" s="37"/>
      <c r="B22" s="34" t="s">
        <v>11</v>
      </c>
      <c r="C22" s="15" t="s">
        <v>170</v>
      </c>
      <c r="D22" s="144">
        <v>15618.5</v>
      </c>
      <c r="E22" s="144">
        <v>10200</v>
      </c>
      <c r="F22" s="71">
        <f t="shared" si="0"/>
        <v>5418.5</v>
      </c>
      <c r="G22" s="46">
        <v>4362.9250000000002</v>
      </c>
      <c r="H22" s="68">
        <f t="shared" si="1"/>
        <v>12909.25</v>
      </c>
      <c r="I22" s="72">
        <f t="shared" si="2"/>
        <v>1.9588521462092519</v>
      </c>
    </row>
    <row r="23" spans="1:9" ht="16.5">
      <c r="A23" s="37"/>
      <c r="B23" s="34" t="s">
        <v>12</v>
      </c>
      <c r="C23" s="15" t="s">
        <v>171</v>
      </c>
      <c r="D23" s="144">
        <v>18806</v>
      </c>
      <c r="E23" s="144">
        <v>12933.2</v>
      </c>
      <c r="F23" s="71">
        <f t="shared" si="0"/>
        <v>5872.7999999999993</v>
      </c>
      <c r="G23" s="46">
        <v>4908.7749999999996</v>
      </c>
      <c r="H23" s="68">
        <f t="shared" si="1"/>
        <v>15869.6</v>
      </c>
      <c r="I23" s="72">
        <f t="shared" si="2"/>
        <v>2.2329043396774146</v>
      </c>
    </row>
    <row r="24" spans="1:9" ht="16.5">
      <c r="A24" s="37"/>
      <c r="B24" s="34" t="s">
        <v>13</v>
      </c>
      <c r="C24" s="15" t="s">
        <v>172</v>
      </c>
      <c r="D24" s="144">
        <v>19368.5</v>
      </c>
      <c r="E24" s="144">
        <v>13033.2</v>
      </c>
      <c r="F24" s="71">
        <f t="shared" si="0"/>
        <v>6335.2999999999993</v>
      </c>
      <c r="G24" s="46">
        <v>4894.7124999999996</v>
      </c>
      <c r="H24" s="68">
        <f t="shared" si="1"/>
        <v>16200.85</v>
      </c>
      <c r="I24" s="72">
        <f t="shared" si="2"/>
        <v>2.3098675356315619</v>
      </c>
    </row>
    <row r="25" spans="1:9" ht="16.5">
      <c r="A25" s="37"/>
      <c r="B25" s="34" t="s">
        <v>14</v>
      </c>
      <c r="C25" s="164" t="s">
        <v>173</v>
      </c>
      <c r="D25" s="144">
        <v>19306</v>
      </c>
      <c r="E25" s="144">
        <v>14533.2</v>
      </c>
      <c r="F25" s="71">
        <f t="shared" si="0"/>
        <v>4772.7999999999993</v>
      </c>
      <c r="G25" s="46">
        <v>5996.8972222222219</v>
      </c>
      <c r="H25" s="68">
        <f t="shared" si="1"/>
        <v>16919.599999999999</v>
      </c>
      <c r="I25" s="72">
        <f t="shared" si="2"/>
        <v>1.8213923589189409</v>
      </c>
    </row>
    <row r="26" spans="1:9" ht="16.5">
      <c r="A26" s="37"/>
      <c r="B26" s="34" t="s">
        <v>15</v>
      </c>
      <c r="C26" s="15" t="s">
        <v>174</v>
      </c>
      <c r="D26" s="144">
        <v>40118.5</v>
      </c>
      <c r="E26" s="144">
        <v>28666.6</v>
      </c>
      <c r="F26" s="71">
        <f t="shared" si="0"/>
        <v>11451.900000000001</v>
      </c>
      <c r="G26" s="46">
        <v>9530.427777777777</v>
      </c>
      <c r="H26" s="68">
        <f t="shared" si="1"/>
        <v>34392.550000000003</v>
      </c>
      <c r="I26" s="72">
        <f t="shared" si="2"/>
        <v>2.6087099972777259</v>
      </c>
    </row>
    <row r="27" spans="1:9" ht="16.5">
      <c r="A27" s="37"/>
      <c r="B27" s="34" t="s">
        <v>16</v>
      </c>
      <c r="C27" s="15" t="s">
        <v>175</v>
      </c>
      <c r="D27" s="144">
        <v>19312.25</v>
      </c>
      <c r="E27" s="144">
        <v>11900</v>
      </c>
      <c r="F27" s="71">
        <f t="shared" si="0"/>
        <v>7412.25</v>
      </c>
      <c r="G27" s="46">
        <v>5194.2375000000002</v>
      </c>
      <c r="H27" s="68">
        <f t="shared" si="1"/>
        <v>15606.125</v>
      </c>
      <c r="I27" s="72">
        <f t="shared" si="2"/>
        <v>2.0045073988241779</v>
      </c>
    </row>
    <row r="28" spans="1:9" ht="16.5">
      <c r="A28" s="37"/>
      <c r="B28" s="34" t="s">
        <v>17</v>
      </c>
      <c r="C28" s="15" t="s">
        <v>176</v>
      </c>
      <c r="D28" s="144">
        <v>43598.666666666664</v>
      </c>
      <c r="E28" s="144">
        <v>40500</v>
      </c>
      <c r="F28" s="71">
        <f t="shared" si="0"/>
        <v>3098.6666666666642</v>
      </c>
      <c r="G28" s="46">
        <v>9927.9500000000007</v>
      </c>
      <c r="H28" s="68">
        <f t="shared" si="1"/>
        <v>42049.333333333328</v>
      </c>
      <c r="I28" s="72">
        <f t="shared" si="2"/>
        <v>3.2354497487732439</v>
      </c>
    </row>
    <row r="29" spans="1:9" ht="16.5">
      <c r="A29" s="37"/>
      <c r="B29" s="34" t="s">
        <v>18</v>
      </c>
      <c r="C29" s="15" t="s">
        <v>177</v>
      </c>
      <c r="D29" s="144">
        <v>72606.25</v>
      </c>
      <c r="E29" s="144">
        <v>49833.2</v>
      </c>
      <c r="F29" s="71">
        <f t="shared" si="0"/>
        <v>22773.050000000003</v>
      </c>
      <c r="G29" s="46">
        <v>18992.137500000001</v>
      </c>
      <c r="H29" s="68">
        <f t="shared" si="1"/>
        <v>61219.724999999999</v>
      </c>
      <c r="I29" s="72">
        <f t="shared" si="2"/>
        <v>2.2234246935080368</v>
      </c>
    </row>
    <row r="30" spans="1:9" ht="17.25" thickBot="1">
      <c r="A30" s="38"/>
      <c r="B30" s="36" t="s">
        <v>19</v>
      </c>
      <c r="C30" s="16" t="s">
        <v>178</v>
      </c>
      <c r="D30" s="155">
        <v>37998.666666666664</v>
      </c>
      <c r="E30" s="147">
        <v>36733.199999999997</v>
      </c>
      <c r="F30" s="74">
        <f t="shared" si="0"/>
        <v>1265.4666666666672</v>
      </c>
      <c r="G30" s="49">
        <v>14954.0875</v>
      </c>
      <c r="H30" s="100">
        <f t="shared" si="1"/>
        <v>37365.933333333334</v>
      </c>
      <c r="I30" s="75">
        <f t="shared" si="2"/>
        <v>1.4987103581768753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174083</v>
      </c>
      <c r="E32" s="144">
        <v>96833.2</v>
      </c>
      <c r="F32" s="67">
        <f>D32-E32</f>
        <v>77249.8</v>
      </c>
      <c r="G32" s="54">
        <v>26677.083333333332</v>
      </c>
      <c r="H32" s="68">
        <f>AVERAGE(D32:E32)</f>
        <v>135458.1</v>
      </c>
      <c r="I32" s="78">
        <f t="shared" si="2"/>
        <v>4.0776952752830935</v>
      </c>
    </row>
    <row r="33" spans="1:9" ht="16.5">
      <c r="A33" s="37"/>
      <c r="B33" s="34" t="s">
        <v>27</v>
      </c>
      <c r="C33" s="15" t="s">
        <v>180</v>
      </c>
      <c r="D33" s="47">
        <v>147299.6</v>
      </c>
      <c r="E33" s="144">
        <v>96833.2</v>
      </c>
      <c r="F33" s="79">
        <f>D33-E33</f>
        <v>50466.400000000009</v>
      </c>
      <c r="G33" s="46">
        <v>26127.083333333332</v>
      </c>
      <c r="H33" s="68">
        <f>AVERAGE(D33:E33)</f>
        <v>122066.4</v>
      </c>
      <c r="I33" s="72">
        <f t="shared" si="2"/>
        <v>3.672025516306515</v>
      </c>
    </row>
    <row r="34" spans="1:9" ht="16.5">
      <c r="A34" s="37"/>
      <c r="B34" s="39" t="s">
        <v>28</v>
      </c>
      <c r="C34" s="15" t="s">
        <v>181</v>
      </c>
      <c r="D34" s="47">
        <v>62357.142857142855</v>
      </c>
      <c r="E34" s="144">
        <v>54833.2</v>
      </c>
      <c r="F34" s="71">
        <f>D34-E34</f>
        <v>7523.942857142858</v>
      </c>
      <c r="G34" s="46">
        <v>20126.424999999999</v>
      </c>
      <c r="H34" s="68">
        <f>AVERAGE(D34:E34)</f>
        <v>58595.171428571426</v>
      </c>
      <c r="I34" s="72">
        <f t="shared" si="2"/>
        <v>1.9113551675755345</v>
      </c>
    </row>
    <row r="35" spans="1:9" ht="16.5">
      <c r="A35" s="37"/>
      <c r="B35" s="34" t="s">
        <v>29</v>
      </c>
      <c r="C35" s="15" t="s">
        <v>182</v>
      </c>
      <c r="D35" s="47">
        <v>37495</v>
      </c>
      <c r="E35" s="144">
        <v>38000</v>
      </c>
      <c r="F35" s="79">
        <f>D35-E35</f>
        <v>-505</v>
      </c>
      <c r="G35" s="46">
        <v>9794.5499999999993</v>
      </c>
      <c r="H35" s="68">
        <f>AVERAGE(D35:E35)</f>
        <v>37747.5</v>
      </c>
      <c r="I35" s="72">
        <f t="shared" si="2"/>
        <v>2.8539289707030955</v>
      </c>
    </row>
    <row r="36" spans="1:9" ht="17.25" thickBot="1">
      <c r="A36" s="38"/>
      <c r="B36" s="39" t="s">
        <v>30</v>
      </c>
      <c r="C36" s="15" t="s">
        <v>183</v>
      </c>
      <c r="D36" s="50">
        <v>41437.25</v>
      </c>
      <c r="E36" s="144">
        <v>26166.6</v>
      </c>
      <c r="F36" s="71">
        <f>D36-E36</f>
        <v>15270.650000000001</v>
      </c>
      <c r="G36" s="49">
        <v>12822.379166666666</v>
      </c>
      <c r="H36" s="68">
        <f>AVERAGE(D36:E36)</f>
        <v>33801.925000000003</v>
      </c>
      <c r="I36" s="80">
        <f t="shared" si="2"/>
        <v>1.6361663900777648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1675222.4</v>
      </c>
      <c r="E38" s="145">
        <v>1418890.4</v>
      </c>
      <c r="F38" s="67">
        <f>D38-E38</f>
        <v>256332</v>
      </c>
      <c r="G38" s="46">
        <v>384640</v>
      </c>
      <c r="H38" s="67">
        <f>AVERAGE(D38:E38)</f>
        <v>1547056.4</v>
      </c>
      <c r="I38" s="78">
        <f t="shared" si="2"/>
        <v>3.0220892262895171</v>
      </c>
    </row>
    <row r="39" spans="1:9" ht="17.25" thickBot="1">
      <c r="A39" s="38"/>
      <c r="B39" s="36" t="s">
        <v>32</v>
      </c>
      <c r="C39" s="16" t="s">
        <v>185</v>
      </c>
      <c r="D39" s="57">
        <v>826189.71428571432</v>
      </c>
      <c r="E39" s="146">
        <v>1016230</v>
      </c>
      <c r="F39" s="74">
        <f>D39-E39</f>
        <v>-190040.28571428568</v>
      </c>
      <c r="G39" s="46">
        <v>285337.17142857146</v>
      </c>
      <c r="H39" s="81">
        <f>AVERAGE(D39:E39)</f>
        <v>921209.85714285716</v>
      </c>
      <c r="I39" s="75">
        <f t="shared" si="2"/>
        <v>2.2284957915953263</v>
      </c>
    </row>
    <row r="40" spans="1:9" ht="15.75" customHeight="1" thickBot="1">
      <c r="A40" s="234"/>
      <c r="B40" s="235"/>
      <c r="C40" s="236"/>
      <c r="D40" s="83">
        <f>SUM(D15:D39)</f>
        <v>3742200.8531746035</v>
      </c>
      <c r="E40" s="83">
        <f>SUM(E15:E39)</f>
        <v>3344118.8</v>
      </c>
      <c r="F40" s="83">
        <f>SUM(F15:F39)</f>
        <v>398082.05317460326</v>
      </c>
      <c r="G40" s="83">
        <f>SUM(G15:G39)</f>
        <v>977542.17777777766</v>
      </c>
      <c r="H40" s="83">
        <f>AVERAGE(D40:E40)</f>
        <v>3543159.8265873017</v>
      </c>
      <c r="I40" s="75">
        <f>(H40-G40)/G40</f>
        <v>2.6245595403789932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2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224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  <c r="H12" s="126"/>
    </row>
    <row r="13" spans="1:9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218</v>
      </c>
      <c r="F13" s="241" t="s">
        <v>227</v>
      </c>
      <c r="G13" s="224" t="s">
        <v>197</v>
      </c>
      <c r="H13" s="241" t="s">
        <v>222</v>
      </c>
      <c r="I13" s="224" t="s">
        <v>187</v>
      </c>
    </row>
    <row r="14" spans="1:9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16411.792857142857</v>
      </c>
      <c r="F16" s="42">
        <v>51971.522222222222</v>
      </c>
      <c r="G16" s="21">
        <f t="shared" ref="G16:G31" si="0">(F16-E16)/E16</f>
        <v>2.1667181443618335</v>
      </c>
      <c r="H16" s="181">
        <v>43271.488888888889</v>
      </c>
      <c r="I16" s="21">
        <f t="shared" ref="I16:I31" si="1">(F16-H16)/H16</f>
        <v>0.20105694434672663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18428.55</v>
      </c>
      <c r="F17" s="46">
        <v>58572.1</v>
      </c>
      <c r="G17" s="21">
        <f t="shared" si="0"/>
        <v>2.1783347034899654</v>
      </c>
      <c r="H17" s="184">
        <v>58097.1</v>
      </c>
      <c r="I17" s="21">
        <f t="shared" si="1"/>
        <v>8.1759674751407559E-3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15967.661111111112</v>
      </c>
      <c r="F18" s="46">
        <v>44027.111111111109</v>
      </c>
      <c r="G18" s="21">
        <f t="shared" si="0"/>
        <v>1.757267379658678</v>
      </c>
      <c r="H18" s="184">
        <v>45399.266666666663</v>
      </c>
      <c r="I18" s="21">
        <f t="shared" si="1"/>
        <v>-3.0224178853598665E-2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21633</v>
      </c>
      <c r="F19" s="46">
        <v>15269.333333333334</v>
      </c>
      <c r="G19" s="21">
        <f t="shared" si="0"/>
        <v>-0.29416477911832228</v>
      </c>
      <c r="H19" s="184">
        <v>16535.444444444445</v>
      </c>
      <c r="I19" s="21">
        <f t="shared" si="1"/>
        <v>-7.6569524052708338E-2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28070.848214285714</v>
      </c>
      <c r="F20" s="46">
        <v>116963.42857142857</v>
      </c>
      <c r="G20" s="21">
        <f t="shared" si="0"/>
        <v>3.1667222763829406</v>
      </c>
      <c r="H20" s="184">
        <v>124976.01428571429</v>
      </c>
      <c r="I20" s="21">
        <f t="shared" si="1"/>
        <v>-6.4112988080798697E-2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14613.277777777777</v>
      </c>
      <c r="F21" s="46">
        <v>52165.966666666667</v>
      </c>
      <c r="G21" s="21">
        <f t="shared" si="0"/>
        <v>2.5697649397998021</v>
      </c>
      <c r="H21" s="184">
        <v>64566</v>
      </c>
      <c r="I21" s="21">
        <f t="shared" si="1"/>
        <v>-0.19205206042395895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18130.205555555556</v>
      </c>
      <c r="F22" s="46">
        <v>95722.044444444444</v>
      </c>
      <c r="G22" s="21">
        <f t="shared" si="0"/>
        <v>4.2796998992166841</v>
      </c>
      <c r="H22" s="184">
        <v>110805.41111111111</v>
      </c>
      <c r="I22" s="21">
        <f t="shared" si="1"/>
        <v>-0.13612482021786543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4362.9250000000002</v>
      </c>
      <c r="F23" s="46">
        <v>12909.25</v>
      </c>
      <c r="G23" s="21">
        <f t="shared" si="0"/>
        <v>1.9588521462092519</v>
      </c>
      <c r="H23" s="184">
        <v>13559.25</v>
      </c>
      <c r="I23" s="21">
        <f t="shared" si="1"/>
        <v>-4.7937754669321681E-2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4908.7749999999996</v>
      </c>
      <c r="F24" s="46">
        <v>15869.6</v>
      </c>
      <c r="G24" s="21">
        <f t="shared" si="0"/>
        <v>2.2329043396774146</v>
      </c>
      <c r="H24" s="184">
        <v>16003</v>
      </c>
      <c r="I24" s="21">
        <f t="shared" si="1"/>
        <v>-8.3359370118102627E-3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4894.7124999999996</v>
      </c>
      <c r="F25" s="46">
        <v>16200.85</v>
      </c>
      <c r="G25" s="21">
        <f t="shared" si="0"/>
        <v>2.3098675356315619</v>
      </c>
      <c r="H25" s="184">
        <v>15790.5</v>
      </c>
      <c r="I25" s="21">
        <f t="shared" si="1"/>
        <v>2.5987144168962372E-2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5996.8972222222219</v>
      </c>
      <c r="F26" s="46">
        <v>16919.599999999999</v>
      </c>
      <c r="G26" s="21">
        <f t="shared" si="0"/>
        <v>1.8213923589189409</v>
      </c>
      <c r="H26" s="184">
        <v>16474.875</v>
      </c>
      <c r="I26" s="21">
        <f t="shared" si="1"/>
        <v>2.699413500861151E-2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9530.427777777777</v>
      </c>
      <c r="F27" s="46">
        <v>34392.550000000003</v>
      </c>
      <c r="G27" s="21">
        <f t="shared" si="0"/>
        <v>2.6087099972777259</v>
      </c>
      <c r="H27" s="184">
        <v>34830.050000000003</v>
      </c>
      <c r="I27" s="21">
        <f t="shared" si="1"/>
        <v>-1.2560992591167683E-2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5194.2375000000002</v>
      </c>
      <c r="F28" s="46">
        <v>15606.125</v>
      </c>
      <c r="G28" s="21">
        <f t="shared" si="0"/>
        <v>2.0045073988241779</v>
      </c>
      <c r="H28" s="184">
        <v>16245.674999999999</v>
      </c>
      <c r="I28" s="21">
        <f t="shared" si="1"/>
        <v>-3.9367400862075554E-2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9927.9500000000007</v>
      </c>
      <c r="F29" s="46">
        <v>42049.333333333328</v>
      </c>
      <c r="G29" s="21">
        <f t="shared" si="0"/>
        <v>3.2354497487732439</v>
      </c>
      <c r="H29" s="184">
        <v>41149.300000000003</v>
      </c>
      <c r="I29" s="21">
        <f t="shared" si="1"/>
        <v>2.1872385030445852E-2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18992.137500000001</v>
      </c>
      <c r="F30" s="46">
        <v>61219.724999999999</v>
      </c>
      <c r="G30" s="21">
        <f t="shared" si="0"/>
        <v>2.2234246935080368</v>
      </c>
      <c r="H30" s="184">
        <v>61799.824999999997</v>
      </c>
      <c r="I30" s="21">
        <f t="shared" si="1"/>
        <v>-9.3867579722110624E-3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14954.0875</v>
      </c>
      <c r="F31" s="49">
        <v>37365.933333333334</v>
      </c>
      <c r="G31" s="23">
        <f t="shared" si="0"/>
        <v>1.4987103581768753</v>
      </c>
      <c r="H31" s="187">
        <v>33832.666666666672</v>
      </c>
      <c r="I31" s="23">
        <f t="shared" si="1"/>
        <v>0.10443358489822446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26677.083333333332</v>
      </c>
      <c r="F33" s="54">
        <v>135458.1</v>
      </c>
      <c r="G33" s="21">
        <f>(F33-E33)/E33</f>
        <v>4.0776952752830935</v>
      </c>
      <c r="H33" s="190">
        <v>139499.88888888888</v>
      </c>
      <c r="I33" s="21">
        <f>(F33-H33)/H33</f>
        <v>-2.8973420130163255E-2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26127.083333333332</v>
      </c>
      <c r="F34" s="46">
        <v>122066.4</v>
      </c>
      <c r="G34" s="21">
        <f>(F34-E34)/E34</f>
        <v>3.672025516306515</v>
      </c>
      <c r="H34" s="184">
        <v>129785.57142857143</v>
      </c>
      <c r="I34" s="21">
        <f>(F34-H34)/H34</f>
        <v>-5.9476345048261013E-2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20126.424999999999</v>
      </c>
      <c r="F35" s="46">
        <v>58595.171428571426</v>
      </c>
      <c r="G35" s="21">
        <f>(F35-E35)/E35</f>
        <v>1.9113551675755345</v>
      </c>
      <c r="H35" s="184">
        <v>54963.571428571428</v>
      </c>
      <c r="I35" s="21">
        <f>(F35-H35)/H35</f>
        <v>6.6072853448387869E-2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9794.5499999999993</v>
      </c>
      <c r="F36" s="46">
        <v>37747.5</v>
      </c>
      <c r="G36" s="21">
        <f>(F36-E36)/E36</f>
        <v>2.8539289707030955</v>
      </c>
      <c r="H36" s="184">
        <v>44250</v>
      </c>
      <c r="I36" s="21">
        <f>(F36-H36)/H36</f>
        <v>-0.14694915254237287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12822.379166666666</v>
      </c>
      <c r="F37" s="49">
        <v>33801.925000000003</v>
      </c>
      <c r="G37" s="23">
        <f>(F37-E37)/E37</f>
        <v>1.6361663900777648</v>
      </c>
      <c r="H37" s="187">
        <v>33943.777777777781</v>
      </c>
      <c r="I37" s="23">
        <f>(F37-H37)/H37</f>
        <v>-4.1790509797246522E-3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384640</v>
      </c>
      <c r="F39" s="46">
        <v>1547056.4</v>
      </c>
      <c r="G39" s="21">
        <f t="shared" ref="G39:G44" si="2">(F39-E39)/E39</f>
        <v>3.0220892262895171</v>
      </c>
      <c r="H39" s="184">
        <v>1512529.6</v>
      </c>
      <c r="I39" s="21">
        <f t="shared" ref="I39:I44" si="3">(F39-H39)/H39</f>
        <v>2.2827189629875549E-2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285337.17142857146</v>
      </c>
      <c r="F40" s="46">
        <v>921209.85714285716</v>
      </c>
      <c r="G40" s="21">
        <f t="shared" si="2"/>
        <v>2.2284957915953263</v>
      </c>
      <c r="H40" s="184">
        <v>930542.57142857136</v>
      </c>
      <c r="I40" s="21">
        <f t="shared" si="3"/>
        <v>-1.0029325441163424E-2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162397.16666666666</v>
      </c>
      <c r="F41" s="57">
        <v>602243.19999999995</v>
      </c>
      <c r="G41" s="21">
        <f t="shared" si="2"/>
        <v>2.7084587887924974</v>
      </c>
      <c r="H41" s="192">
        <v>639105</v>
      </c>
      <c r="I41" s="21">
        <f t="shared" si="3"/>
        <v>-5.7677220488026294E-2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74821.666666666657</v>
      </c>
      <c r="F42" s="47">
        <v>268324.85714285716</v>
      </c>
      <c r="G42" s="21">
        <f t="shared" si="2"/>
        <v>2.5861919293812914</v>
      </c>
      <c r="H42" s="185">
        <v>241913.57142857142</v>
      </c>
      <c r="I42" s="21">
        <f t="shared" si="3"/>
        <v>0.10917653589387011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66687.5</v>
      </c>
      <c r="F43" s="47">
        <v>254670.66666666666</v>
      </c>
      <c r="G43" s="21">
        <f t="shared" si="2"/>
        <v>2.8188666041861916</v>
      </c>
      <c r="H43" s="185">
        <v>234805</v>
      </c>
      <c r="I43" s="21">
        <f t="shared" si="3"/>
        <v>8.4604955885380029E-2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157364.89583333331</v>
      </c>
      <c r="F44" s="50">
        <v>626597.25</v>
      </c>
      <c r="G44" s="31">
        <f t="shared" si="2"/>
        <v>2.9818108522985662</v>
      </c>
      <c r="H44" s="188">
        <v>550470</v>
      </c>
      <c r="I44" s="31">
        <f t="shared" si="3"/>
        <v>0.13829500245244972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100121.625</v>
      </c>
      <c r="F46" s="43">
        <v>361458</v>
      </c>
      <c r="G46" s="21">
        <f t="shared" ref="G46:G51" si="4">(F46-E46)/E46</f>
        <v>2.6101891074980057</v>
      </c>
      <c r="H46" s="182">
        <v>353473.71428571426</v>
      </c>
      <c r="I46" s="21">
        <f t="shared" ref="I46:I51" si="5">(F46-H46)/H46</f>
        <v>2.2588060700411822E-2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79985.055555555562</v>
      </c>
      <c r="F47" s="47">
        <v>311333.33333333331</v>
      </c>
      <c r="G47" s="21">
        <f t="shared" si="4"/>
        <v>2.8923937874505716</v>
      </c>
      <c r="H47" s="185">
        <v>311000</v>
      </c>
      <c r="I47" s="21">
        <f t="shared" si="5"/>
        <v>1.0718113612003663E-3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276682.16666666669</v>
      </c>
      <c r="F48" s="47">
        <v>1002048.5714285715</v>
      </c>
      <c r="G48" s="21">
        <f t="shared" si="4"/>
        <v>2.6216594061726837</v>
      </c>
      <c r="H48" s="185">
        <v>1001109</v>
      </c>
      <c r="I48" s="21">
        <f t="shared" si="5"/>
        <v>9.3853059813814321E-4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372466.25</v>
      </c>
      <c r="F49" s="47">
        <v>1289265.4285714286</v>
      </c>
      <c r="G49" s="21">
        <f t="shared" si="4"/>
        <v>2.461428863880764</v>
      </c>
      <c r="H49" s="185">
        <v>1289361.5714285714</v>
      </c>
      <c r="I49" s="21">
        <f t="shared" si="5"/>
        <v>-7.4566249896994283E-5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26730</v>
      </c>
      <c r="F50" s="47">
        <v>144069.5</v>
      </c>
      <c r="G50" s="21">
        <f t="shared" si="4"/>
        <v>4.3898054620276845</v>
      </c>
      <c r="H50" s="185">
        <v>143448.75</v>
      </c>
      <c r="I50" s="21">
        <f t="shared" si="5"/>
        <v>4.32732944692791E-3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269750</v>
      </c>
      <c r="F51" s="50">
        <v>1890000</v>
      </c>
      <c r="G51" s="31">
        <f t="shared" si="4"/>
        <v>6.0064874884151989</v>
      </c>
      <c r="H51" s="188">
        <v>1869900</v>
      </c>
      <c r="I51" s="31">
        <f t="shared" si="5"/>
        <v>1.074923792716188E-2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52083.333333333328</v>
      </c>
      <c r="F53" s="66">
        <v>151308</v>
      </c>
      <c r="G53" s="22">
        <f t="shared" ref="G53:G61" si="6">(F53-E53)/E53</f>
        <v>1.9051136000000002</v>
      </c>
      <c r="H53" s="143">
        <v>151519.20000000001</v>
      </c>
      <c r="I53" s="22">
        <f t="shared" ref="I53:I61" si="7">(F53-H53)/H53</f>
        <v>-1.393882755452851E-3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58520</v>
      </c>
      <c r="F54" s="70">
        <v>165318</v>
      </c>
      <c r="G54" s="21">
        <f t="shared" si="6"/>
        <v>1.8249829118250172</v>
      </c>
      <c r="H54" s="196">
        <v>163741.5</v>
      </c>
      <c r="I54" s="21">
        <f t="shared" si="7"/>
        <v>9.6279806890739363E-3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44633.8</v>
      </c>
      <c r="F55" s="70">
        <v>137298</v>
      </c>
      <c r="G55" s="21">
        <f t="shared" si="6"/>
        <v>2.0760992790217276</v>
      </c>
      <c r="H55" s="196">
        <v>137151</v>
      </c>
      <c r="I55" s="21">
        <f t="shared" si="7"/>
        <v>1.0718113612004287E-3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61171.25</v>
      </c>
      <c r="F56" s="70">
        <v>174813.66666666666</v>
      </c>
      <c r="G56" s="21">
        <f t="shared" si="6"/>
        <v>1.85777496236658</v>
      </c>
      <c r="H56" s="196">
        <v>174626.5</v>
      </c>
      <c r="I56" s="21">
        <f t="shared" si="7"/>
        <v>1.0718113612003732E-3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29680.833333333332</v>
      </c>
      <c r="F57" s="98">
        <v>97136</v>
      </c>
      <c r="G57" s="21">
        <f t="shared" si="6"/>
        <v>2.2726843922845834</v>
      </c>
      <c r="H57" s="201">
        <v>97343</v>
      </c>
      <c r="I57" s="21">
        <f t="shared" si="7"/>
        <v>-2.126501135161234E-3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16291.666666666668</v>
      </c>
      <c r="F58" s="50">
        <v>108157.2</v>
      </c>
      <c r="G58" s="29">
        <f t="shared" si="6"/>
        <v>5.6388051150895135</v>
      </c>
      <c r="H58" s="188">
        <v>108041.4</v>
      </c>
      <c r="I58" s="29">
        <f t="shared" si="7"/>
        <v>1.0718113612004558E-3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51881.071428571428</v>
      </c>
      <c r="F59" s="68">
        <v>224293.42857142858</v>
      </c>
      <c r="G59" s="21">
        <f t="shared" si="6"/>
        <v>3.3232227553401672</v>
      </c>
      <c r="H59" s="195">
        <v>224053.28571428571</v>
      </c>
      <c r="I59" s="21">
        <f t="shared" si="7"/>
        <v>1.0718113612004844E-3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59993.482142857145</v>
      </c>
      <c r="F60" s="70">
        <v>212818.57142857142</v>
      </c>
      <c r="G60" s="21">
        <f t="shared" si="6"/>
        <v>2.5473615437391257</v>
      </c>
      <c r="H60" s="196">
        <v>213923.57142857142</v>
      </c>
      <c r="I60" s="21">
        <f t="shared" si="7"/>
        <v>-5.1653961862213812E-3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516225</v>
      </c>
      <c r="F61" s="73">
        <v>1054486</v>
      </c>
      <c r="G61" s="29">
        <f t="shared" si="6"/>
        <v>1.0426868129207225</v>
      </c>
      <c r="H61" s="197">
        <v>1053357</v>
      </c>
      <c r="I61" s="29">
        <f t="shared" si="7"/>
        <v>1.0718113612004287E-3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130797.875</v>
      </c>
      <c r="F63" s="54">
        <v>438926.5</v>
      </c>
      <c r="G63" s="21">
        <f t="shared" ref="G63:G68" si="8">(F63-E63)/E63</f>
        <v>2.3557617048442108</v>
      </c>
      <c r="H63" s="190">
        <v>438514.875</v>
      </c>
      <c r="I63" s="21">
        <f t="shared" ref="I63:I74" si="9">(F63-H63)/H63</f>
        <v>9.3867967420717489E-4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686080.66666666674</v>
      </c>
      <c r="F64" s="46">
        <v>2323325</v>
      </c>
      <c r="G64" s="21">
        <f t="shared" si="8"/>
        <v>2.3863729337949566</v>
      </c>
      <c r="H64" s="184">
        <v>2320837.5</v>
      </c>
      <c r="I64" s="21">
        <f t="shared" si="9"/>
        <v>1.0718113612004287E-3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447740.625</v>
      </c>
      <c r="F65" s="46">
        <v>770031.11111111112</v>
      </c>
      <c r="G65" s="21">
        <f t="shared" si="8"/>
        <v>0.71981515215670033</v>
      </c>
      <c r="H65" s="184">
        <v>769517.66666666663</v>
      </c>
      <c r="I65" s="21">
        <f t="shared" si="9"/>
        <v>6.6722892363029515E-4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158838.125</v>
      </c>
      <c r="F66" s="46">
        <v>568245.6</v>
      </c>
      <c r="G66" s="21">
        <f t="shared" si="8"/>
        <v>2.5775138997643041</v>
      </c>
      <c r="H66" s="184">
        <v>567637.19999999995</v>
      </c>
      <c r="I66" s="21">
        <f t="shared" si="9"/>
        <v>1.0718113612004699E-3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79433.666666666657</v>
      </c>
      <c r="F67" s="46">
        <v>288739.42857142858</v>
      </c>
      <c r="G67" s="21">
        <f t="shared" si="8"/>
        <v>2.6349754542124701</v>
      </c>
      <c r="H67" s="184">
        <v>285764.57142857142</v>
      </c>
      <c r="I67" s="21">
        <f t="shared" si="9"/>
        <v>1.0410167810465417E-2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65019.5</v>
      </c>
      <c r="F68" s="58">
        <v>232583.71428571429</v>
      </c>
      <c r="G68" s="31">
        <f t="shared" si="8"/>
        <v>2.577137847656692</v>
      </c>
      <c r="H68" s="193">
        <v>223686.75</v>
      </c>
      <c r="I68" s="31">
        <f t="shared" si="9"/>
        <v>3.9774212311253526E-2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67625.375</v>
      </c>
      <c r="F70" s="43">
        <v>280200</v>
      </c>
      <c r="G70" s="21">
        <f>(F70-E70)/E70</f>
        <v>3.1434151012101594</v>
      </c>
      <c r="H70" s="182">
        <v>275934.75</v>
      </c>
      <c r="I70" s="21">
        <f t="shared" si="9"/>
        <v>1.5457458692680063E-2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52350.702380952382</v>
      </c>
      <c r="F71" s="47">
        <v>204546</v>
      </c>
      <c r="G71" s="21">
        <f>(F71-E71)/E71</f>
        <v>2.9072255136432199</v>
      </c>
      <c r="H71" s="185">
        <v>204327</v>
      </c>
      <c r="I71" s="21">
        <f t="shared" si="9"/>
        <v>1.0718113612004287E-3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28265.083333333336</v>
      </c>
      <c r="F72" s="47">
        <v>81984.444444444438</v>
      </c>
      <c r="G72" s="21">
        <f>(F72-E72)/E72</f>
        <v>1.9005555539176227</v>
      </c>
      <c r="H72" s="185">
        <v>81896.666666666672</v>
      </c>
      <c r="I72" s="21">
        <f t="shared" si="9"/>
        <v>1.0718113612002904E-3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31465.75</v>
      </c>
      <c r="F73" s="47">
        <v>146871.5</v>
      </c>
      <c r="G73" s="21">
        <f>(F73-E73)/E73</f>
        <v>3.6676624583872943</v>
      </c>
      <c r="H73" s="185">
        <v>143448.75</v>
      </c>
      <c r="I73" s="21">
        <f t="shared" si="9"/>
        <v>2.3860437961292797E-2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27462.6</v>
      </c>
      <c r="F74" s="50">
        <v>117995.33333333333</v>
      </c>
      <c r="G74" s="21">
        <f>(F74-E74)/E74</f>
        <v>3.2965827464745998</v>
      </c>
      <c r="H74" s="188">
        <v>119773.875</v>
      </c>
      <c r="I74" s="21">
        <f t="shared" si="9"/>
        <v>-1.4849161945095887E-2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23017.25</v>
      </c>
      <c r="F76" s="43">
        <v>74097.333333333328</v>
      </c>
      <c r="G76" s="22">
        <f t="shared" ref="G76:G82" si="10">(F76-E76)/E76</f>
        <v>2.2192087818194324</v>
      </c>
      <c r="H76" s="182">
        <v>74018</v>
      </c>
      <c r="I76" s="22">
        <f t="shared" ref="I76:I82" si="11">(F76-H76)/H76</f>
        <v>1.0718113612003632E-3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27704.285714285714</v>
      </c>
      <c r="F77" s="32">
        <v>101806</v>
      </c>
      <c r="G77" s="21">
        <f t="shared" si="10"/>
        <v>2.6747383076367766</v>
      </c>
      <c r="H77" s="176">
        <v>100556.66666666667</v>
      </c>
      <c r="I77" s="21">
        <f t="shared" si="11"/>
        <v>1.2424172108595437E-2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14056.333333333332</v>
      </c>
      <c r="F78" s="47">
        <v>44832</v>
      </c>
      <c r="G78" s="21">
        <f t="shared" si="10"/>
        <v>2.1894519670848256</v>
      </c>
      <c r="H78" s="185">
        <v>44784</v>
      </c>
      <c r="I78" s="21">
        <f t="shared" si="11"/>
        <v>1.0718113612004287E-3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23592.076388888891</v>
      </c>
      <c r="F79" s="47">
        <v>109254.5</v>
      </c>
      <c r="G79" s="21">
        <f t="shared" si="10"/>
        <v>3.630982801134679</v>
      </c>
      <c r="H79" s="185">
        <v>110200.5</v>
      </c>
      <c r="I79" s="21">
        <f t="shared" si="11"/>
        <v>-8.5843530655487048E-3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33001.333333333328</v>
      </c>
      <c r="F80" s="61">
        <v>130643.25</v>
      </c>
      <c r="G80" s="21">
        <f t="shared" si="10"/>
        <v>2.9587264150943402</v>
      </c>
      <c r="H80" s="194">
        <v>134818.5</v>
      </c>
      <c r="I80" s="21">
        <f t="shared" si="11"/>
        <v>-3.096941443496256E-2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75000</v>
      </c>
      <c r="F81" s="61">
        <v>731010.66666666663</v>
      </c>
      <c r="G81" s="21">
        <f t="shared" si="10"/>
        <v>8.7468088888888875</v>
      </c>
      <c r="H81" s="194">
        <v>730228</v>
      </c>
      <c r="I81" s="21">
        <f t="shared" si="11"/>
        <v>1.0718113612003756E-3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45956.261111111111</v>
      </c>
      <c r="F82" s="50">
        <v>173620.22222222222</v>
      </c>
      <c r="G82" s="23">
        <f t="shared" si="10"/>
        <v>2.7779448985732444</v>
      </c>
      <c r="H82" s="188">
        <v>173434.33333333334</v>
      </c>
      <c r="I82" s="23">
        <f t="shared" si="11"/>
        <v>1.0718113612003541E-3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70" zoomScaleNormal="100" workbookViewId="0">
      <selection activeCell="E90" sqref="E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228</v>
      </c>
      <c r="B10" s="2"/>
      <c r="C10" s="2"/>
    </row>
    <row r="11" spans="1:9" ht="18">
      <c r="A11" s="2"/>
      <c r="B11" s="2"/>
      <c r="C11" s="2"/>
      <c r="D11" s="247" t="s">
        <v>219</v>
      </c>
      <c r="E11" s="247"/>
      <c r="F11" s="218" t="s">
        <v>229</v>
      </c>
      <c r="H11" s="126"/>
    </row>
    <row r="12" spans="1:9" ht="4.5" customHeight="1" thickBot="1">
      <c r="A12" s="2"/>
      <c r="B12" s="2"/>
      <c r="C12" s="2"/>
    </row>
    <row r="13" spans="1:9" s="126" customFormat="1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217</v>
      </c>
      <c r="F13" s="241" t="s">
        <v>227</v>
      </c>
      <c r="G13" s="224" t="s">
        <v>197</v>
      </c>
      <c r="H13" s="241" t="s">
        <v>222</v>
      </c>
      <c r="I13" s="224" t="s">
        <v>187</v>
      </c>
    </row>
    <row r="14" spans="1:9" s="126" customFormat="1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9</v>
      </c>
      <c r="C16" s="163" t="s">
        <v>88</v>
      </c>
      <c r="D16" s="160" t="s">
        <v>161</v>
      </c>
      <c r="E16" s="181">
        <v>14613.277777777777</v>
      </c>
      <c r="F16" s="181">
        <v>52165.966666666667</v>
      </c>
      <c r="G16" s="169">
        <f>(F16-E16)/E16</f>
        <v>2.5697649397998021</v>
      </c>
      <c r="H16" s="181">
        <v>64566</v>
      </c>
      <c r="I16" s="169">
        <f>(F16-H16)/H16</f>
        <v>-0.19205206042395895</v>
      </c>
    </row>
    <row r="17" spans="1:9" ht="16.5">
      <c r="A17" s="130"/>
      <c r="B17" s="177" t="s">
        <v>10</v>
      </c>
      <c r="C17" s="164" t="s">
        <v>90</v>
      </c>
      <c r="D17" s="160" t="s">
        <v>161</v>
      </c>
      <c r="E17" s="184">
        <v>18130.205555555556</v>
      </c>
      <c r="F17" s="184">
        <v>95722.044444444444</v>
      </c>
      <c r="G17" s="169">
        <f>(F17-E17)/E17</f>
        <v>4.2796998992166841</v>
      </c>
      <c r="H17" s="184">
        <v>110805.41111111111</v>
      </c>
      <c r="I17" s="169">
        <f>(F17-H17)/H17</f>
        <v>-0.13612482021786543</v>
      </c>
    </row>
    <row r="18" spans="1:9" ht="16.5">
      <c r="A18" s="130"/>
      <c r="B18" s="177" t="s">
        <v>7</v>
      </c>
      <c r="C18" s="164" t="s">
        <v>87</v>
      </c>
      <c r="D18" s="160" t="s">
        <v>161</v>
      </c>
      <c r="E18" s="184">
        <v>21633</v>
      </c>
      <c r="F18" s="184">
        <v>15269.333333333334</v>
      </c>
      <c r="G18" s="169">
        <f>(F18-E18)/E18</f>
        <v>-0.29416477911832228</v>
      </c>
      <c r="H18" s="184">
        <v>16535.444444444445</v>
      </c>
      <c r="I18" s="169">
        <f>(F18-H18)/H18</f>
        <v>-7.6569524052708338E-2</v>
      </c>
    </row>
    <row r="19" spans="1:9" ht="16.5">
      <c r="A19" s="130"/>
      <c r="B19" s="177" t="s">
        <v>8</v>
      </c>
      <c r="C19" s="164" t="s">
        <v>89</v>
      </c>
      <c r="D19" s="160" t="s">
        <v>161</v>
      </c>
      <c r="E19" s="184">
        <v>28070.848214285714</v>
      </c>
      <c r="F19" s="184">
        <v>116963.42857142857</v>
      </c>
      <c r="G19" s="169">
        <f>(F19-E19)/E19</f>
        <v>3.1667222763829406</v>
      </c>
      <c r="H19" s="184">
        <v>124976.01428571429</v>
      </c>
      <c r="I19" s="169">
        <f>(F19-H19)/H19</f>
        <v>-6.4112988080798697E-2</v>
      </c>
    </row>
    <row r="20" spans="1:9" ht="16.5">
      <c r="A20" s="130"/>
      <c r="B20" s="177" t="s">
        <v>11</v>
      </c>
      <c r="C20" s="164" t="s">
        <v>91</v>
      </c>
      <c r="D20" s="160" t="s">
        <v>81</v>
      </c>
      <c r="E20" s="184">
        <v>4362.9250000000002</v>
      </c>
      <c r="F20" s="184">
        <v>12909.25</v>
      </c>
      <c r="G20" s="169">
        <f>(F20-E20)/E20</f>
        <v>1.9588521462092519</v>
      </c>
      <c r="H20" s="184">
        <v>13559.25</v>
      </c>
      <c r="I20" s="169">
        <f>(F20-H20)/H20</f>
        <v>-4.7937754669321681E-2</v>
      </c>
    </row>
    <row r="21" spans="1:9" ht="16.5">
      <c r="A21" s="130"/>
      <c r="B21" s="177" t="s">
        <v>16</v>
      </c>
      <c r="C21" s="164" t="s">
        <v>96</v>
      </c>
      <c r="D21" s="160" t="s">
        <v>81</v>
      </c>
      <c r="E21" s="184">
        <v>5194.2375000000002</v>
      </c>
      <c r="F21" s="184">
        <v>15606.125</v>
      </c>
      <c r="G21" s="169">
        <f>(F21-E21)/E21</f>
        <v>2.0045073988241779</v>
      </c>
      <c r="H21" s="184">
        <v>16245.674999999999</v>
      </c>
      <c r="I21" s="169">
        <f>(F21-H21)/H21</f>
        <v>-3.9367400862075554E-2</v>
      </c>
    </row>
    <row r="22" spans="1:9" ht="16.5">
      <c r="A22" s="130"/>
      <c r="B22" s="177" t="s">
        <v>6</v>
      </c>
      <c r="C22" s="164" t="s">
        <v>86</v>
      </c>
      <c r="D22" s="160" t="s">
        <v>161</v>
      </c>
      <c r="E22" s="184">
        <v>15967.661111111112</v>
      </c>
      <c r="F22" s="184">
        <v>44027.111111111109</v>
      </c>
      <c r="G22" s="169">
        <f>(F22-E22)/E22</f>
        <v>1.757267379658678</v>
      </c>
      <c r="H22" s="184">
        <v>45399.266666666663</v>
      </c>
      <c r="I22" s="169">
        <f>(F22-H22)/H22</f>
        <v>-3.0224178853598665E-2</v>
      </c>
    </row>
    <row r="23" spans="1:9" ht="16.5">
      <c r="A23" s="130"/>
      <c r="B23" s="177" t="s">
        <v>15</v>
      </c>
      <c r="C23" s="164" t="s">
        <v>95</v>
      </c>
      <c r="D23" s="162" t="s">
        <v>82</v>
      </c>
      <c r="E23" s="184">
        <v>9530.427777777777</v>
      </c>
      <c r="F23" s="184">
        <v>34392.550000000003</v>
      </c>
      <c r="G23" s="169">
        <f>(F23-E23)/E23</f>
        <v>2.6087099972777259</v>
      </c>
      <c r="H23" s="184">
        <v>34830.050000000003</v>
      </c>
      <c r="I23" s="169">
        <f>(F23-H23)/H23</f>
        <v>-1.2560992591167683E-2</v>
      </c>
    </row>
    <row r="24" spans="1:9" ht="16.5">
      <c r="A24" s="130"/>
      <c r="B24" s="177" t="s">
        <v>18</v>
      </c>
      <c r="C24" s="164" t="s">
        <v>98</v>
      </c>
      <c r="D24" s="162" t="s">
        <v>83</v>
      </c>
      <c r="E24" s="184">
        <v>18992.137500000001</v>
      </c>
      <c r="F24" s="184">
        <v>61219.724999999999</v>
      </c>
      <c r="G24" s="169">
        <f>(F24-E24)/E24</f>
        <v>2.2234246935080368</v>
      </c>
      <c r="H24" s="184">
        <v>61799.824999999997</v>
      </c>
      <c r="I24" s="169">
        <f>(F24-H24)/H24</f>
        <v>-9.3867579722110624E-3</v>
      </c>
    </row>
    <row r="25" spans="1:9" ht="16.5">
      <c r="A25" s="130"/>
      <c r="B25" s="177" t="s">
        <v>12</v>
      </c>
      <c r="C25" s="164" t="s">
        <v>92</v>
      </c>
      <c r="D25" s="162" t="s">
        <v>81</v>
      </c>
      <c r="E25" s="184">
        <v>4908.7749999999996</v>
      </c>
      <c r="F25" s="184">
        <v>15869.6</v>
      </c>
      <c r="G25" s="169">
        <f>(F25-E25)/E25</f>
        <v>2.2329043396774146</v>
      </c>
      <c r="H25" s="184">
        <v>16003</v>
      </c>
      <c r="I25" s="169">
        <f>(F25-H25)/H25</f>
        <v>-8.3359370118102627E-3</v>
      </c>
    </row>
    <row r="26" spans="1:9" ht="16.5">
      <c r="A26" s="130"/>
      <c r="B26" s="177" t="s">
        <v>5</v>
      </c>
      <c r="C26" s="164" t="s">
        <v>85</v>
      </c>
      <c r="D26" s="162" t="s">
        <v>161</v>
      </c>
      <c r="E26" s="184">
        <v>18428.55</v>
      </c>
      <c r="F26" s="184">
        <v>58572.1</v>
      </c>
      <c r="G26" s="169">
        <f>(F26-E26)/E26</f>
        <v>2.1783347034899654</v>
      </c>
      <c r="H26" s="184">
        <v>58097.1</v>
      </c>
      <c r="I26" s="169">
        <f>(F26-H26)/H26</f>
        <v>8.1759674751407559E-3</v>
      </c>
    </row>
    <row r="27" spans="1:9" ht="16.5">
      <c r="A27" s="130"/>
      <c r="B27" s="177" t="s">
        <v>17</v>
      </c>
      <c r="C27" s="164" t="s">
        <v>97</v>
      </c>
      <c r="D27" s="162" t="s">
        <v>161</v>
      </c>
      <c r="E27" s="184">
        <v>9927.9500000000007</v>
      </c>
      <c r="F27" s="184">
        <v>42049.333333333328</v>
      </c>
      <c r="G27" s="169">
        <f>(F27-E27)/E27</f>
        <v>3.2354497487732439</v>
      </c>
      <c r="H27" s="184">
        <v>41149.300000000003</v>
      </c>
      <c r="I27" s="169">
        <f>(F27-H27)/H27</f>
        <v>2.1872385030445852E-2</v>
      </c>
    </row>
    <row r="28" spans="1:9" ht="16.5">
      <c r="A28" s="130"/>
      <c r="B28" s="177" t="s">
        <v>13</v>
      </c>
      <c r="C28" s="164" t="s">
        <v>93</v>
      </c>
      <c r="D28" s="162" t="s">
        <v>81</v>
      </c>
      <c r="E28" s="184">
        <v>4894.7124999999996</v>
      </c>
      <c r="F28" s="184">
        <v>16200.85</v>
      </c>
      <c r="G28" s="169">
        <f>(F28-E28)/E28</f>
        <v>2.3098675356315619</v>
      </c>
      <c r="H28" s="184">
        <v>15790.5</v>
      </c>
      <c r="I28" s="169">
        <f>(F28-H28)/H28</f>
        <v>2.5987144168962372E-2</v>
      </c>
    </row>
    <row r="29" spans="1:9" ht="17.25" thickBot="1">
      <c r="A29" s="131"/>
      <c r="B29" s="177" t="s">
        <v>14</v>
      </c>
      <c r="C29" s="164" t="s">
        <v>94</v>
      </c>
      <c r="D29" s="162" t="s">
        <v>81</v>
      </c>
      <c r="E29" s="184">
        <v>5996.8972222222219</v>
      </c>
      <c r="F29" s="184">
        <v>16919.599999999999</v>
      </c>
      <c r="G29" s="169">
        <f>(F29-E29)/E29</f>
        <v>1.8213923589189409</v>
      </c>
      <c r="H29" s="184">
        <v>16474.875</v>
      </c>
      <c r="I29" s="169">
        <f>(F29-H29)/H29</f>
        <v>2.699413500861151E-2</v>
      </c>
    </row>
    <row r="30" spans="1:9" ht="16.5">
      <c r="A30" s="37"/>
      <c r="B30" s="177" t="s">
        <v>19</v>
      </c>
      <c r="C30" s="164" t="s">
        <v>99</v>
      </c>
      <c r="D30" s="162" t="s">
        <v>161</v>
      </c>
      <c r="E30" s="184">
        <v>14954.0875</v>
      </c>
      <c r="F30" s="184">
        <v>37365.933333333334</v>
      </c>
      <c r="G30" s="169">
        <f>(F30-E30)/E30</f>
        <v>1.4987103581768753</v>
      </c>
      <c r="H30" s="184">
        <v>33832.666666666672</v>
      </c>
      <c r="I30" s="169">
        <f>(F30-H30)/H30</f>
        <v>0.10443358489822446</v>
      </c>
    </row>
    <row r="31" spans="1:9" ht="17.25" thickBot="1">
      <c r="A31" s="38"/>
      <c r="B31" s="178" t="s">
        <v>4</v>
      </c>
      <c r="C31" s="165" t="s">
        <v>84</v>
      </c>
      <c r="D31" s="161" t="s">
        <v>161</v>
      </c>
      <c r="E31" s="187">
        <v>16411.792857142857</v>
      </c>
      <c r="F31" s="187">
        <v>51971.522222222222</v>
      </c>
      <c r="G31" s="171">
        <f>(F31-E31)/E31</f>
        <v>2.1667181443618335</v>
      </c>
      <c r="H31" s="187">
        <v>43271.488888888889</v>
      </c>
      <c r="I31" s="171">
        <f>(F31-H31)/H31</f>
        <v>0.20105694434672663</v>
      </c>
    </row>
    <row r="32" spans="1:9" ht="15.75" customHeight="1" thickBot="1">
      <c r="A32" s="234" t="s">
        <v>188</v>
      </c>
      <c r="B32" s="235"/>
      <c r="C32" s="235"/>
      <c r="D32" s="236"/>
      <c r="E32" s="99">
        <f>SUM(E16:E31)</f>
        <v>212017.48551587304</v>
      </c>
      <c r="F32" s="100">
        <f>SUM(F16:F31)</f>
        <v>687224.47301587288</v>
      </c>
      <c r="G32" s="101">
        <f t="shared" ref="G32" si="0">(F32-E32)/E32</f>
        <v>2.2413575292799268</v>
      </c>
      <c r="H32" s="100">
        <f>SUM(H16:H31)</f>
        <v>713335.86706349207</v>
      </c>
      <c r="I32" s="104">
        <f t="shared" ref="I32" si="1">(F32-H32)/H32</f>
        <v>-3.6604627992573781E-2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29</v>
      </c>
      <c r="C34" s="166" t="s">
        <v>103</v>
      </c>
      <c r="D34" s="168" t="s">
        <v>161</v>
      </c>
      <c r="E34" s="190">
        <v>9794.5499999999993</v>
      </c>
      <c r="F34" s="190">
        <v>37747.5</v>
      </c>
      <c r="G34" s="169">
        <f>(F34-E34)/E34</f>
        <v>2.8539289707030955</v>
      </c>
      <c r="H34" s="190">
        <v>44250</v>
      </c>
      <c r="I34" s="169">
        <f>(F34-H34)/H34</f>
        <v>-0.14694915254237287</v>
      </c>
    </row>
    <row r="35" spans="1:9" ht="16.5">
      <c r="A35" s="37"/>
      <c r="B35" s="177" t="s">
        <v>27</v>
      </c>
      <c r="C35" s="164" t="s">
        <v>101</v>
      </c>
      <c r="D35" s="160" t="s">
        <v>161</v>
      </c>
      <c r="E35" s="184">
        <v>26127.083333333332</v>
      </c>
      <c r="F35" s="184">
        <v>122066.4</v>
      </c>
      <c r="G35" s="169">
        <f>(F35-E35)/E35</f>
        <v>3.672025516306515</v>
      </c>
      <c r="H35" s="184">
        <v>129785.57142857143</v>
      </c>
      <c r="I35" s="169">
        <f>(F35-H35)/H35</f>
        <v>-5.9476345048261013E-2</v>
      </c>
    </row>
    <row r="36" spans="1:9" ht="16.5">
      <c r="A36" s="37"/>
      <c r="B36" s="179" t="s">
        <v>26</v>
      </c>
      <c r="C36" s="164" t="s">
        <v>100</v>
      </c>
      <c r="D36" s="160" t="s">
        <v>161</v>
      </c>
      <c r="E36" s="184">
        <v>26677.083333333332</v>
      </c>
      <c r="F36" s="184">
        <v>135458.1</v>
      </c>
      <c r="G36" s="169">
        <f>(F36-E36)/E36</f>
        <v>4.0776952752830935</v>
      </c>
      <c r="H36" s="184">
        <v>139499.88888888888</v>
      </c>
      <c r="I36" s="169">
        <f>(F36-H36)/H36</f>
        <v>-2.8973420130163255E-2</v>
      </c>
    </row>
    <row r="37" spans="1:9" ht="16.5">
      <c r="A37" s="37"/>
      <c r="B37" s="177" t="s">
        <v>30</v>
      </c>
      <c r="C37" s="164" t="s">
        <v>104</v>
      </c>
      <c r="D37" s="160" t="s">
        <v>161</v>
      </c>
      <c r="E37" s="184">
        <v>12822.379166666666</v>
      </c>
      <c r="F37" s="184">
        <v>33801.925000000003</v>
      </c>
      <c r="G37" s="169">
        <f>(F37-E37)/E37</f>
        <v>1.6361663900777648</v>
      </c>
      <c r="H37" s="184">
        <v>33943.777777777781</v>
      </c>
      <c r="I37" s="169">
        <f>(F37-H37)/H37</f>
        <v>-4.1790509797246522E-3</v>
      </c>
    </row>
    <row r="38" spans="1:9" ht="17.25" thickBot="1">
      <c r="A38" s="38"/>
      <c r="B38" s="179" t="s">
        <v>28</v>
      </c>
      <c r="C38" s="164" t="s">
        <v>102</v>
      </c>
      <c r="D38" s="172" t="s">
        <v>161</v>
      </c>
      <c r="E38" s="187">
        <v>20126.424999999999</v>
      </c>
      <c r="F38" s="187">
        <v>58595.171428571426</v>
      </c>
      <c r="G38" s="171">
        <f>(F38-E38)/E38</f>
        <v>1.9113551675755345</v>
      </c>
      <c r="H38" s="187">
        <v>54963.571428571428</v>
      </c>
      <c r="I38" s="171">
        <f>(F38-H38)/H38</f>
        <v>6.6072853448387869E-2</v>
      </c>
    </row>
    <row r="39" spans="1:9" ht="15.75" customHeight="1" thickBot="1">
      <c r="A39" s="234" t="s">
        <v>189</v>
      </c>
      <c r="B39" s="235"/>
      <c r="C39" s="235"/>
      <c r="D39" s="236"/>
      <c r="E39" s="83">
        <f>SUM(E34:E38)</f>
        <v>95547.520833333328</v>
      </c>
      <c r="F39" s="102">
        <f>SUM(F34:F38)</f>
        <v>387669.09642857139</v>
      </c>
      <c r="G39" s="103">
        <f t="shared" ref="G39" si="2">(F39-E39)/E39</f>
        <v>3.0573433308101765</v>
      </c>
      <c r="H39" s="102">
        <f>SUM(H34:H38)</f>
        <v>402442.80952380953</v>
      </c>
      <c r="I39" s="104">
        <f t="shared" ref="I39" si="3">(F39-H39)/H39</f>
        <v>-3.6710093324115144E-2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33</v>
      </c>
      <c r="C41" s="164" t="s">
        <v>107</v>
      </c>
      <c r="D41" s="168" t="s">
        <v>161</v>
      </c>
      <c r="E41" s="182">
        <v>162397.16666666666</v>
      </c>
      <c r="F41" s="184">
        <v>602243.19999999995</v>
      </c>
      <c r="G41" s="169">
        <f>(F41-E41)/E41</f>
        <v>2.7084587887924974</v>
      </c>
      <c r="H41" s="184">
        <v>639105</v>
      </c>
      <c r="I41" s="169">
        <f>(F41-H41)/H41</f>
        <v>-5.7677220488026294E-2</v>
      </c>
    </row>
    <row r="42" spans="1:9" ht="16.5">
      <c r="A42" s="37"/>
      <c r="B42" s="177" t="s">
        <v>32</v>
      </c>
      <c r="C42" s="164" t="s">
        <v>106</v>
      </c>
      <c r="D42" s="160" t="s">
        <v>161</v>
      </c>
      <c r="E42" s="185">
        <v>285337.17142857146</v>
      </c>
      <c r="F42" s="184">
        <v>921209.85714285716</v>
      </c>
      <c r="G42" s="169">
        <f>(F42-E42)/E42</f>
        <v>2.2284957915953263</v>
      </c>
      <c r="H42" s="184">
        <v>930542.57142857136</v>
      </c>
      <c r="I42" s="169">
        <f>(F42-H42)/H42</f>
        <v>-1.0029325441163424E-2</v>
      </c>
    </row>
    <row r="43" spans="1:9" ht="16.5">
      <c r="A43" s="37"/>
      <c r="B43" s="179" t="s">
        <v>31</v>
      </c>
      <c r="C43" s="164" t="s">
        <v>105</v>
      </c>
      <c r="D43" s="160" t="s">
        <v>161</v>
      </c>
      <c r="E43" s="185">
        <v>384640</v>
      </c>
      <c r="F43" s="192">
        <v>1547056.4</v>
      </c>
      <c r="G43" s="169">
        <f>(F43-E43)/E43</f>
        <v>3.0220892262895171</v>
      </c>
      <c r="H43" s="192">
        <v>1512529.6</v>
      </c>
      <c r="I43" s="169">
        <f>(F43-H43)/H43</f>
        <v>2.2827189629875549E-2</v>
      </c>
    </row>
    <row r="44" spans="1:9" ht="16.5">
      <c r="A44" s="37"/>
      <c r="B44" s="177" t="s">
        <v>35</v>
      </c>
      <c r="C44" s="164" t="s">
        <v>152</v>
      </c>
      <c r="D44" s="160" t="s">
        <v>161</v>
      </c>
      <c r="E44" s="185">
        <v>66687.5</v>
      </c>
      <c r="F44" s="185">
        <v>254670.66666666666</v>
      </c>
      <c r="G44" s="169">
        <f>(F44-E44)/E44</f>
        <v>2.8188666041861916</v>
      </c>
      <c r="H44" s="185">
        <v>234805</v>
      </c>
      <c r="I44" s="169">
        <f>(F44-H44)/H44</f>
        <v>8.4604955885380029E-2</v>
      </c>
    </row>
    <row r="45" spans="1:9" ht="16.5">
      <c r="A45" s="37"/>
      <c r="B45" s="177" t="s">
        <v>34</v>
      </c>
      <c r="C45" s="164" t="s">
        <v>154</v>
      </c>
      <c r="D45" s="160" t="s">
        <v>161</v>
      </c>
      <c r="E45" s="185">
        <v>74821.666666666657</v>
      </c>
      <c r="F45" s="185">
        <v>268324.85714285716</v>
      </c>
      <c r="G45" s="169">
        <f>(F45-E45)/E45</f>
        <v>2.5861919293812914</v>
      </c>
      <c r="H45" s="185">
        <v>241913.57142857142</v>
      </c>
      <c r="I45" s="169">
        <f>(F45-H45)/H45</f>
        <v>0.10917653589387011</v>
      </c>
    </row>
    <row r="46" spans="1:9" ht="16.5" customHeight="1" thickBot="1">
      <c r="A46" s="38"/>
      <c r="B46" s="177" t="s">
        <v>36</v>
      </c>
      <c r="C46" s="164" t="s">
        <v>153</v>
      </c>
      <c r="D46" s="160" t="s">
        <v>161</v>
      </c>
      <c r="E46" s="188">
        <v>157364.89583333331</v>
      </c>
      <c r="F46" s="188">
        <v>626597.25</v>
      </c>
      <c r="G46" s="175">
        <f>(F46-E46)/E46</f>
        <v>2.9818108522985662</v>
      </c>
      <c r="H46" s="188">
        <v>550470</v>
      </c>
      <c r="I46" s="175">
        <f>(F46-H46)/H46</f>
        <v>0.13829500245244972</v>
      </c>
    </row>
    <row r="47" spans="1:9" ht="15.75" customHeight="1" thickBot="1">
      <c r="A47" s="234" t="s">
        <v>190</v>
      </c>
      <c r="B47" s="235"/>
      <c r="C47" s="235"/>
      <c r="D47" s="236"/>
      <c r="E47" s="83">
        <f>SUM(E41:E46)</f>
        <v>1131248.400595238</v>
      </c>
      <c r="F47" s="83">
        <f>SUM(F41:F46)</f>
        <v>4220102.2309523802</v>
      </c>
      <c r="G47" s="103">
        <f t="shared" ref="G47" si="4">(F47-E47)/E47</f>
        <v>2.7304823845336315</v>
      </c>
      <c r="H47" s="102">
        <f>SUM(H41:H46)</f>
        <v>4109365.7428571428</v>
      </c>
      <c r="I47" s="104">
        <f t="shared" ref="I47" si="5">(F47-H47)/H47</f>
        <v>2.6947342978102747E-2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48</v>
      </c>
      <c r="C49" s="164" t="s">
        <v>157</v>
      </c>
      <c r="D49" s="168" t="s">
        <v>114</v>
      </c>
      <c r="E49" s="182">
        <v>372466.25</v>
      </c>
      <c r="F49" s="182">
        <v>1289265.4285714286</v>
      </c>
      <c r="G49" s="169">
        <f>(F49-E49)/E49</f>
        <v>2.461428863880764</v>
      </c>
      <c r="H49" s="182">
        <v>1289361.5714285714</v>
      </c>
      <c r="I49" s="169">
        <f>(F49-H49)/H49</f>
        <v>-7.4566249896994283E-5</v>
      </c>
    </row>
    <row r="50" spans="1:9" ht="16.5">
      <c r="A50" s="37"/>
      <c r="B50" s="177" t="s">
        <v>47</v>
      </c>
      <c r="C50" s="164" t="s">
        <v>113</v>
      </c>
      <c r="D50" s="162" t="s">
        <v>114</v>
      </c>
      <c r="E50" s="185">
        <v>276682.16666666669</v>
      </c>
      <c r="F50" s="185">
        <v>1002048.5714285715</v>
      </c>
      <c r="G50" s="169">
        <f>(F50-E50)/E50</f>
        <v>2.6216594061726837</v>
      </c>
      <c r="H50" s="185">
        <v>1001109</v>
      </c>
      <c r="I50" s="169">
        <f>(F50-H50)/H50</f>
        <v>9.3853059813814321E-4</v>
      </c>
    </row>
    <row r="51" spans="1:9" ht="16.5">
      <c r="A51" s="37"/>
      <c r="B51" s="177" t="s">
        <v>46</v>
      </c>
      <c r="C51" s="164" t="s">
        <v>111</v>
      </c>
      <c r="D51" s="160" t="s">
        <v>110</v>
      </c>
      <c r="E51" s="185">
        <v>79985.055555555562</v>
      </c>
      <c r="F51" s="185">
        <v>311333.33333333331</v>
      </c>
      <c r="G51" s="169">
        <f>(F51-E51)/E51</f>
        <v>2.8923937874505716</v>
      </c>
      <c r="H51" s="185">
        <v>311000</v>
      </c>
      <c r="I51" s="169">
        <f>(F51-H51)/H51</f>
        <v>1.0718113612003663E-3</v>
      </c>
    </row>
    <row r="52" spans="1:9" ht="16.5">
      <c r="A52" s="37"/>
      <c r="B52" s="177" t="s">
        <v>49</v>
      </c>
      <c r="C52" s="164" t="s">
        <v>158</v>
      </c>
      <c r="D52" s="160" t="s">
        <v>199</v>
      </c>
      <c r="E52" s="185">
        <v>26730</v>
      </c>
      <c r="F52" s="185">
        <v>144069.5</v>
      </c>
      <c r="G52" s="169">
        <f>(F52-E52)/E52</f>
        <v>4.3898054620276845</v>
      </c>
      <c r="H52" s="185">
        <v>143448.75</v>
      </c>
      <c r="I52" s="169">
        <f>(F52-H52)/H52</f>
        <v>4.32732944692791E-3</v>
      </c>
    </row>
    <row r="53" spans="1:9" ht="16.5">
      <c r="A53" s="37"/>
      <c r="B53" s="177" t="s">
        <v>50</v>
      </c>
      <c r="C53" s="164" t="s">
        <v>159</v>
      </c>
      <c r="D53" s="162" t="s">
        <v>112</v>
      </c>
      <c r="E53" s="185">
        <v>269750</v>
      </c>
      <c r="F53" s="185">
        <v>1890000</v>
      </c>
      <c r="G53" s="169">
        <f>(F53-E53)/E53</f>
        <v>6.0064874884151989</v>
      </c>
      <c r="H53" s="185">
        <v>1869900</v>
      </c>
      <c r="I53" s="169">
        <f>(F53-H53)/H53</f>
        <v>1.074923792716188E-2</v>
      </c>
    </row>
    <row r="54" spans="1:9" ht="16.5" customHeight="1" thickBot="1">
      <c r="A54" s="38"/>
      <c r="B54" s="177" t="s">
        <v>45</v>
      </c>
      <c r="C54" s="164" t="s">
        <v>109</v>
      </c>
      <c r="D54" s="161" t="s">
        <v>108</v>
      </c>
      <c r="E54" s="188">
        <v>100121.625</v>
      </c>
      <c r="F54" s="188">
        <v>361458</v>
      </c>
      <c r="G54" s="175">
        <f>(F54-E54)/E54</f>
        <v>2.6101891074980057</v>
      </c>
      <c r="H54" s="188">
        <v>353473.71428571426</v>
      </c>
      <c r="I54" s="175">
        <f>(F54-H54)/H54</f>
        <v>2.2588060700411822E-2</v>
      </c>
    </row>
    <row r="55" spans="1:9" ht="15.75" customHeight="1" thickBot="1">
      <c r="A55" s="234" t="s">
        <v>191</v>
      </c>
      <c r="B55" s="235"/>
      <c r="C55" s="235"/>
      <c r="D55" s="236"/>
      <c r="E55" s="83">
        <f>SUM(E49:E54)</f>
        <v>1125735.0972222222</v>
      </c>
      <c r="F55" s="83">
        <f>SUM(F49:F54)</f>
        <v>4998174.833333334</v>
      </c>
      <c r="G55" s="103">
        <f t="shared" ref="G55" si="6">(F55-E55)/E55</f>
        <v>3.4399209420284111</v>
      </c>
      <c r="H55" s="83">
        <f>SUM(H49:H54)</f>
        <v>4968293.0357142854</v>
      </c>
      <c r="I55" s="104">
        <f t="shared" ref="I55" si="7">(F55-H55)/H55</f>
        <v>6.0144998300714035E-3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55</v>
      </c>
      <c r="C57" s="167" t="s">
        <v>122</v>
      </c>
      <c r="D57" s="168" t="s">
        <v>120</v>
      </c>
      <c r="E57" s="182">
        <v>59993.482142857145</v>
      </c>
      <c r="F57" s="143">
        <v>212818.57142857142</v>
      </c>
      <c r="G57" s="170">
        <f>(F57-E57)/E57</f>
        <v>2.5473615437391257</v>
      </c>
      <c r="H57" s="143">
        <v>213923.57142857142</v>
      </c>
      <c r="I57" s="170">
        <f>(F57-H57)/H57</f>
        <v>-5.1653961862213812E-3</v>
      </c>
    </row>
    <row r="58" spans="1:9" ht="16.5">
      <c r="A58" s="109"/>
      <c r="B58" s="199" t="s">
        <v>42</v>
      </c>
      <c r="C58" s="164" t="s">
        <v>198</v>
      </c>
      <c r="D58" s="160" t="s">
        <v>114</v>
      </c>
      <c r="E58" s="185">
        <v>29680.833333333332</v>
      </c>
      <c r="F58" s="196">
        <v>97136</v>
      </c>
      <c r="G58" s="169">
        <f>(F58-E58)/E58</f>
        <v>2.2726843922845834</v>
      </c>
      <c r="H58" s="196">
        <v>97343</v>
      </c>
      <c r="I58" s="169">
        <f>(F58-H58)/H58</f>
        <v>-2.126501135161234E-3</v>
      </c>
    </row>
    <row r="59" spans="1:9" ht="16.5">
      <c r="A59" s="109"/>
      <c r="B59" s="199" t="s">
        <v>38</v>
      </c>
      <c r="C59" s="164" t="s">
        <v>115</v>
      </c>
      <c r="D59" s="160" t="s">
        <v>114</v>
      </c>
      <c r="E59" s="185">
        <v>52083.333333333328</v>
      </c>
      <c r="F59" s="196">
        <v>151308</v>
      </c>
      <c r="G59" s="169">
        <f>(F59-E59)/E59</f>
        <v>1.9051136000000002</v>
      </c>
      <c r="H59" s="196">
        <v>151519.20000000001</v>
      </c>
      <c r="I59" s="169">
        <f>(F59-H59)/H59</f>
        <v>-1.393882755452851E-3</v>
      </c>
    </row>
    <row r="60" spans="1:9" ht="16.5">
      <c r="A60" s="109"/>
      <c r="B60" s="199" t="s">
        <v>41</v>
      </c>
      <c r="C60" s="164" t="s">
        <v>118</v>
      </c>
      <c r="D60" s="160" t="s">
        <v>114</v>
      </c>
      <c r="E60" s="185">
        <v>61171.25</v>
      </c>
      <c r="F60" s="196">
        <v>174813.66666666666</v>
      </c>
      <c r="G60" s="169">
        <f>(F60-E60)/E60</f>
        <v>1.85777496236658</v>
      </c>
      <c r="H60" s="196">
        <v>174626.5</v>
      </c>
      <c r="I60" s="169">
        <f>(F60-H60)/H60</f>
        <v>1.0718113612003732E-3</v>
      </c>
    </row>
    <row r="61" spans="1:9" s="126" customFormat="1" ht="16.5">
      <c r="A61" s="148"/>
      <c r="B61" s="199" t="s">
        <v>40</v>
      </c>
      <c r="C61" s="164" t="s">
        <v>117</v>
      </c>
      <c r="D61" s="160" t="s">
        <v>114</v>
      </c>
      <c r="E61" s="185">
        <v>44633.8</v>
      </c>
      <c r="F61" s="201">
        <v>137298</v>
      </c>
      <c r="G61" s="169">
        <f>(F61-E61)/E61</f>
        <v>2.0760992790217276</v>
      </c>
      <c r="H61" s="201">
        <v>137151</v>
      </c>
      <c r="I61" s="169">
        <f>(F61-H61)/H61</f>
        <v>1.0718113612004287E-3</v>
      </c>
    </row>
    <row r="62" spans="1:9" s="126" customFormat="1" ht="17.25" thickBot="1">
      <c r="A62" s="148"/>
      <c r="B62" s="200" t="s">
        <v>56</v>
      </c>
      <c r="C62" s="165" t="s">
        <v>123</v>
      </c>
      <c r="D62" s="161" t="s">
        <v>120</v>
      </c>
      <c r="E62" s="188">
        <v>516225</v>
      </c>
      <c r="F62" s="197">
        <v>1054486</v>
      </c>
      <c r="G62" s="174">
        <f>(F62-E62)/E62</f>
        <v>1.0426868129207225</v>
      </c>
      <c r="H62" s="197">
        <v>1053357</v>
      </c>
      <c r="I62" s="174">
        <f>(F62-H62)/H62</f>
        <v>1.0718113612004287E-3</v>
      </c>
    </row>
    <row r="63" spans="1:9" s="126" customFormat="1" ht="16.5">
      <c r="A63" s="148"/>
      <c r="B63" s="94" t="s">
        <v>43</v>
      </c>
      <c r="C63" s="163" t="s">
        <v>119</v>
      </c>
      <c r="D63" s="160" t="s">
        <v>114</v>
      </c>
      <c r="E63" s="185">
        <v>16291.666666666668</v>
      </c>
      <c r="F63" s="192">
        <v>108157.2</v>
      </c>
      <c r="G63" s="169">
        <f>(F63-E63)/E63</f>
        <v>5.6388051150895135</v>
      </c>
      <c r="H63" s="192">
        <v>108041.4</v>
      </c>
      <c r="I63" s="169">
        <f>(F63-H63)/H63</f>
        <v>1.0718113612004558E-3</v>
      </c>
    </row>
    <row r="64" spans="1:9" s="126" customFormat="1" ht="16.5">
      <c r="A64" s="148"/>
      <c r="B64" s="199" t="s">
        <v>54</v>
      </c>
      <c r="C64" s="164" t="s">
        <v>121</v>
      </c>
      <c r="D64" s="162" t="s">
        <v>120</v>
      </c>
      <c r="E64" s="192">
        <v>51881.071428571428</v>
      </c>
      <c r="F64" s="196">
        <v>224293.42857142858</v>
      </c>
      <c r="G64" s="169">
        <f>(F64-E64)/E64</f>
        <v>3.3232227553401672</v>
      </c>
      <c r="H64" s="196">
        <v>224053.28571428571</v>
      </c>
      <c r="I64" s="169">
        <f>(F64-H64)/H64</f>
        <v>1.0718113612004844E-3</v>
      </c>
    </row>
    <row r="65" spans="1:9" ht="16.5" customHeight="1" thickBot="1">
      <c r="A65" s="110"/>
      <c r="B65" s="200" t="s">
        <v>39</v>
      </c>
      <c r="C65" s="165" t="s">
        <v>116</v>
      </c>
      <c r="D65" s="161" t="s">
        <v>114</v>
      </c>
      <c r="E65" s="188">
        <v>58520</v>
      </c>
      <c r="F65" s="197">
        <v>165318</v>
      </c>
      <c r="G65" s="174">
        <f>(F65-E65)/E65</f>
        <v>1.8249829118250172</v>
      </c>
      <c r="H65" s="197">
        <v>163741.5</v>
      </c>
      <c r="I65" s="174">
        <f>(F65-H65)/H65</f>
        <v>9.6279806890739363E-3</v>
      </c>
    </row>
    <row r="66" spans="1:9" ht="15.75" customHeight="1" thickBot="1">
      <c r="A66" s="234" t="s">
        <v>192</v>
      </c>
      <c r="B66" s="245"/>
      <c r="C66" s="245"/>
      <c r="D66" s="246"/>
      <c r="E66" s="99">
        <f>SUM(E57:E65)</f>
        <v>890480.43690476194</v>
      </c>
      <c r="F66" s="99">
        <f>SUM(F57:F65)</f>
        <v>2325628.8666666667</v>
      </c>
      <c r="G66" s="101">
        <f t="shared" ref="G66" si="8">(F66-E66)/E66</f>
        <v>1.611656326499844</v>
      </c>
      <c r="H66" s="99">
        <f>SUM(H57:H65)</f>
        <v>2323756.4571428574</v>
      </c>
      <c r="I66" s="152">
        <f t="shared" ref="I66" si="9">(F66-H66)/H66</f>
        <v>8.0576840057994888E-4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61</v>
      </c>
      <c r="C68" s="164" t="s">
        <v>130</v>
      </c>
      <c r="D68" s="168" t="s">
        <v>216</v>
      </c>
      <c r="E68" s="182">
        <v>447740.625</v>
      </c>
      <c r="F68" s="190">
        <v>770031.11111111112</v>
      </c>
      <c r="G68" s="169">
        <f>(F68-E68)/E68</f>
        <v>0.71981515215670033</v>
      </c>
      <c r="H68" s="190">
        <v>769517.66666666663</v>
      </c>
      <c r="I68" s="169">
        <f>(F68-H68)/H68</f>
        <v>6.6722892363029515E-4</v>
      </c>
    </row>
    <row r="69" spans="1:9" ht="16.5">
      <c r="A69" s="37"/>
      <c r="B69" s="177" t="s">
        <v>59</v>
      </c>
      <c r="C69" s="164" t="s">
        <v>128</v>
      </c>
      <c r="D69" s="162" t="s">
        <v>124</v>
      </c>
      <c r="E69" s="185">
        <v>130797.875</v>
      </c>
      <c r="F69" s="184">
        <v>438926.5</v>
      </c>
      <c r="G69" s="169">
        <f>(F69-E69)/E69</f>
        <v>2.3557617048442108</v>
      </c>
      <c r="H69" s="184">
        <v>438514.875</v>
      </c>
      <c r="I69" s="169">
        <f>(F69-H69)/H69</f>
        <v>9.3867967420717489E-4</v>
      </c>
    </row>
    <row r="70" spans="1:9" ht="16.5">
      <c r="A70" s="37"/>
      <c r="B70" s="177" t="s">
        <v>60</v>
      </c>
      <c r="C70" s="164" t="s">
        <v>129</v>
      </c>
      <c r="D70" s="162" t="s">
        <v>215</v>
      </c>
      <c r="E70" s="185">
        <v>686080.66666666674</v>
      </c>
      <c r="F70" s="184">
        <v>2323325</v>
      </c>
      <c r="G70" s="169">
        <f>(F70-E70)/E70</f>
        <v>2.3863729337949566</v>
      </c>
      <c r="H70" s="184">
        <v>2320837.5</v>
      </c>
      <c r="I70" s="169">
        <f>(F70-H70)/H70</f>
        <v>1.0718113612004287E-3</v>
      </c>
    </row>
    <row r="71" spans="1:9" ht="16.5">
      <c r="A71" s="37"/>
      <c r="B71" s="177" t="s">
        <v>62</v>
      </c>
      <c r="C71" s="164" t="s">
        <v>131</v>
      </c>
      <c r="D71" s="162" t="s">
        <v>125</v>
      </c>
      <c r="E71" s="185">
        <v>158838.125</v>
      </c>
      <c r="F71" s="184">
        <v>568245.6</v>
      </c>
      <c r="G71" s="169">
        <f>(F71-E71)/E71</f>
        <v>2.5775138997643041</v>
      </c>
      <c r="H71" s="184">
        <v>567637.19999999995</v>
      </c>
      <c r="I71" s="169">
        <f>(F71-H71)/H71</f>
        <v>1.0718113612004699E-3</v>
      </c>
    </row>
    <row r="72" spans="1:9" ht="16.5">
      <c r="A72" s="37"/>
      <c r="B72" s="177" t="s">
        <v>63</v>
      </c>
      <c r="C72" s="164" t="s">
        <v>132</v>
      </c>
      <c r="D72" s="162" t="s">
        <v>126</v>
      </c>
      <c r="E72" s="185">
        <v>79433.666666666657</v>
      </c>
      <c r="F72" s="184">
        <v>288739.42857142858</v>
      </c>
      <c r="G72" s="169">
        <f>(F72-E72)/E72</f>
        <v>2.6349754542124701</v>
      </c>
      <c r="H72" s="184">
        <v>285764.57142857142</v>
      </c>
      <c r="I72" s="169">
        <f>(F72-H72)/H72</f>
        <v>1.0410167810465417E-2</v>
      </c>
    </row>
    <row r="73" spans="1:9" ht="16.5" customHeight="1" thickBot="1">
      <c r="A73" s="37"/>
      <c r="B73" s="177" t="s">
        <v>64</v>
      </c>
      <c r="C73" s="164" t="s">
        <v>133</v>
      </c>
      <c r="D73" s="161" t="s">
        <v>127</v>
      </c>
      <c r="E73" s="188">
        <v>65019.5</v>
      </c>
      <c r="F73" s="193">
        <v>232583.71428571429</v>
      </c>
      <c r="G73" s="175">
        <f>(F73-E73)/E73</f>
        <v>2.577137847656692</v>
      </c>
      <c r="H73" s="193">
        <v>223686.75</v>
      </c>
      <c r="I73" s="175">
        <f>(F73-H73)/H73</f>
        <v>3.9774212311253526E-2</v>
      </c>
    </row>
    <row r="74" spans="1:9" ht="15.75" customHeight="1" thickBot="1">
      <c r="A74" s="234" t="s">
        <v>214</v>
      </c>
      <c r="B74" s="235"/>
      <c r="C74" s="235"/>
      <c r="D74" s="236"/>
      <c r="E74" s="83">
        <f>SUM(E68:E73)</f>
        <v>1567910.4583333335</v>
      </c>
      <c r="F74" s="83">
        <f>SUM(F68:F73)</f>
        <v>4621851.3539682543</v>
      </c>
      <c r="G74" s="103">
        <f t="shared" ref="G74" si="10">(F74-E74)/E74</f>
        <v>1.9477776166383995</v>
      </c>
      <c r="H74" s="83">
        <f>SUM(H68:H73)</f>
        <v>4605958.5630952381</v>
      </c>
      <c r="I74" s="104">
        <f t="shared" ref="I74" si="11">(F74-H74)/H74</f>
        <v>3.4504849870677424E-3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71</v>
      </c>
      <c r="C76" s="166" t="s">
        <v>200</v>
      </c>
      <c r="D76" s="168" t="s">
        <v>134</v>
      </c>
      <c r="E76" s="182">
        <v>27462.6</v>
      </c>
      <c r="F76" s="182">
        <v>117995.33333333333</v>
      </c>
      <c r="G76" s="169">
        <f>(F76-E76)/E76</f>
        <v>3.2965827464745998</v>
      </c>
      <c r="H76" s="182">
        <v>119773.875</v>
      </c>
      <c r="I76" s="169">
        <f>(F76-H76)/H76</f>
        <v>-1.4849161945095887E-2</v>
      </c>
    </row>
    <row r="77" spans="1:9" ht="16.5">
      <c r="A77" s="37"/>
      <c r="B77" s="177" t="s">
        <v>69</v>
      </c>
      <c r="C77" s="164" t="s">
        <v>140</v>
      </c>
      <c r="D77" s="162" t="s">
        <v>136</v>
      </c>
      <c r="E77" s="185">
        <v>28265.083333333336</v>
      </c>
      <c r="F77" s="185">
        <v>81984.444444444438</v>
      </c>
      <c r="G77" s="169">
        <f>(F77-E77)/E77</f>
        <v>1.9005555539176227</v>
      </c>
      <c r="H77" s="185">
        <v>81896.666666666672</v>
      </c>
      <c r="I77" s="169">
        <f>(F77-H77)/H77</f>
        <v>1.0718113612002904E-3</v>
      </c>
    </row>
    <row r="78" spans="1:9" ht="16.5">
      <c r="A78" s="37"/>
      <c r="B78" s="177" t="s">
        <v>67</v>
      </c>
      <c r="C78" s="164" t="s">
        <v>139</v>
      </c>
      <c r="D78" s="162" t="s">
        <v>135</v>
      </c>
      <c r="E78" s="185">
        <v>52350.702380952382</v>
      </c>
      <c r="F78" s="185">
        <v>204546</v>
      </c>
      <c r="G78" s="169">
        <f>(F78-E78)/E78</f>
        <v>2.9072255136432199</v>
      </c>
      <c r="H78" s="185">
        <v>204327</v>
      </c>
      <c r="I78" s="169">
        <f>(F78-H78)/H78</f>
        <v>1.0718113612004287E-3</v>
      </c>
    </row>
    <row r="79" spans="1:9" ht="16.5">
      <c r="A79" s="37"/>
      <c r="B79" s="177" t="s">
        <v>68</v>
      </c>
      <c r="C79" s="164" t="s">
        <v>138</v>
      </c>
      <c r="D79" s="162" t="s">
        <v>134</v>
      </c>
      <c r="E79" s="185">
        <v>67625.375</v>
      </c>
      <c r="F79" s="185">
        <v>280200</v>
      </c>
      <c r="G79" s="169">
        <f>(F79-E79)/E79</f>
        <v>3.1434151012101594</v>
      </c>
      <c r="H79" s="185">
        <v>275934.75</v>
      </c>
      <c r="I79" s="169">
        <f>(F79-H79)/H79</f>
        <v>1.5457458692680063E-2</v>
      </c>
    </row>
    <row r="80" spans="1:9" ht="16.5" customHeight="1" thickBot="1">
      <c r="A80" s="38"/>
      <c r="B80" s="177" t="s">
        <v>70</v>
      </c>
      <c r="C80" s="164" t="s">
        <v>141</v>
      </c>
      <c r="D80" s="161" t="s">
        <v>137</v>
      </c>
      <c r="E80" s="188">
        <v>31465.75</v>
      </c>
      <c r="F80" s="188">
        <v>146871.5</v>
      </c>
      <c r="G80" s="169">
        <f>(F80-E80)/E80</f>
        <v>3.6676624583872943</v>
      </c>
      <c r="H80" s="188">
        <v>143448.75</v>
      </c>
      <c r="I80" s="169">
        <f>(F80-H80)/H80</f>
        <v>2.3860437961292797E-2</v>
      </c>
    </row>
    <row r="81" spans="1:11" ht="15.75" customHeight="1" thickBot="1">
      <c r="A81" s="234" t="s">
        <v>193</v>
      </c>
      <c r="B81" s="235"/>
      <c r="C81" s="235"/>
      <c r="D81" s="236"/>
      <c r="E81" s="83">
        <f>SUM(E76:E80)</f>
        <v>207169.51071428572</v>
      </c>
      <c r="F81" s="83">
        <f>SUM(F76:F80)</f>
        <v>831597.27777777775</v>
      </c>
      <c r="G81" s="103">
        <f t="shared" ref="G81" si="12">(F81-E81)/E81</f>
        <v>3.0140910451087604</v>
      </c>
      <c r="H81" s="83">
        <f>SUM(H76:H80)</f>
        <v>825381.04166666674</v>
      </c>
      <c r="I81" s="104">
        <f t="shared" ref="I81" si="13">(F81-H81)/H81</f>
        <v>7.5313531536401078E-3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78</v>
      </c>
      <c r="C83" s="164" t="s">
        <v>149</v>
      </c>
      <c r="D83" s="168" t="s">
        <v>147</v>
      </c>
      <c r="E83" s="185">
        <v>33001.333333333328</v>
      </c>
      <c r="F83" s="182">
        <v>130643.25</v>
      </c>
      <c r="G83" s="170">
        <f>(F83-E83)/E83</f>
        <v>2.9587264150943402</v>
      </c>
      <c r="H83" s="182">
        <v>134818.5</v>
      </c>
      <c r="I83" s="170">
        <f>(F83-H83)/H83</f>
        <v>-3.096941443496256E-2</v>
      </c>
    </row>
    <row r="84" spans="1:11" ht="16.5">
      <c r="A84" s="37"/>
      <c r="B84" s="177" t="s">
        <v>77</v>
      </c>
      <c r="C84" s="164" t="s">
        <v>146</v>
      </c>
      <c r="D84" s="160" t="s">
        <v>162</v>
      </c>
      <c r="E84" s="185">
        <v>23592.076388888891</v>
      </c>
      <c r="F84" s="185">
        <v>109254.5</v>
      </c>
      <c r="G84" s="169">
        <f>(F84-E84)/E84</f>
        <v>3.630982801134679</v>
      </c>
      <c r="H84" s="185">
        <v>110200.5</v>
      </c>
      <c r="I84" s="169">
        <f>(F84-H84)/H84</f>
        <v>-8.5843530655487048E-3</v>
      </c>
    </row>
    <row r="85" spans="1:11" ht="16.5">
      <c r="A85" s="37"/>
      <c r="B85" s="177" t="s">
        <v>80</v>
      </c>
      <c r="C85" s="164" t="s">
        <v>151</v>
      </c>
      <c r="D85" s="162" t="s">
        <v>150</v>
      </c>
      <c r="E85" s="185">
        <v>45956.261111111111</v>
      </c>
      <c r="F85" s="185">
        <v>173620.22222222222</v>
      </c>
      <c r="G85" s="169">
        <f>(F85-E85)/E85</f>
        <v>2.7779448985732444</v>
      </c>
      <c r="H85" s="185">
        <v>173434.33333333334</v>
      </c>
      <c r="I85" s="169">
        <f>(F85-H85)/H85</f>
        <v>1.0718113612003541E-3</v>
      </c>
    </row>
    <row r="86" spans="1:11" ht="16.5">
      <c r="A86" s="37"/>
      <c r="B86" s="177" t="s">
        <v>74</v>
      </c>
      <c r="C86" s="164" t="s">
        <v>144</v>
      </c>
      <c r="D86" s="162" t="s">
        <v>142</v>
      </c>
      <c r="E86" s="185">
        <v>23017.25</v>
      </c>
      <c r="F86" s="185">
        <v>74097.333333333328</v>
      </c>
      <c r="G86" s="169">
        <f>(F86-E86)/E86</f>
        <v>2.2192087818194324</v>
      </c>
      <c r="H86" s="185">
        <v>74018</v>
      </c>
      <c r="I86" s="169">
        <f>(F86-H86)/H86</f>
        <v>1.0718113612003632E-3</v>
      </c>
    </row>
    <row r="87" spans="1:11" ht="16.5">
      <c r="A87" s="37"/>
      <c r="B87" s="177" t="s">
        <v>79</v>
      </c>
      <c r="C87" s="164" t="s">
        <v>155</v>
      </c>
      <c r="D87" s="173" t="s">
        <v>156</v>
      </c>
      <c r="E87" s="194">
        <v>75000</v>
      </c>
      <c r="F87" s="194">
        <v>731010.66666666663</v>
      </c>
      <c r="G87" s="169">
        <f>(F87-E87)/E87</f>
        <v>8.7468088888888875</v>
      </c>
      <c r="H87" s="194">
        <v>730228</v>
      </c>
      <c r="I87" s="169">
        <f>(F87-H87)/H87</f>
        <v>1.0718113612003756E-3</v>
      </c>
    </row>
    <row r="88" spans="1:11" ht="16.5">
      <c r="A88" s="37"/>
      <c r="B88" s="177" t="s">
        <v>75</v>
      </c>
      <c r="C88" s="164" t="s">
        <v>148</v>
      </c>
      <c r="D88" s="173" t="s">
        <v>145</v>
      </c>
      <c r="E88" s="194">
        <v>14056.333333333332</v>
      </c>
      <c r="F88" s="194">
        <v>44832</v>
      </c>
      <c r="G88" s="169">
        <f>(F88-E88)/E88</f>
        <v>2.1894519670848256</v>
      </c>
      <c r="H88" s="194">
        <v>44784</v>
      </c>
      <c r="I88" s="169">
        <f>(F88-H88)/H88</f>
        <v>1.0718113612004287E-3</v>
      </c>
    </row>
    <row r="89" spans="1:11" ht="16.5" customHeight="1" thickBot="1">
      <c r="A89" s="35"/>
      <c r="B89" s="178" t="s">
        <v>76</v>
      </c>
      <c r="C89" s="165" t="s">
        <v>143</v>
      </c>
      <c r="D89" s="161" t="s">
        <v>161</v>
      </c>
      <c r="E89" s="188">
        <v>27704.285714285714</v>
      </c>
      <c r="F89" s="248">
        <v>101806</v>
      </c>
      <c r="G89" s="171">
        <f>(F89-E89)/E89</f>
        <v>2.6747383076367766</v>
      </c>
      <c r="H89" s="248">
        <v>100556.66666666667</v>
      </c>
      <c r="I89" s="171">
        <f>(F89-H89)/H89</f>
        <v>1.2424172108595437E-2</v>
      </c>
    </row>
    <row r="90" spans="1:11" ht="15.75" customHeight="1" thickBot="1">
      <c r="A90" s="234" t="s">
        <v>194</v>
      </c>
      <c r="B90" s="235"/>
      <c r="C90" s="235"/>
      <c r="D90" s="236"/>
      <c r="E90" s="83">
        <f>SUM(E83:E89)</f>
        <v>242327.53988095239</v>
      </c>
      <c r="F90" s="83">
        <f>SUM(F83:F89)</f>
        <v>1365263.9722222222</v>
      </c>
      <c r="G90" s="111">
        <f t="shared" ref="G90:G91" si="14">(F90-E90)/E90</f>
        <v>4.6339612612455516</v>
      </c>
      <c r="H90" s="83">
        <f>SUM(H83:H89)</f>
        <v>1368040.0000000002</v>
      </c>
      <c r="I90" s="104">
        <f t="shared" ref="I90:I91" si="15">(F90-H90)/H90</f>
        <v>-2.0292007381202187E-3</v>
      </c>
    </row>
    <row r="91" spans="1:11" ht="15.75" customHeight="1" thickBot="1">
      <c r="A91" s="234" t="s">
        <v>195</v>
      </c>
      <c r="B91" s="235"/>
      <c r="C91" s="235"/>
      <c r="D91" s="236"/>
      <c r="E91" s="99">
        <f>SUM(E90+E81+E74+E66+E55+E47+E39+E32)</f>
        <v>5472436.4499999993</v>
      </c>
      <c r="F91" s="99">
        <f>SUM(F32,F39,F47,F55,F66,F74,F81,F90)</f>
        <v>19437512.104365081</v>
      </c>
      <c r="G91" s="101">
        <f t="shared" si="14"/>
        <v>2.5518936184932914</v>
      </c>
      <c r="H91" s="99">
        <f>SUM(H32,H39,H47,H55,H66,H74,H81,H90)</f>
        <v>19316573.517063495</v>
      </c>
      <c r="I91" s="112">
        <f t="shared" si="15"/>
        <v>6.2608716393077416E-3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0" bestFit="1" customWidth="1"/>
    <col min="12" max="12" width="9.140625" style="220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19"/>
      <c r="F9" s="219"/>
    </row>
    <row r="10" spans="1:12" ht="18">
      <c r="A10" s="2" t="s">
        <v>206</v>
      </c>
      <c r="B10" s="2"/>
      <c r="C10" s="2"/>
    </row>
    <row r="11" spans="1:12" ht="18">
      <c r="A11" s="2" t="s">
        <v>223</v>
      </c>
    </row>
    <row r="12" spans="1:12" ht="15.75" thickBot="1"/>
    <row r="13" spans="1:12" ht="24.75" customHeight="1">
      <c r="A13" s="228" t="s">
        <v>3</v>
      </c>
      <c r="B13" s="228"/>
      <c r="C13" s="230" t="s">
        <v>0</v>
      </c>
      <c r="D13" s="224" t="s">
        <v>207</v>
      </c>
      <c r="E13" s="224" t="s">
        <v>208</v>
      </c>
      <c r="F13" s="224" t="s">
        <v>209</v>
      </c>
      <c r="G13" s="224" t="s">
        <v>210</v>
      </c>
      <c r="H13" s="224" t="s">
        <v>211</v>
      </c>
      <c r="I13" s="224" t="s">
        <v>212</v>
      </c>
    </row>
    <row r="14" spans="1:12" ht="24.75" customHeight="1" thickBot="1">
      <c r="A14" s="229"/>
      <c r="B14" s="229"/>
      <c r="C14" s="231"/>
      <c r="D14" s="244"/>
      <c r="E14" s="244"/>
      <c r="F14" s="244"/>
      <c r="G14" s="225"/>
      <c r="H14" s="244"/>
      <c r="I14" s="244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8">
      <c r="A16" s="87"/>
      <c r="B16" s="207" t="s">
        <v>4</v>
      </c>
      <c r="C16" s="163" t="s">
        <v>163</v>
      </c>
      <c r="D16" s="208">
        <v>45000</v>
      </c>
      <c r="E16" s="208">
        <v>50000</v>
      </c>
      <c r="F16" s="208">
        <v>70000</v>
      </c>
      <c r="G16" s="155">
        <v>45000</v>
      </c>
      <c r="H16" s="155">
        <v>43333</v>
      </c>
      <c r="I16" s="155">
        <f>AVERAGE(D16:H16)</f>
        <v>50666.6</v>
      </c>
      <c r="K16" s="206"/>
      <c r="L16" s="209"/>
    </row>
    <row r="17" spans="1:16" ht="18">
      <c r="A17" s="88"/>
      <c r="B17" s="210" t="s">
        <v>5</v>
      </c>
      <c r="C17" s="164" t="s">
        <v>164</v>
      </c>
      <c r="D17" s="202">
        <v>55000</v>
      </c>
      <c r="E17" s="202">
        <v>50000</v>
      </c>
      <c r="F17" s="202">
        <v>45000</v>
      </c>
      <c r="G17" s="125">
        <v>40000</v>
      </c>
      <c r="H17" s="125">
        <v>46666</v>
      </c>
      <c r="I17" s="155">
        <f t="shared" ref="I17:I40" si="0">AVERAGE(D17:H17)</f>
        <v>47333.2</v>
      </c>
      <c r="K17" s="206"/>
      <c r="L17" s="209"/>
    </row>
    <row r="18" spans="1:16" ht="18">
      <c r="A18" s="88"/>
      <c r="B18" s="210" t="s">
        <v>6</v>
      </c>
      <c r="C18" s="164" t="s">
        <v>165</v>
      </c>
      <c r="D18" s="202">
        <v>35000</v>
      </c>
      <c r="E18" s="211">
        <v>45000</v>
      </c>
      <c r="F18" s="202">
        <v>42500</v>
      </c>
      <c r="G18" s="125">
        <v>32500</v>
      </c>
      <c r="H18" s="125">
        <v>50000</v>
      </c>
      <c r="I18" s="155">
        <f t="shared" si="0"/>
        <v>41000</v>
      </c>
      <c r="K18" s="206"/>
      <c r="L18" s="209"/>
    </row>
    <row r="19" spans="1:16" ht="18">
      <c r="A19" s="88"/>
      <c r="B19" s="210" t="s">
        <v>7</v>
      </c>
      <c r="C19" s="164" t="s">
        <v>166</v>
      </c>
      <c r="D19" s="202">
        <v>10000</v>
      </c>
      <c r="E19" s="202">
        <v>15000</v>
      </c>
      <c r="F19" s="202">
        <v>15000</v>
      </c>
      <c r="G19" s="125">
        <v>15000</v>
      </c>
      <c r="H19" s="125">
        <v>15000</v>
      </c>
      <c r="I19" s="155">
        <f t="shared" si="0"/>
        <v>14000</v>
      </c>
      <c r="K19" s="206"/>
      <c r="L19" s="209"/>
      <c r="P19" s="220"/>
    </row>
    <row r="20" spans="1:16" ht="18">
      <c r="A20" s="88"/>
      <c r="B20" s="210" t="s">
        <v>8</v>
      </c>
      <c r="C20" s="164" t="s">
        <v>167</v>
      </c>
      <c r="D20" s="202">
        <v>85000</v>
      </c>
      <c r="E20" s="202">
        <v>110000</v>
      </c>
      <c r="F20" s="211">
        <v>115000</v>
      </c>
      <c r="G20" s="125">
        <v>85000</v>
      </c>
      <c r="H20" s="125">
        <v>100000</v>
      </c>
      <c r="I20" s="155">
        <f t="shared" si="0"/>
        <v>99000</v>
      </c>
      <c r="K20" s="206"/>
      <c r="L20" s="209"/>
    </row>
    <row r="21" spans="1:16" ht="18.75" customHeight="1">
      <c r="A21" s="88"/>
      <c r="B21" s="210" t="s">
        <v>9</v>
      </c>
      <c r="C21" s="164" t="s">
        <v>168</v>
      </c>
      <c r="D21" s="202">
        <v>35000</v>
      </c>
      <c r="E21" s="202">
        <v>50000</v>
      </c>
      <c r="F21" s="202">
        <v>47500</v>
      </c>
      <c r="G21" s="125">
        <v>40000</v>
      </c>
      <c r="H21" s="125">
        <v>48333</v>
      </c>
      <c r="I21" s="155">
        <f t="shared" si="0"/>
        <v>44166.6</v>
      </c>
      <c r="K21" s="206"/>
      <c r="L21" s="209"/>
    </row>
    <row r="22" spans="1:16" ht="18">
      <c r="A22" s="88"/>
      <c r="B22" s="210" t="s">
        <v>10</v>
      </c>
      <c r="C22" s="164" t="s">
        <v>169</v>
      </c>
      <c r="D22" s="202">
        <v>60000</v>
      </c>
      <c r="E22" s="202">
        <v>80000</v>
      </c>
      <c r="F22" s="202">
        <v>92500</v>
      </c>
      <c r="G22" s="125">
        <v>100000</v>
      </c>
      <c r="H22" s="125">
        <v>76666</v>
      </c>
      <c r="I22" s="155">
        <f t="shared" si="0"/>
        <v>81833.2</v>
      </c>
      <c r="K22" s="206"/>
      <c r="L22" s="209"/>
    </row>
    <row r="23" spans="1:16" ht="18">
      <c r="A23" s="88"/>
      <c r="B23" s="210" t="s">
        <v>11</v>
      </c>
      <c r="C23" s="164" t="s">
        <v>170</v>
      </c>
      <c r="D23" s="202">
        <v>5000</v>
      </c>
      <c r="E23" s="202">
        <v>10000</v>
      </c>
      <c r="F23" s="211">
        <v>11000</v>
      </c>
      <c r="G23" s="125">
        <v>15000</v>
      </c>
      <c r="H23" s="125">
        <v>10000</v>
      </c>
      <c r="I23" s="155">
        <f t="shared" si="0"/>
        <v>10200</v>
      </c>
      <c r="K23" s="206"/>
      <c r="L23" s="209"/>
    </row>
    <row r="24" spans="1:16" ht="18">
      <c r="A24" s="88"/>
      <c r="B24" s="210" t="s">
        <v>12</v>
      </c>
      <c r="C24" s="164" t="s">
        <v>171</v>
      </c>
      <c r="D24" s="202">
        <v>12000</v>
      </c>
      <c r="E24" s="202">
        <v>10000</v>
      </c>
      <c r="F24" s="202">
        <v>11000</v>
      </c>
      <c r="G24" s="125">
        <v>15000</v>
      </c>
      <c r="H24" s="125">
        <v>16666</v>
      </c>
      <c r="I24" s="155">
        <f t="shared" si="0"/>
        <v>12933.2</v>
      </c>
      <c r="K24" s="206"/>
      <c r="L24" s="209"/>
    </row>
    <row r="25" spans="1:16" ht="18">
      <c r="A25" s="88"/>
      <c r="B25" s="210" t="s">
        <v>13</v>
      </c>
      <c r="C25" s="164" t="s">
        <v>172</v>
      </c>
      <c r="D25" s="202">
        <v>10000</v>
      </c>
      <c r="E25" s="202">
        <v>10000</v>
      </c>
      <c r="F25" s="202">
        <v>13500</v>
      </c>
      <c r="G25" s="125">
        <v>15000</v>
      </c>
      <c r="H25" s="125">
        <v>16666</v>
      </c>
      <c r="I25" s="155">
        <f t="shared" si="0"/>
        <v>13033.2</v>
      </c>
      <c r="K25" s="206"/>
      <c r="L25" s="209"/>
    </row>
    <row r="26" spans="1:16" ht="18">
      <c r="A26" s="88"/>
      <c r="B26" s="210" t="s">
        <v>14</v>
      </c>
      <c r="C26" s="164" t="s">
        <v>173</v>
      </c>
      <c r="D26" s="202">
        <v>15000</v>
      </c>
      <c r="E26" s="202">
        <v>15000</v>
      </c>
      <c r="F26" s="202">
        <v>11000</v>
      </c>
      <c r="G26" s="125">
        <v>15000</v>
      </c>
      <c r="H26" s="125">
        <v>16666</v>
      </c>
      <c r="I26" s="155">
        <f t="shared" si="0"/>
        <v>14533.2</v>
      </c>
      <c r="K26" s="206"/>
      <c r="L26" s="209"/>
    </row>
    <row r="27" spans="1:16" ht="18">
      <c r="A27" s="88"/>
      <c r="B27" s="210" t="s">
        <v>15</v>
      </c>
      <c r="C27" s="164" t="s">
        <v>174</v>
      </c>
      <c r="D27" s="202">
        <v>25000</v>
      </c>
      <c r="E27" s="202">
        <v>25000</v>
      </c>
      <c r="F27" s="202">
        <v>32500</v>
      </c>
      <c r="G27" s="125">
        <v>32500</v>
      </c>
      <c r="H27" s="125">
        <v>28333</v>
      </c>
      <c r="I27" s="155">
        <f t="shared" si="0"/>
        <v>28666.6</v>
      </c>
      <c r="K27" s="206"/>
      <c r="L27" s="209"/>
    </row>
    <row r="28" spans="1:16" ht="18">
      <c r="A28" s="88"/>
      <c r="B28" s="210" t="s">
        <v>16</v>
      </c>
      <c r="C28" s="164" t="s">
        <v>175</v>
      </c>
      <c r="D28" s="202">
        <v>12000</v>
      </c>
      <c r="E28" s="202">
        <v>10000</v>
      </c>
      <c r="F28" s="202">
        <v>12500</v>
      </c>
      <c r="G28" s="125">
        <v>10000</v>
      </c>
      <c r="H28" s="125">
        <v>15000</v>
      </c>
      <c r="I28" s="155">
        <f t="shared" si="0"/>
        <v>11900</v>
      </c>
      <c r="K28" s="206"/>
      <c r="L28" s="209"/>
    </row>
    <row r="29" spans="1:16" ht="18">
      <c r="A29" s="88"/>
      <c r="B29" s="210" t="s">
        <v>17</v>
      </c>
      <c r="C29" s="164" t="s">
        <v>176</v>
      </c>
      <c r="D29" s="202">
        <v>35000</v>
      </c>
      <c r="E29" s="211">
        <v>35000</v>
      </c>
      <c r="F29" s="202">
        <v>42500</v>
      </c>
      <c r="G29" s="125">
        <v>50000</v>
      </c>
      <c r="H29" s="125">
        <v>40000</v>
      </c>
      <c r="I29" s="155">
        <f t="shared" si="0"/>
        <v>40500</v>
      </c>
      <c r="K29" s="206"/>
      <c r="L29" s="209"/>
    </row>
    <row r="30" spans="1:16" ht="18">
      <c r="A30" s="88"/>
      <c r="B30" s="210" t="s">
        <v>18</v>
      </c>
      <c r="C30" s="164" t="s">
        <v>177</v>
      </c>
      <c r="D30" s="202">
        <v>85000</v>
      </c>
      <c r="E30" s="202">
        <v>55000</v>
      </c>
      <c r="F30" s="202">
        <v>32500</v>
      </c>
      <c r="G30" s="125">
        <v>40000</v>
      </c>
      <c r="H30" s="125">
        <v>36666</v>
      </c>
      <c r="I30" s="155">
        <f t="shared" si="0"/>
        <v>49833.2</v>
      </c>
      <c r="K30" s="206"/>
      <c r="L30" s="209"/>
    </row>
    <row r="31" spans="1:16" ht="16.5" customHeight="1" thickBot="1">
      <c r="A31" s="89"/>
      <c r="B31" s="212" t="s">
        <v>19</v>
      </c>
      <c r="C31" s="165" t="s">
        <v>178</v>
      </c>
      <c r="D31" s="203">
        <v>42000</v>
      </c>
      <c r="E31" s="203">
        <v>30000</v>
      </c>
      <c r="F31" s="203">
        <v>45000</v>
      </c>
      <c r="G31" s="158">
        <v>30000</v>
      </c>
      <c r="H31" s="158">
        <v>36666</v>
      </c>
      <c r="I31" s="155">
        <f t="shared" si="0"/>
        <v>36733.199999999997</v>
      </c>
      <c r="K31" s="206"/>
      <c r="L31" s="20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3"/>
      <c r="L32" s="214"/>
    </row>
    <row r="33" spans="1:12" ht="18">
      <c r="A33" s="87"/>
      <c r="B33" s="207" t="s">
        <v>26</v>
      </c>
      <c r="C33" s="166" t="s">
        <v>179</v>
      </c>
      <c r="D33" s="208">
        <v>80000</v>
      </c>
      <c r="E33" s="208">
        <v>95000</v>
      </c>
      <c r="F33" s="208">
        <v>122500</v>
      </c>
      <c r="G33" s="155">
        <v>100000</v>
      </c>
      <c r="H33" s="155">
        <v>86666</v>
      </c>
      <c r="I33" s="155">
        <f t="shared" si="0"/>
        <v>96833.2</v>
      </c>
      <c r="K33" s="215"/>
      <c r="L33" s="209"/>
    </row>
    <row r="34" spans="1:12" ht="18">
      <c r="A34" s="88"/>
      <c r="B34" s="210" t="s">
        <v>27</v>
      </c>
      <c r="C34" s="164" t="s">
        <v>180</v>
      </c>
      <c r="D34" s="202">
        <v>80000</v>
      </c>
      <c r="E34" s="202">
        <v>95000</v>
      </c>
      <c r="F34" s="202">
        <v>122500</v>
      </c>
      <c r="G34" s="125">
        <v>100000</v>
      </c>
      <c r="H34" s="125">
        <v>86666</v>
      </c>
      <c r="I34" s="155">
        <f t="shared" si="0"/>
        <v>96833.2</v>
      </c>
      <c r="K34" s="215"/>
      <c r="L34" s="209"/>
    </row>
    <row r="35" spans="1:12" ht="18">
      <c r="A35" s="88"/>
      <c r="B35" s="207" t="s">
        <v>28</v>
      </c>
      <c r="C35" s="164" t="s">
        <v>181</v>
      </c>
      <c r="D35" s="202">
        <v>65000</v>
      </c>
      <c r="E35" s="202">
        <v>50000</v>
      </c>
      <c r="F35" s="202">
        <v>60000</v>
      </c>
      <c r="G35" s="125">
        <v>47500</v>
      </c>
      <c r="H35" s="125">
        <v>51666</v>
      </c>
      <c r="I35" s="155">
        <f t="shared" si="0"/>
        <v>54833.2</v>
      </c>
      <c r="K35" s="215"/>
      <c r="L35" s="209"/>
    </row>
    <row r="36" spans="1:12" ht="18">
      <c r="A36" s="88"/>
      <c r="B36" s="210" t="s">
        <v>29</v>
      </c>
      <c r="C36" s="164" t="s">
        <v>182</v>
      </c>
      <c r="D36" s="202">
        <v>30000</v>
      </c>
      <c r="E36" s="202">
        <v>30000</v>
      </c>
      <c r="F36" s="202">
        <v>45000</v>
      </c>
      <c r="G36" s="125">
        <v>45000</v>
      </c>
      <c r="H36" s="125">
        <v>40000</v>
      </c>
      <c r="I36" s="155">
        <f t="shared" si="0"/>
        <v>38000</v>
      </c>
      <c r="K36" s="215"/>
      <c r="L36" s="209"/>
    </row>
    <row r="37" spans="1:12" ht="16.5" customHeight="1" thickBot="1">
      <c r="A37" s="89"/>
      <c r="B37" s="207" t="s">
        <v>30</v>
      </c>
      <c r="C37" s="164" t="s">
        <v>183</v>
      </c>
      <c r="D37" s="202">
        <v>25000</v>
      </c>
      <c r="E37" s="202">
        <v>15000</v>
      </c>
      <c r="F37" s="202">
        <v>37500</v>
      </c>
      <c r="G37" s="125">
        <v>25000</v>
      </c>
      <c r="H37" s="125">
        <v>28333</v>
      </c>
      <c r="I37" s="155">
        <f t="shared" si="0"/>
        <v>26166.6</v>
      </c>
      <c r="K37" s="215"/>
      <c r="L37" s="20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3"/>
      <c r="L38" s="214"/>
    </row>
    <row r="39" spans="1:12" ht="18">
      <c r="A39" s="87"/>
      <c r="B39" s="216" t="s">
        <v>31</v>
      </c>
      <c r="C39" s="167" t="s">
        <v>213</v>
      </c>
      <c r="D39" s="181">
        <v>1399500</v>
      </c>
      <c r="E39" s="181">
        <v>1600000</v>
      </c>
      <c r="F39" s="181">
        <v>1494400</v>
      </c>
      <c r="G39" s="125">
        <v>1354300</v>
      </c>
      <c r="H39" s="217">
        <v>1246252</v>
      </c>
      <c r="I39" s="155">
        <f t="shared" si="0"/>
        <v>1418890.4</v>
      </c>
      <c r="K39" s="215"/>
      <c r="L39" s="209"/>
    </row>
    <row r="40" spans="1:12" ht="18.75" thickBot="1">
      <c r="A40" s="89"/>
      <c r="B40" s="212" t="s">
        <v>32</v>
      </c>
      <c r="C40" s="165" t="s">
        <v>185</v>
      </c>
      <c r="D40" s="187">
        <v>979650</v>
      </c>
      <c r="E40" s="187">
        <v>1000000</v>
      </c>
      <c r="F40" s="187">
        <v>1120800</v>
      </c>
      <c r="G40" s="125">
        <v>980700</v>
      </c>
      <c r="H40" s="125">
        <v>1000000</v>
      </c>
      <c r="I40" s="155">
        <f t="shared" si="0"/>
        <v>1016230</v>
      </c>
      <c r="K40" s="215"/>
      <c r="L40" s="209"/>
    </row>
    <row r="41" spans="1:12">
      <c r="D41" s="90">
        <f>SUM(D16:D40)</f>
        <v>3225150</v>
      </c>
      <c r="E41" s="90">
        <f t="shared" ref="E41:H41" si="1">SUM(E16:E40)</f>
        <v>3485000</v>
      </c>
      <c r="F41" s="90">
        <f t="shared" si="1"/>
        <v>3641700</v>
      </c>
      <c r="G41" s="90">
        <f t="shared" si="1"/>
        <v>3232500</v>
      </c>
      <c r="H41" s="90">
        <f t="shared" si="1"/>
        <v>3136244</v>
      </c>
      <c r="I41" s="90"/>
    </row>
    <row r="44" spans="1:12" ht="14.25" customHeight="1"/>
    <row r="48" spans="1:12" ht="15" customHeight="1"/>
    <row r="49" spans="11:12" s="126" customFormat="1" ht="15" customHeight="1">
      <c r="K49" s="220"/>
      <c r="L49" s="220"/>
    </row>
    <row r="50" spans="11:12" s="126" customFormat="1" ht="15" customHeight="1">
      <c r="K50" s="220"/>
      <c r="L50" s="220"/>
    </row>
    <row r="51" spans="11:12" s="126" customFormat="1" ht="15" customHeight="1">
      <c r="K51" s="220"/>
      <c r="L51" s="220"/>
    </row>
    <row r="52" spans="11:12" s="126" customFormat="1" ht="15" customHeight="1">
      <c r="K52" s="220"/>
      <c r="L52" s="220"/>
    </row>
    <row r="53" spans="11:12" s="126" customFormat="1" ht="15" customHeight="1">
      <c r="K53" s="220"/>
      <c r="L53" s="220"/>
    </row>
    <row r="54" spans="11:12" s="126" customFormat="1" ht="15" customHeight="1">
      <c r="K54" s="220"/>
      <c r="L54" s="220"/>
    </row>
    <row r="55" spans="11:12" s="126" customFormat="1" ht="15" customHeight="1">
      <c r="K55" s="220"/>
      <c r="L55" s="220"/>
    </row>
    <row r="56" spans="11:12" s="126" customFormat="1" ht="15" customHeight="1">
      <c r="K56" s="220"/>
      <c r="L56" s="220"/>
    </row>
    <row r="57" spans="11:12" s="126" customFormat="1" ht="15" customHeight="1">
      <c r="K57" s="220"/>
      <c r="L57" s="220"/>
    </row>
    <row r="58" spans="11:12" s="126" customFormat="1" ht="15" customHeight="1">
      <c r="K58" s="220"/>
      <c r="L58" s="220"/>
    </row>
    <row r="59" spans="11:12" s="126" customFormat="1" ht="15" customHeight="1">
      <c r="K59" s="220"/>
      <c r="L59" s="220"/>
    </row>
    <row r="60" spans="11:12" s="126" customFormat="1" ht="15" customHeight="1">
      <c r="K60" s="220"/>
      <c r="L60" s="220"/>
    </row>
    <row r="61" spans="11:12" s="126" customFormat="1" ht="15" customHeight="1">
      <c r="K61" s="220"/>
      <c r="L61" s="220"/>
    </row>
    <row r="62" spans="11:12" s="126" customFormat="1" ht="15" customHeight="1">
      <c r="K62" s="220"/>
      <c r="L62" s="220"/>
    </row>
    <row r="63" spans="11:12" s="126" customFormat="1" ht="15" customHeight="1">
      <c r="K63" s="220"/>
      <c r="L63" s="220"/>
    </row>
    <row r="64" spans="11:12" s="126" customFormat="1" ht="15" customHeight="1">
      <c r="K64" s="220"/>
      <c r="L64" s="220"/>
    </row>
    <row r="65" spans="11:12" s="126" customFormat="1" ht="15" customHeight="1">
      <c r="K65" s="220"/>
      <c r="L65" s="220"/>
    </row>
    <row r="66" spans="11:12" s="126" customFormat="1" ht="15" customHeight="1">
      <c r="K66" s="220"/>
      <c r="L66" s="220"/>
    </row>
    <row r="67" spans="11:12" s="126" customFormat="1" ht="15" customHeight="1">
      <c r="K67" s="220"/>
      <c r="L67" s="220"/>
    </row>
    <row r="68" spans="11:12" s="126" customFormat="1" ht="15" customHeight="1">
      <c r="K68" s="220"/>
      <c r="L68" s="220"/>
    </row>
    <row r="69" spans="11:12" s="126" customFormat="1" ht="15" customHeight="1">
      <c r="K69" s="220"/>
      <c r="L69" s="220"/>
    </row>
    <row r="70" spans="11:12" s="126" customFormat="1" ht="15" customHeight="1">
      <c r="K70" s="220"/>
      <c r="L70" s="220"/>
    </row>
    <row r="71" spans="11:12" s="126" customFormat="1" ht="15" customHeight="1">
      <c r="K71" s="220"/>
      <c r="L71" s="220"/>
    </row>
    <row r="72" spans="11:12" s="126" customFormat="1" ht="15" customHeight="1">
      <c r="K72" s="220"/>
      <c r="L72" s="220"/>
    </row>
    <row r="73" spans="11:12" s="126" customFormat="1" ht="15" customHeight="1">
      <c r="K73" s="220"/>
      <c r="L73" s="220"/>
    </row>
    <row r="74" spans="11:12" s="126" customFormat="1" ht="15" customHeight="1">
      <c r="K74" s="220"/>
      <c r="L74" s="220"/>
    </row>
    <row r="75" spans="11:12" s="126" customFormat="1" ht="15" customHeight="1">
      <c r="K75" s="220"/>
      <c r="L75" s="220"/>
    </row>
    <row r="76" spans="11:12" s="126" customFormat="1" ht="15" customHeight="1">
      <c r="K76" s="220"/>
      <c r="L76" s="220"/>
    </row>
    <row r="77" spans="11:12" s="126" customFormat="1" ht="15" customHeight="1">
      <c r="K77" s="220"/>
      <c r="L77" s="220"/>
    </row>
    <row r="78" spans="11:12" s="126" customFormat="1" ht="15" customHeight="1">
      <c r="K78" s="220"/>
      <c r="L78" s="220"/>
    </row>
    <row r="79" spans="11:12" s="126" customFormat="1" ht="15" customHeight="1">
      <c r="K79" s="220"/>
      <c r="L79" s="220"/>
    </row>
    <row r="80" spans="11:12" s="126" customFormat="1" ht="15" customHeight="1">
      <c r="K80" s="220"/>
      <c r="L80" s="220"/>
    </row>
    <row r="81" spans="11:12" s="126" customFormat="1" ht="15" customHeight="1">
      <c r="K81" s="220"/>
      <c r="L81" s="220"/>
    </row>
    <row r="82" spans="11:12" s="126" customFormat="1" ht="15" customHeight="1">
      <c r="K82" s="220"/>
      <c r="L82" s="220"/>
    </row>
    <row r="83" spans="11:12" s="126" customFormat="1" ht="15" customHeight="1">
      <c r="K83" s="220"/>
      <c r="L83" s="220"/>
    </row>
    <row r="84" spans="11:12" s="126" customFormat="1" ht="15" customHeight="1">
      <c r="K84" s="220"/>
      <c r="L84" s="220"/>
    </row>
    <row r="85" spans="11:12" s="126" customFormat="1" ht="15" customHeight="1">
      <c r="K85" s="220"/>
      <c r="L85" s="220"/>
    </row>
    <row r="86" spans="11:12" s="126" customFormat="1" ht="15" customHeight="1">
      <c r="K86" s="220"/>
      <c r="L86" s="220"/>
    </row>
    <row r="87" spans="11:12" s="126" customFormat="1" ht="15" customHeight="1">
      <c r="K87" s="220"/>
      <c r="L87" s="220"/>
    </row>
    <row r="88" spans="11:12" s="126" customFormat="1" ht="15" customHeight="1">
      <c r="K88" s="220"/>
      <c r="L88" s="220"/>
    </row>
    <row r="89" spans="11:12" s="126" customFormat="1" ht="15" customHeight="1">
      <c r="K89" s="220"/>
      <c r="L89" s="220"/>
    </row>
    <row r="90" spans="11:12" s="126" customFormat="1" ht="15" customHeight="1">
      <c r="K90" s="220"/>
      <c r="L90" s="220"/>
    </row>
    <row r="91" spans="11:12" s="126" customFormat="1" ht="15" customHeight="1">
      <c r="K91" s="220"/>
      <c r="L91" s="220"/>
    </row>
    <row r="92" spans="11:12" s="126" customFormat="1">
      <c r="K92" s="220"/>
      <c r="L92" s="220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19-06-2023</vt:lpstr>
      <vt:lpstr>By Order</vt:lpstr>
      <vt:lpstr>All Stores</vt:lpstr>
      <vt:lpstr>'19-06-2023'!Print_Titles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2023-06-21T09:57:03Z</cp:lastPrinted>
  <dcterms:created xsi:type="dcterms:W3CDTF">2010-10-20T06:23:14Z</dcterms:created>
  <dcterms:modified xsi:type="dcterms:W3CDTF">2023-06-21T10:12:05Z</dcterms:modified>
</cp:coreProperties>
</file>