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2-06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'12-06-2023'!$12:$14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5" i="11"/>
  <c r="G85" i="11"/>
  <c r="I89" i="11"/>
  <c r="G89" i="11"/>
  <c r="I84" i="11"/>
  <c r="G84" i="11"/>
  <c r="I87" i="11"/>
  <c r="G87" i="11"/>
  <c r="I83" i="11"/>
  <c r="G83" i="11"/>
  <c r="I76" i="11"/>
  <c r="G76" i="11"/>
  <c r="I77" i="11"/>
  <c r="G77" i="11"/>
  <c r="I78" i="11"/>
  <c r="G78" i="11"/>
  <c r="I80" i="11"/>
  <c r="G80" i="11"/>
  <c r="I79" i="11"/>
  <c r="G79" i="11"/>
  <c r="I70" i="11"/>
  <c r="G70" i="11"/>
  <c r="I73" i="11"/>
  <c r="G73" i="11"/>
  <c r="I72" i="11"/>
  <c r="G72" i="11"/>
  <c r="I68" i="11"/>
  <c r="G68" i="11"/>
  <c r="I71" i="11"/>
  <c r="G71" i="11"/>
  <c r="I69" i="11"/>
  <c r="G69" i="11"/>
  <c r="I64" i="11"/>
  <c r="G64" i="11"/>
  <c r="I62" i="11"/>
  <c r="G62" i="11"/>
  <c r="I65" i="11"/>
  <c r="G65" i="11"/>
  <c r="I63" i="11"/>
  <c r="G63" i="11"/>
  <c r="I59" i="11"/>
  <c r="G59" i="11"/>
  <c r="I61" i="11"/>
  <c r="G61" i="11"/>
  <c r="I57" i="11"/>
  <c r="G57" i="11"/>
  <c r="I60" i="11"/>
  <c r="G60" i="11"/>
  <c r="I58" i="11"/>
  <c r="G58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1" i="11"/>
  <c r="G41" i="11"/>
  <c r="I46" i="11"/>
  <c r="G46" i="11"/>
  <c r="I45" i="11"/>
  <c r="G45" i="11"/>
  <c r="I44" i="11"/>
  <c r="G44" i="11"/>
  <c r="I43" i="11"/>
  <c r="G43" i="11"/>
  <c r="I42" i="11"/>
  <c r="G42" i="11"/>
  <c r="I38" i="11"/>
  <c r="G38" i="11"/>
  <c r="I34" i="11"/>
  <c r="G34" i="11"/>
  <c r="I36" i="11"/>
  <c r="G36" i="11"/>
  <c r="I35" i="11"/>
  <c r="G35" i="11"/>
  <c r="I37" i="11"/>
  <c r="G37" i="11"/>
  <c r="I30" i="11"/>
  <c r="G30" i="11"/>
  <c r="I21" i="11"/>
  <c r="G21" i="11"/>
  <c r="I16" i="11"/>
  <c r="G16" i="11"/>
  <c r="I24" i="11"/>
  <c r="G24" i="11"/>
  <c r="I29" i="11"/>
  <c r="G29" i="11"/>
  <c r="I25" i="11"/>
  <c r="G25" i="11"/>
  <c r="I20" i="11"/>
  <c r="G20" i="11"/>
  <c r="I22" i="11"/>
  <c r="G22" i="11"/>
  <c r="I19" i="11"/>
  <c r="G19" i="11"/>
  <c r="I26" i="11"/>
  <c r="G26" i="11"/>
  <c r="I23" i="11"/>
  <c r="G23" i="11"/>
  <c r="I17" i="11"/>
  <c r="G17" i="11"/>
  <c r="I18" i="11"/>
  <c r="G18" i="11"/>
  <c r="I27" i="11"/>
  <c r="G27" i="11"/>
  <c r="I28" i="11"/>
  <c r="G28" i="11"/>
  <c r="I31" i="11"/>
  <c r="G3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26" i="7" l="1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<sst xmlns="http://schemas.openxmlformats.org/spreadsheetml/2006/main" count="851" uniqueCount="231">
  <si>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</si>
  <si>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</si>
  <si>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</si>
  <si>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</si>
  <si>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</si>
  <si>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</si>
  <si>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</si>
  <si>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</si>
  <si>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</si>
  <si>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</si>
  <si>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</si>
  <si>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</si>
  <si>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</si>
  <si>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</si>
  <si>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</si>
  <si>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</si>
  <si>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</si>
  <si>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</si>
  <si>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</si>
  <si>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</si>
  <si>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</si>
  <si>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</si>
  <si>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</si>
  <si>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</si>
  <si>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</si>
  <si>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</si>
  <si>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</si>
  <si>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</si>
  <si>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</si>
  <si>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</si>
  <si>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</si>
  <si>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</si>
  <si>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</si>
  <si>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</si>
  <si>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</si>
  <si>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</si>
  <si>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</si>
  <si>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</si>
  <si>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</si>
  <si>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</si>
  <si>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</si>
  <si>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</si>
  <si>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</si>
  <si>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</si>
  <si>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</si>
  <si>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</si>
  <si>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</si>
  <si>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</si>
  <si>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</si>
  <si>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</si>
  <si>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</si>
  <si>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</si>
  <si>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</si>
  <si>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</si>
  <si>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</si>
  <si>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</si>
  <si>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</si>
  <si>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</si>
  <si>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</si>
  <si>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</si>
  <si>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</si>
  <si>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</si>
  <si>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</si>
  <si>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</si>
  <si>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</si>
  <si>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</si>
  <si>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</si>
  <si>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</si>
  <si>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</si>
  <si>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</si>
  <si>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</si>
  <si>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</si>
  <si>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</si>
  <si>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</si>
  <si>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</si>
  <si>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</si>
  <si>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</si>
  <si>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</si>
  <si>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</si>
  <si>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</si>
  <si>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</si>
  <si>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</si>
  <si>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</si>
  <si>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</si>
  <si>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</si>
  <si>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</si>
  <si>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</si>
  <si>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</si>
  <si>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</si>
  <si>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</si>
  <si>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</si>
  <si>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</si>
  <si>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</si>
  <si>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</si>
  <si>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</si>
  <si>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</si>
  <si>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</si>
  <si>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</si>
  <si>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</si>
  <si>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</si>
  <si>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</si>
  <si>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</si>
  <si>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</si>
  <si>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</si>
  <si>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</si>
  <si>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</si>
  <si>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</si>
  <si>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</si>
  <si>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</si>
  <si>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</si>
  <si>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</si>
  <si>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</si>
  <si>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</si>
  <si>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</si>
  <si>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</si>
  <si>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</si>
  <si>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</si>
  <si>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</si>
  <si>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</si>
  <si>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</si>
  <si>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</si>
  <si>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</si>
  <si>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</si>
  <si>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</si>
  <si>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</si>
  <si>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</si>
  <si>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</si>
  <si>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</si>
  <si>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</si>
  <si>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</si>
  <si>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</si>
  <si>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</si>
  <si>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</si>
  <si>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</si>
  <si>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</si>
  <si>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</si>
  <si>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</si>
  <si>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</si>
  <si>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</si>
  <si>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</si>
  <si>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</si>
  <si>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</si>
  <si>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</si>
  <si>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</si>
  <si>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</si>
  <si>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</si>
  <si>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</si>
  <si>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</si>
  <si>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</si>
  <si>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</si>
  <si>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</si>
  <si>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</si>
  <si>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</si>
  <si>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</si>
  <si>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</si>
  <si>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</si>
  <si>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</si>
  <si>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</si>
  <si>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</si>
  <si>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</si>
  <si>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</si>
  <si>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</si>
  <si>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</si>
  <si>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</si>
  <si>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</si>
  <si>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</si>
  <si>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</si>
  <si>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</si>
  <si>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</si>
  <si>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</si>
  <si>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</si>
  <si>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</si>
  <si>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</si>
  <si>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</si>
  <si>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</si>
  <si>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</si>
  <si>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</si>
  <si>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</si>
  <si>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</si>
  <si>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</si>
  <si>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</si>
  <si>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</si>
  <si>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</si>
  <si>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</si>
  <si>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</si>
  <si>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</si>
  <si>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</si>
  <si>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</si>
  <si>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</si>
  <si>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</si>
  <si>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</si>
  <si>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</si>
  <si>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</si>
  <si>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</si>
  <si>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</si>
  <si>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</si>
  <si>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</si>
  <si>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</si>
  <si>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</si>
  <si>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</si>
  <si>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</si>
  <si>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</si>
  <si>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</si>
  <si>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</si>
  <si>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</si>
  <si>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</si>
  <si>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</si>
  <si>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</si>
  <si>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</si>
  <si>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</si>
  <si>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</si>
  <si>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</si>
  <si>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</si>
  <si>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</si>
  <si>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</si>
  <si>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</si>
  <si>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</si>
  <si>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</si>
  <si>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معدل أسعار  السوبرماركات في 05-06-2023 (ل.ل.)</t>
  </si>
  <si>
    <t>معدل أسعار المحلات والملاحم في 05-06-2023 (ل.ل.)</t>
  </si>
  <si>
    <t>المعدل العام للأسعار في 05-06-2023  (ل.ل.)</t>
  </si>
  <si>
    <t>معدل الأسعار في حزيران 2022 (ل.ل.)</t>
  </si>
  <si>
    <t>سعر صرف الدولار الأمريكي</t>
  </si>
  <si>
    <t>1$=93300 LBP</t>
  </si>
  <si>
    <t xml:space="preserve"> التاريخ 12 حزيران 2023</t>
  </si>
  <si>
    <t>معدل أسعار  السوبرماركات في 12-06-2023 (ل.ل.)</t>
  </si>
  <si>
    <t>معدل أسعار المحلات والملاحم في 12-06-2023 (ل.ل.)</t>
  </si>
  <si>
    <t>المعدل العام للأسعار في 12-06-2023  (ل.ل.)</t>
  </si>
  <si>
    <t xml:space="preserve"> التاريخ 12حزيران 2023</t>
  </si>
  <si>
    <t>المعدل العام للأسعار في 22-06-2023  (ل.ل.)</t>
  </si>
  <si>
    <t xml:space="preserve"> التاريخ12حزيران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</si>
</sst>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23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34" zoomScaleNormal="100" workbookViewId="0">
      <selection activeCell="I55" sqref="I55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221</v>
      </c>
      <c r="F12" s="225" t="s">
        <v>225</v>
      </c>
      <c r="G12" s="225" t="s">
        <v>197</v>
      </c>
      <c r="H12" s="225" t="s">
        <v>218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16411.792857142857</v>
      </c>
      <c r="F15" s="190">
        <v>48609.777777777781</v>
      </c>
      <c r="G15" s="45">
        <f t="shared" ref="G15:G30" si="0">(F15-E15)/E15</f>
        <v>1.9618810206114374</v>
      </c>
      <c r="H15" s="190">
        <v>36054.222222222219</v>
      </c>
      <c r="I15" s="45">
        <f t="shared" ref="I15:I30" si="1">(F15-H15)/H15</f>
        <v>0.34824092108182758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18428.55</v>
      </c>
      <c r="F16" s="184">
        <v>74061</v>
      </c>
      <c r="G16" s="48">
        <f t="shared" si="0"/>
        <v>3.0188186265332866</v>
      </c>
      <c r="H16" s="184">
        <v>60936</v>
      </c>
      <c r="I16" s="44">
        <f t="shared" si="1"/>
        <v>0.21538991729027177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15967.661111111112</v>
      </c>
      <c r="F17" s="184">
        <v>49665.333333333336</v>
      </c>
      <c r="G17" s="48">
        <f t="shared" si="0"/>
        <v>2.1103699526021167</v>
      </c>
      <c r="H17" s="184">
        <v>44165.333333333336</v>
      </c>
      <c r="I17" s="44">
        <f t="shared" si="1"/>
        <v>0.12453206134524815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21633</v>
      </c>
      <c r="F18" s="184">
        <v>17770.888888888891</v>
      </c>
      <c r="G18" s="48">
        <f t="shared" si="0"/>
        <v>-0.17852868816674106</v>
      </c>
      <c r="H18" s="184">
        <v>18493.111111111109</v>
      </c>
      <c r="I18" s="44">
        <f t="shared" si="1"/>
        <v>-3.905358151383681E-2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28070.848214285714</v>
      </c>
      <c r="F19" s="184">
        <v>152785.42857142858</v>
      </c>
      <c r="G19" s="48">
        <f t="shared" si="0"/>
        <v>4.4428504406102549</v>
      </c>
      <c r="H19" s="184">
        <v>155499.71428571429</v>
      </c>
      <c r="I19" s="44">
        <f t="shared" si="1"/>
        <v>-1.7455245668802303E-2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14613.277777777777</v>
      </c>
      <c r="F20" s="184">
        <v>72832</v>
      </c>
      <c r="G20" s="48">
        <f t="shared" si="0"/>
        <v>3.983960553378016</v>
      </c>
      <c r="H20" s="184">
        <v>66609.777777777781</v>
      </c>
      <c r="I20" s="44">
        <f t="shared" si="1"/>
        <v>9.3413045799081829E-2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18130.205555555556</v>
      </c>
      <c r="F21" s="184">
        <v>131944.22222222222</v>
      </c>
      <c r="G21" s="48">
        <f t="shared" si="0"/>
        <v>6.277591079588789</v>
      </c>
      <c r="H21" s="184">
        <v>131388.66666666666</v>
      </c>
      <c r="I21" s="44">
        <f t="shared" si="1"/>
        <v>4.2283369612464957E-3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4362.9250000000002</v>
      </c>
      <c r="F22" s="184">
        <v>16618.5</v>
      </c>
      <c r="G22" s="48">
        <f t="shared" si="0"/>
        <v>2.8090272007884618</v>
      </c>
      <c r="H22" s="184">
        <v>16743.5</v>
      </c>
      <c r="I22" s="44">
        <f t="shared" si="1"/>
        <v>-7.4655836593304865E-3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4908.7749999999996</v>
      </c>
      <c r="F23" s="184">
        <v>19306</v>
      </c>
      <c r="G23" s="48">
        <f t="shared" si="0"/>
        <v>2.9329567967568284</v>
      </c>
      <c r="H23" s="184">
        <v>18993.5</v>
      </c>
      <c r="I23" s="44">
        <f t="shared" si="1"/>
        <v>1.6452997077947718E-2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4894.7124999999996</v>
      </c>
      <c r="F24" s="184">
        <v>19681</v>
      </c>
      <c r="G24" s="48">
        <f t="shared" si="0"/>
        <v>3.020869458624996</v>
      </c>
      <c r="H24" s="184">
        <v>19743.5</v>
      </c>
      <c r="I24" s="44">
        <f t="shared" si="1"/>
        <v>-3.1655988046698914E-3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5996.8972222222219</v>
      </c>
      <c r="F25" s="184">
        <v>20249.75</v>
      </c>
      <c r="G25" s="48">
        <f>(F25-E25)/E25</f>
        <v>2.3767045272949021</v>
      </c>
      <c r="H25" s="184">
        <v>18888.666666666668</v>
      </c>
      <c r="I25" s="44">
        <f t="shared" si="1"/>
        <v>7.2058200684713872E-2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9530.427777777777</v>
      </c>
      <c r="F26" s="184">
        <v>38493.5</v>
      </c>
      <c r="G26" s="48">
        <f>(F26-E26)/E26</f>
        <v>3.0390107241309563</v>
      </c>
      <c r="H26" s="184">
        <v>32388.888888888891</v>
      </c>
      <c r="I26" s="44">
        <f t="shared" si="1"/>
        <v>0.18847855917667233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5194.2375000000002</v>
      </c>
      <c r="F27" s="184">
        <v>19624.75</v>
      </c>
      <c r="G27" s="48">
        <f t="shared" si="0"/>
        <v>2.778177258933578</v>
      </c>
      <c r="H27" s="184">
        <v>19743.5</v>
      </c>
      <c r="I27" s="44">
        <f t="shared" si="1"/>
        <v>-6.0146377288727935E-3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9927.9500000000007</v>
      </c>
      <c r="F28" s="184">
        <v>46332</v>
      </c>
      <c r="G28" s="48">
        <f t="shared" si="0"/>
        <v>3.6668244703085735</v>
      </c>
      <c r="H28" s="184">
        <v>46498.666666666664</v>
      </c>
      <c r="I28" s="44">
        <f t="shared" si="1"/>
        <v>-3.5843321672305497E-3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18992.137500000001</v>
      </c>
      <c r="F29" s="184">
        <v>73856.25</v>
      </c>
      <c r="G29" s="48">
        <f t="shared" si="0"/>
        <v>2.8887802913179206</v>
      </c>
      <c r="H29" s="184">
        <v>73668.75</v>
      </c>
      <c r="I29" s="44">
        <f t="shared" si="1"/>
        <v>2.5451768897938407E-3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14954.0875</v>
      </c>
      <c r="F30" s="187">
        <v>35165.333333333336</v>
      </c>
      <c r="G30" s="51">
        <f t="shared" si="0"/>
        <v>1.351553268183922</v>
      </c>
      <c r="H30" s="187">
        <v>29054.222222222223</v>
      </c>
      <c r="I30" s="56">
        <f t="shared" si="1"/>
        <v>0.21033469987150469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26677.083333333332</v>
      </c>
      <c r="F32" s="190">
        <v>155499.77777777778</v>
      </c>
      <c r="G32" s="45">
        <f>(F32-E32)/E32</f>
        <v>4.8289647273200575</v>
      </c>
      <c r="H32" s="190">
        <v>158277.55555555556</v>
      </c>
      <c r="I32" s="44">
        <f>(F32-H32)/H32</f>
        <v>-1.7550042190301447E-2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26127.083333333332</v>
      </c>
      <c r="F33" s="184">
        <v>137071.14285714287</v>
      </c>
      <c r="G33" s="48">
        <f>(F33-E33)/E33</f>
        <v>4.2463239431806539</v>
      </c>
      <c r="H33" s="184">
        <v>166812.25</v>
      </c>
      <c r="I33" s="44">
        <f>(F33-H33)/H33</f>
        <v>-0.17829090575096931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20126.424999999999</v>
      </c>
      <c r="F34" s="184">
        <v>60927.142857142855</v>
      </c>
      <c r="G34" s="48">
        <f>(F34-E34)/E34</f>
        <v>2.0272213200875395</v>
      </c>
      <c r="H34" s="184">
        <v>56928.571428571428</v>
      </c>
      <c r="I34" s="44">
        <f>(F34-H34)/H34</f>
        <v>7.0238393977415284E-2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9794.5499999999993</v>
      </c>
      <c r="F35" s="184">
        <v>50000</v>
      </c>
      <c r="G35" s="48">
        <f>(F35-E35)/E35</f>
        <v>4.1048797545573814</v>
      </c>
      <c r="H35" s="184">
        <v>61250</v>
      </c>
      <c r="I35" s="44">
        <f>(F35-H35)/H35</f>
        <v>-0.18367346938775511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12822.379166666666</v>
      </c>
      <c r="F36" s="184">
        <v>40387.555555555555</v>
      </c>
      <c r="G36" s="51">
        <f>(F36-E36)/E36</f>
        <v>2.1497708054483304</v>
      </c>
      <c r="H36" s="184">
        <v>37609.777777777781</v>
      </c>
      <c r="I36" s="56">
        <f>(F36-H36)/H36</f>
        <v>7.3857862021696377E-2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384640</v>
      </c>
      <c r="F38" s="184">
        <v>1673428.8</v>
      </c>
      <c r="G38" s="45">
        <f t="shared" ref="G38:G43" si="2">(F38-E38)/E38</f>
        <v>3.3506364392678871</v>
      </c>
      <c r="H38" s="184">
        <v>1627152</v>
      </c>
      <c r="I38" s="44">
        <f t="shared" ref="I38:I43" si="3">(F38-H38)/H38</f>
        <v>2.8440366972477094E-2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285337.17142857146</v>
      </c>
      <c r="F39" s="184">
        <v>825305.14285714284</v>
      </c>
      <c r="G39" s="48">
        <f t="shared" si="2"/>
        <v>1.8923856598324125</v>
      </c>
      <c r="H39" s="184">
        <v>821973</v>
      </c>
      <c r="I39" s="44">
        <f t="shared" si="3"/>
        <v>4.0538349278417185E-3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162397.16666666666</v>
      </c>
      <c r="F40" s="184">
        <v>639105</v>
      </c>
      <c r="G40" s="48">
        <f t="shared" si="2"/>
        <v>2.9354442760187731</v>
      </c>
      <c r="H40" s="184">
        <v>589500.5</v>
      </c>
      <c r="I40" s="44">
        <f t="shared" si="3"/>
        <v>8.414666314956476E-2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74821.666666666657</v>
      </c>
      <c r="F41" s="184">
        <v>241913.57142857142</v>
      </c>
      <c r="G41" s="48">
        <f t="shared" si="2"/>
        <v>2.2332021218707343</v>
      </c>
      <c r="H41" s="184">
        <v>210274.875</v>
      </c>
      <c r="I41" s="44">
        <f t="shared" si="3"/>
        <v>0.1504635131922985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66687.5</v>
      </c>
      <c r="F42" s="184">
        <v>234805</v>
      </c>
      <c r="G42" s="48">
        <f t="shared" si="2"/>
        <v>2.520974695407685</v>
      </c>
      <c r="H42" s="184">
        <v>189710</v>
      </c>
      <c r="I42" s="44">
        <f t="shared" si="3"/>
        <v>0.23770491803278687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157364.89583333331</v>
      </c>
      <c r="F43" s="184">
        <v>550470</v>
      </c>
      <c r="G43" s="51">
        <f t="shared" si="2"/>
        <v>2.4980482596513021</v>
      </c>
      <c r="H43" s="184">
        <v>559000.28571428568</v>
      </c>
      <c r="I43" s="59">
        <f t="shared" si="3"/>
        <v>-1.5259895088221211E-2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100121.625</v>
      </c>
      <c r="F45" s="184">
        <v>353473.71428571426</v>
      </c>
      <c r="G45" s="45">
        <f t="shared" ref="G45:G50" si="4">(F45-E45)/E45</f>
        <v>2.5304432412649542</v>
      </c>
      <c r="H45" s="184">
        <v>341827.875</v>
      </c>
      <c r="I45" s="44">
        <f t="shared" ref="I45:I50" si="5">(F45-H45)/H45</f>
        <v>3.4069308378417824E-2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79985.055555555562</v>
      </c>
      <c r="F46" s="184">
        <v>311000</v>
      </c>
      <c r="G46" s="48">
        <f t="shared" si="4"/>
        <v>2.8882263422819956</v>
      </c>
      <c r="H46" s="184">
        <v>311000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276682.16666666669</v>
      </c>
      <c r="F47" s="184">
        <v>1001109</v>
      </c>
      <c r="G47" s="48">
        <f t="shared" si="4"/>
        <v>2.6182635551140807</v>
      </c>
      <c r="H47" s="184">
        <v>1001109</v>
      </c>
      <c r="I47" s="84">
        <f t="shared" si="5"/>
        <v>0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372466.25</v>
      </c>
      <c r="F48" s="184">
        <v>1289361.5714285714</v>
      </c>
      <c r="G48" s="48">
        <f t="shared" si="4"/>
        <v>2.4616869888978434</v>
      </c>
      <c r="H48" s="184">
        <v>1289361.5714285714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26730</v>
      </c>
      <c r="F49" s="184">
        <v>143448.75</v>
      </c>
      <c r="G49" s="48">
        <f t="shared" si="4"/>
        <v>4.3665824915824913</v>
      </c>
      <c r="H49" s="184">
        <v>143448.75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1869900</v>
      </c>
      <c r="G50" s="56">
        <f t="shared" si="4"/>
        <v>5.9319740500463389</v>
      </c>
      <c r="H50" s="184">
        <v>1879850</v>
      </c>
      <c r="I50" s="59">
        <f t="shared" si="5"/>
        <v>-5.2929755033646305E-3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52083.333333333328</v>
      </c>
      <c r="F52" s="181">
        <v>151519.20000000001</v>
      </c>
      <c r="G52" s="183">
        <f t="shared" ref="G52:G60" si="6">(F52-E52)/E52</f>
        <v>1.9091686400000005</v>
      </c>
      <c r="H52" s="181">
        <v>153945</v>
      </c>
      <c r="I52" s="116">
        <f t="shared" ref="I52:I60" si="7">(F52-H52)/H52</f>
        <v>-1.5757575757575682E-2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58520</v>
      </c>
      <c r="F53" s="184">
        <v>163741.5</v>
      </c>
      <c r="G53" s="186">
        <f t="shared" si="6"/>
        <v>1.7980434039644566</v>
      </c>
      <c r="H53" s="184">
        <v>166074</v>
      </c>
      <c r="I53" s="84">
        <f t="shared" si="7"/>
        <v>-1.4044943820224719E-2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44633.8</v>
      </c>
      <c r="F54" s="184">
        <v>137151</v>
      </c>
      <c r="G54" s="186">
        <f t="shared" si="6"/>
        <v>2.0728058108429037</v>
      </c>
      <c r="H54" s="184">
        <v>140261</v>
      </c>
      <c r="I54" s="84">
        <f t="shared" si="7"/>
        <v>-2.2172949002217297E-2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61171.25</v>
      </c>
      <c r="F55" s="184">
        <v>174626.5</v>
      </c>
      <c r="G55" s="186">
        <f t="shared" si="6"/>
        <v>1.8547152461327829</v>
      </c>
      <c r="H55" s="184">
        <v>176181.5</v>
      </c>
      <c r="I55" s="84">
        <f t="shared" si="7"/>
        <v>-8.8261253309796991E-3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29680.833333333332</v>
      </c>
      <c r="F56" s="184">
        <v>97343</v>
      </c>
      <c r="G56" s="191">
        <f t="shared" si="6"/>
        <v>2.2796585899991579</v>
      </c>
      <c r="H56" s="184">
        <v>98742.5</v>
      </c>
      <c r="I56" s="85">
        <f t="shared" si="7"/>
        <v>-1.4173228346456693E-2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16291.666666666668</v>
      </c>
      <c r="F57" s="187">
        <v>108041.4</v>
      </c>
      <c r="G57" s="189">
        <f t="shared" si="6"/>
        <v>5.6316971867007659</v>
      </c>
      <c r="H57" s="187">
        <v>108041.4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51881.071428571428</v>
      </c>
      <c r="F58" s="190">
        <v>224053.28571428571</v>
      </c>
      <c r="G58" s="44">
        <f t="shared" si="6"/>
        <v>3.3185940371866978</v>
      </c>
      <c r="H58" s="190">
        <v>222453.85714285713</v>
      </c>
      <c r="I58" s="44">
        <f t="shared" si="7"/>
        <v>7.1899340922708587E-3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59993.482142857145</v>
      </c>
      <c r="F59" s="184">
        <v>213923.57142857142</v>
      </c>
      <c r="G59" s="48">
        <f t="shared" si="6"/>
        <v>2.5657802112431853</v>
      </c>
      <c r="H59" s="184">
        <v>214989.85714285713</v>
      </c>
      <c r="I59" s="44">
        <f t="shared" si="7"/>
        <v>-4.9597024178549094E-3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516225</v>
      </c>
      <c r="F60" s="184">
        <v>1053357</v>
      </c>
      <c r="G60" s="51">
        <f t="shared" si="6"/>
        <v>1.040499782071771</v>
      </c>
      <c r="H60" s="184">
        <v>1053357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130797.875</v>
      </c>
      <c r="F62" s="184">
        <v>438514.875</v>
      </c>
      <c r="G62" s="45">
        <f t="shared" ref="G62:G67" si="8">(F62-E62)/E62</f>
        <v>2.3526146735946591</v>
      </c>
      <c r="H62" s="184">
        <v>439108.625</v>
      </c>
      <c r="I62" s="44">
        <f t="shared" ref="I62:I67" si="9">(F62-H62)/H62</f>
        <v>-1.3521711171125368E-3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686080.66666666674</v>
      </c>
      <c r="F63" s="184">
        <v>2320837.5</v>
      </c>
      <c r="G63" s="48">
        <f t="shared" si="8"/>
        <v>2.3827472668422853</v>
      </c>
      <c r="H63" s="184">
        <v>2320837.5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447740.625</v>
      </c>
      <c r="F64" s="184">
        <v>769517.66666666663</v>
      </c>
      <c r="G64" s="48">
        <f t="shared" si="8"/>
        <v>0.71866840688549682</v>
      </c>
      <c r="H64" s="184">
        <v>778536.66666666663</v>
      </c>
      <c r="I64" s="84">
        <f t="shared" si="9"/>
        <v>-1.1584553928095872E-2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158838.125</v>
      </c>
      <c r="F65" s="184">
        <v>567637.19999999995</v>
      </c>
      <c r="G65" s="48">
        <f t="shared" si="8"/>
        <v>2.5736835850964619</v>
      </c>
      <c r="H65" s="184">
        <v>567637.19999999995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79433.666666666657</v>
      </c>
      <c r="F66" s="184">
        <v>285764.57142857142</v>
      </c>
      <c r="G66" s="48">
        <f t="shared" si="8"/>
        <v>2.5975246192240671</v>
      </c>
      <c r="H66" s="184">
        <v>285764.57142857142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65019.5</v>
      </c>
      <c r="F67" s="184">
        <v>223686.75</v>
      </c>
      <c r="G67" s="51">
        <f t="shared" si="8"/>
        <v>2.4403025246272274</v>
      </c>
      <c r="H67" s="184">
        <v>223803.375</v>
      </c>
      <c r="I67" s="85">
        <f t="shared" si="9"/>
        <v>-5.2110474205315264E-4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67625.375</v>
      </c>
      <c r="F69" s="190">
        <v>275934.75</v>
      </c>
      <c r="G69" s="45">
        <f>(F69-E69)/E69</f>
        <v>3.0803433622364387</v>
      </c>
      <c r="H69" s="190">
        <v>274418.625</v>
      </c>
      <c r="I69" s="44">
        <f>(F69-H69)/H69</f>
        <v>5.5248618784530384E-3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52350.702380952382</v>
      </c>
      <c r="F70" s="184">
        <v>204327</v>
      </c>
      <c r="G70" s="48">
        <f>(F70-E70)/E70</f>
        <v>2.903042188682146</v>
      </c>
      <c r="H70" s="184">
        <v>200728.28571428571</v>
      </c>
      <c r="I70" s="44">
        <f>(F70-H70)/H70</f>
        <v>1.7928286852589664E-2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28265.083333333336</v>
      </c>
      <c r="F71" s="184">
        <v>81896.666666666672</v>
      </c>
      <c r="G71" s="48">
        <f>(F71-E71)/E71</f>
        <v>1.8974500340526148</v>
      </c>
      <c r="H71" s="184">
        <v>82933.333333333328</v>
      </c>
      <c r="I71" s="44">
        <f>(F71-H71)/H71</f>
        <v>-1.2499999999999884E-2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143448.75</v>
      </c>
      <c r="G72" s="48">
        <f>(F72-E72)/E72</f>
        <v>3.5588854548199231</v>
      </c>
      <c r="H72" s="184">
        <v>146014.5</v>
      </c>
      <c r="I72" s="44">
        <f>(F72-H72)/H72</f>
        <v>-1.7571884984025558E-2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27462.6</v>
      </c>
      <c r="F73" s="193">
        <v>119773.875</v>
      </c>
      <c r="G73" s="48">
        <f>(F73-E73)/E73</f>
        <v>3.3613450656529245</v>
      </c>
      <c r="H73" s="193">
        <v>127924.66666666667</v>
      </c>
      <c r="I73" s="59">
        <f>(F73-H73)/H73</f>
        <v>-6.3715559157212359E-2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23017.25</v>
      </c>
      <c r="F75" s="181">
        <v>74018</v>
      </c>
      <c r="G75" s="44">
        <f t="shared" ref="G75:G81" si="10">(F75-E75)/E75</f>
        <v>2.2157620914748719</v>
      </c>
      <c r="H75" s="181">
        <v>74018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27704.285714285714</v>
      </c>
      <c r="F76" s="184">
        <v>100556.66666666667</v>
      </c>
      <c r="G76" s="48">
        <f t="shared" si="10"/>
        <v>2.6296429983327321</v>
      </c>
      <c r="H76" s="184">
        <v>98586.888888888891</v>
      </c>
      <c r="I76" s="44">
        <f t="shared" si="11"/>
        <v>1.9980119060231165E-2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14056.333333333332</v>
      </c>
      <c r="F77" s="184">
        <v>44784</v>
      </c>
      <c r="G77" s="48">
        <f t="shared" si="10"/>
        <v>2.1860371362849489</v>
      </c>
      <c r="H77" s="184">
        <v>44784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23592.076388888891</v>
      </c>
      <c r="F78" s="184">
        <v>110200.5</v>
      </c>
      <c r="G78" s="48">
        <f t="shared" si="10"/>
        <v>3.6710810097198943</v>
      </c>
      <c r="H78" s="184">
        <v>105834.66666666667</v>
      </c>
      <c r="I78" s="44">
        <f t="shared" si="11"/>
        <v>4.1251448800644984E-2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33001.333333333328</v>
      </c>
      <c r="F79" s="184">
        <v>134818.5</v>
      </c>
      <c r="G79" s="48">
        <f t="shared" si="10"/>
        <v>3.0852440305442212</v>
      </c>
      <c r="H79" s="184">
        <v>134818.5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730228</v>
      </c>
      <c r="G80" s="48">
        <f t="shared" si="10"/>
        <v>8.7363733333333329</v>
      </c>
      <c r="H80" s="184">
        <v>730228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45956.261111111111</v>
      </c>
      <c r="F81" s="187">
        <v>173434.33333333334</v>
      </c>
      <c r="G81" s="51">
        <f t="shared" si="10"/>
        <v>2.773899989688263</v>
      </c>
      <c r="H81" s="187">
        <v>168354.66666666666</v>
      </c>
      <c r="I81" s="56">
        <f t="shared" si="11"/>
        <v>3.0172413793103564E-2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27" sqref="I27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221</v>
      </c>
      <c r="F12" s="233" t="s">
        <v>226</v>
      </c>
      <c r="G12" s="225" t="s">
        <v>197</v>
      </c>
      <c r="H12" s="233" t="s">
        <v>219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16411.792857142857</v>
      </c>
      <c r="F15" s="155">
        <v>37933.199999999997</v>
      </c>
      <c r="G15" s="44">
        <f>(F15-E15)/E15</f>
        <v>1.3113379708232451</v>
      </c>
      <c r="H15" s="155">
        <v>30666.6</v>
      </c>
      <c r="I15" s="118">
        <f>(F15-H15)/H15</f>
        <v>0.2369548629453542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18428.55</v>
      </c>
      <c r="F16" s="155">
        <v>42133.2</v>
      </c>
      <c r="G16" s="48">
        <f t="shared" ref="G16:G39" si="0">(F16-E16)/E16</f>
        <v>1.2863003329073637</v>
      </c>
      <c r="H16" s="155">
        <v>41333.199999999997</v>
      </c>
      <c r="I16" s="48">
        <f>(F16-H16)/H16</f>
        <v>1.9354901144842403E-2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15967.661111111112</v>
      </c>
      <c r="F17" s="155">
        <v>41133.199999999997</v>
      </c>
      <c r="G17" s="48">
        <f t="shared" si="0"/>
        <v>1.5760316250310085</v>
      </c>
      <c r="H17" s="155">
        <v>36500</v>
      </c>
      <c r="I17" s="48">
        <f t="shared" ref="I17:I29" si="1">(F17-H17)/H17</f>
        <v>0.12693698630136979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21633</v>
      </c>
      <c r="F18" s="155">
        <v>15300</v>
      </c>
      <c r="G18" s="48">
        <f t="shared" si="0"/>
        <v>-0.29274719179032033</v>
      </c>
      <c r="H18" s="155">
        <v>14433.2</v>
      </c>
      <c r="I18" s="48">
        <f t="shared" si="1"/>
        <v>6.0055982041404485E-2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28070.848214285714</v>
      </c>
      <c r="F19" s="155">
        <v>97166.6</v>
      </c>
      <c r="G19" s="48">
        <f t="shared" si="0"/>
        <v>2.4614771615825393</v>
      </c>
      <c r="H19" s="155">
        <v>103500</v>
      </c>
      <c r="I19" s="48">
        <f t="shared" si="1"/>
        <v>-6.1192270531400909E-2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14613.277777777777</v>
      </c>
      <c r="F20" s="155">
        <v>56300</v>
      </c>
      <c r="G20" s="48">
        <f t="shared" si="0"/>
        <v>2.8526606320735706</v>
      </c>
      <c r="H20" s="155">
        <v>54833.2</v>
      </c>
      <c r="I20" s="48">
        <f t="shared" si="1"/>
        <v>2.6750217021804364E-2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18130.205555555556</v>
      </c>
      <c r="F21" s="155">
        <v>89666.6</v>
      </c>
      <c r="G21" s="48">
        <f t="shared" si="0"/>
        <v>3.9457023377500473</v>
      </c>
      <c r="H21" s="155">
        <v>68500</v>
      </c>
      <c r="I21" s="48">
        <f t="shared" si="1"/>
        <v>0.30900145985401467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4362.9250000000002</v>
      </c>
      <c r="F22" s="155">
        <v>10500</v>
      </c>
      <c r="G22" s="48">
        <f t="shared" si="0"/>
        <v>1.4066423328386346</v>
      </c>
      <c r="H22" s="155">
        <v>9500</v>
      </c>
      <c r="I22" s="48">
        <f t="shared" si="1"/>
        <v>0.10526315789473684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4908.7749999999996</v>
      </c>
      <c r="F23" s="155">
        <v>12700</v>
      </c>
      <c r="G23" s="48">
        <f t="shared" si="0"/>
        <v>1.5872035283752057</v>
      </c>
      <c r="H23" s="155">
        <v>11166.6</v>
      </c>
      <c r="I23" s="48">
        <f t="shared" si="1"/>
        <v>0.1373202228073003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4894.7124999999996</v>
      </c>
      <c r="F24" s="155">
        <v>11900</v>
      </c>
      <c r="G24" s="48">
        <f t="shared" si="0"/>
        <v>1.4311948863186552</v>
      </c>
      <c r="H24" s="155">
        <v>10700</v>
      </c>
      <c r="I24" s="48">
        <f t="shared" si="1"/>
        <v>0.11214953271028037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5996.8972222222219</v>
      </c>
      <c r="F25" s="155">
        <v>12700</v>
      </c>
      <c r="G25" s="48">
        <f t="shared" si="0"/>
        <v>1.1177618240543838</v>
      </c>
      <c r="H25" s="155">
        <v>11500</v>
      </c>
      <c r="I25" s="48">
        <f t="shared" si="1"/>
        <v>0.10434782608695652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9530.427777777777</v>
      </c>
      <c r="F26" s="155">
        <v>31166.6</v>
      </c>
      <c r="G26" s="48">
        <f t="shared" si="0"/>
        <v>2.2702204692922145</v>
      </c>
      <c r="H26" s="155">
        <v>27666.6</v>
      </c>
      <c r="I26" s="48">
        <f t="shared" si="1"/>
        <v>0.1265063289309131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5194.2375000000002</v>
      </c>
      <c r="F27" s="155">
        <v>12866.6</v>
      </c>
      <c r="G27" s="48">
        <f t="shared" si="0"/>
        <v>1.4770911996226588</v>
      </c>
      <c r="H27" s="155">
        <v>10333.200000000001</v>
      </c>
      <c r="I27" s="48">
        <f t="shared" si="1"/>
        <v>0.24517090543103776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9927.9500000000007</v>
      </c>
      <c r="F28" s="155">
        <v>35966.6</v>
      </c>
      <c r="G28" s="48">
        <f t="shared" si="0"/>
        <v>2.6227620002115235</v>
      </c>
      <c r="H28" s="155">
        <v>38833.199999999997</v>
      </c>
      <c r="I28" s="48">
        <f t="shared" si="1"/>
        <v>-7.3818279204392087E-2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18992.137500000001</v>
      </c>
      <c r="F29" s="155">
        <v>49743.4</v>
      </c>
      <c r="G29" s="48">
        <f t="shared" si="0"/>
        <v>1.6191575329527812</v>
      </c>
      <c r="H29" s="155">
        <v>43800</v>
      </c>
      <c r="I29" s="48">
        <f t="shared" si="1"/>
        <v>0.13569406392694067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14954.0875</v>
      </c>
      <c r="F30" s="158">
        <v>32500</v>
      </c>
      <c r="G30" s="51">
        <f t="shared" si="0"/>
        <v>1.1733188333958859</v>
      </c>
      <c r="H30" s="158">
        <v>28333.200000000001</v>
      </c>
      <c r="I30" s="51">
        <f>(F30-H30)/H30</f>
        <v>0.14706422147868928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26677.083333333332</v>
      </c>
      <c r="F32" s="155">
        <v>123500</v>
      </c>
      <c r="G32" s="44">
        <f t="shared" si="0"/>
        <v>3.6294416243654828</v>
      </c>
      <c r="H32" s="155">
        <v>105000</v>
      </c>
      <c r="I32" s="45">
        <f>(F32-H32)/H32</f>
        <v>0.1761904761904762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26127.083333333332</v>
      </c>
      <c r="F33" s="155">
        <v>122500</v>
      </c>
      <c r="G33" s="48">
        <f t="shared" si="0"/>
        <v>3.6886213220636317</v>
      </c>
      <c r="H33" s="155">
        <v>105000</v>
      </c>
      <c r="I33" s="48">
        <f>(F33-H33)/H33</f>
        <v>0.16666666666666666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20126.424999999999</v>
      </c>
      <c r="F34" s="155">
        <v>49000</v>
      </c>
      <c r="G34" s="48">
        <f>(F34-E34)/E34</f>
        <v>1.4346102201459028</v>
      </c>
      <c r="H34" s="155">
        <v>46833.2</v>
      </c>
      <c r="I34" s="48">
        <f>(F34-H34)/H34</f>
        <v>4.6266323889890146E-2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9794.5499999999993</v>
      </c>
      <c r="F35" s="155">
        <v>38500</v>
      </c>
      <c r="G35" s="48">
        <f t="shared" si="0"/>
        <v>2.9307574110091839</v>
      </c>
      <c r="H35" s="155">
        <v>38000</v>
      </c>
      <c r="I35" s="48">
        <f>(F35-H35)/H35</f>
        <v>1.3157894736842105E-2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12822.379166666666</v>
      </c>
      <c r="F36" s="155">
        <v>27500</v>
      </c>
      <c r="G36" s="55">
        <f t="shared" si="0"/>
        <v>1.1446877870753966</v>
      </c>
      <c r="H36" s="155">
        <v>25500</v>
      </c>
      <c r="I36" s="48">
        <f>(F36-H36)/H36</f>
        <v>7.8431372549019607E-2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384640</v>
      </c>
      <c r="F38" s="156">
        <v>1351630.4</v>
      </c>
      <c r="G38" s="45">
        <f t="shared" si="0"/>
        <v>2.5140141430948417</v>
      </c>
      <c r="H38" s="156">
        <v>1438950.3999999999</v>
      </c>
      <c r="I38" s="45">
        <f>(F38-H38)/H38</f>
        <v>-6.0683120140902706E-2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285337.17142857146</v>
      </c>
      <c r="F39" s="157">
        <v>1035780</v>
      </c>
      <c r="G39" s="51">
        <f t="shared" si="0"/>
        <v>2.6300212650677626</v>
      </c>
      <c r="H39" s="157">
        <v>1026450</v>
      </c>
      <c r="I39" s="51">
        <f>(F39-H39)/H39</f>
        <v>9.0895805933070284E-3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225</v>
      </c>
      <c r="E12" s="233" t="s">
        <v>226</v>
      </c>
      <c r="F12" s="240" t="s">
        <v>186</v>
      </c>
      <c r="G12" s="225" t="s">
        <v>221</v>
      </c>
      <c r="H12" s="242" t="s">
        <v>227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48609.777777777781</v>
      </c>
      <c r="E15" s="144">
        <v>37933.199999999997</v>
      </c>
      <c r="F15" s="67">
        <f t="shared" ref="F15:F30" si="0">D15-E15</f>
        <v>10676.577777777784</v>
      </c>
      <c r="G15" s="42">
        <v>16411.792857142857</v>
      </c>
      <c r="H15" s="66">
        <f>AVERAGE(D15:E15)</f>
        <v>43271.488888888889</v>
      </c>
      <c r="I15" s="69">
        <f>(H15-G15)/G15</f>
        <v>1.6366094957173412</v>
      </c>
    </row>
    <row r="16" spans="1:9" ht="16.5" customHeight="1">
      <c r="A16" s="37"/>
      <c r="B16" s="34" t="s">
        <v>5</v>
      </c>
      <c r="C16" s="15" t="s">
        <v>164</v>
      </c>
      <c r="D16" s="144">
        <v>74061</v>
      </c>
      <c r="E16" s="144">
        <v>42133.2</v>
      </c>
      <c r="F16" s="71">
        <f t="shared" si="0"/>
        <v>31927.800000000003</v>
      </c>
      <c r="G16" s="46">
        <v>18428.55</v>
      </c>
      <c r="H16" s="68">
        <f t="shared" ref="H16:H30" si="1">AVERAGE(D16:E16)</f>
        <v>58097.1</v>
      </c>
      <c r="I16" s="72">
        <f t="shared" ref="I16:I39" si="2">(H16-G16)/G16</f>
        <v>2.1525594797203254</v>
      </c>
    </row>
    <row r="17" spans="1:9" ht="16.5">
      <c r="A17" s="37"/>
      <c r="B17" s="34" t="s">
        <v>6</v>
      </c>
      <c r="C17" s="15" t="s">
        <v>165</v>
      </c>
      <c r="D17" s="144">
        <v>49665.333333333336</v>
      </c>
      <c r="E17" s="144">
        <v>41133.199999999997</v>
      </c>
      <c r="F17" s="71">
        <f t="shared" si="0"/>
        <v>8532.1333333333387</v>
      </c>
      <c r="G17" s="46">
        <v>15967.661111111112</v>
      </c>
      <c r="H17" s="68">
        <f t="shared" si="1"/>
        <v>45399.266666666663</v>
      </c>
      <c r="I17" s="72">
        <f t="shared" si="2"/>
        <v>1.8432007888165625</v>
      </c>
    </row>
    <row r="18" spans="1:9" ht="16.5">
      <c r="A18" s="37"/>
      <c r="B18" s="34" t="s">
        <v>7</v>
      </c>
      <c r="C18" s="15" t="s">
        <v>166</v>
      </c>
      <c r="D18" s="144">
        <v>17770.888888888891</v>
      </c>
      <c r="E18" s="144">
        <v>15300</v>
      </c>
      <c r="F18" s="71">
        <f t="shared" si="0"/>
        <v>2470.8888888888905</v>
      </c>
      <c r="G18" s="46">
        <v>21633</v>
      </c>
      <c r="H18" s="68">
        <f t="shared" si="1"/>
        <v>16535.444444444445</v>
      </c>
      <c r="I18" s="72">
        <f t="shared" si="2"/>
        <v>-0.23563793997853069</v>
      </c>
    </row>
    <row r="19" spans="1:9" ht="16.5">
      <c r="A19" s="37"/>
      <c r="B19" s="34" t="s">
        <v>8</v>
      </c>
      <c r="C19" s="15" t="s">
        <v>167</v>
      </c>
      <c r="D19" s="144">
        <v>152785.42857142858</v>
      </c>
      <c r="E19" s="144">
        <v>97166.6</v>
      </c>
      <c r="F19" s="71">
        <f t="shared" si="0"/>
        <v>55618.828571428574</v>
      </c>
      <c r="G19" s="46">
        <v>28070.848214285714</v>
      </c>
      <c r="H19" s="68">
        <f t="shared" si="1"/>
        <v>124976.01428571429</v>
      </c>
      <c r="I19" s="72">
        <f t="shared" si="2"/>
        <v>3.4521638010963973</v>
      </c>
    </row>
    <row r="20" spans="1:9" ht="16.5">
      <c r="A20" s="37"/>
      <c r="B20" s="34" t="s">
        <v>9</v>
      </c>
      <c r="C20" s="164" t="s">
        <v>168</v>
      </c>
      <c r="D20" s="144">
        <v>72832</v>
      </c>
      <c r="E20" s="144">
        <v>56300</v>
      </c>
      <c r="F20" s="71">
        <f t="shared" si="0"/>
        <v>16532</v>
      </c>
      <c r="G20" s="46">
        <v>14613.277777777777</v>
      </c>
      <c r="H20" s="68">
        <f t="shared" si="1"/>
        <v>64566</v>
      </c>
      <c r="I20" s="72">
        <f t="shared" si="2"/>
        <v>3.4183105927257933</v>
      </c>
    </row>
    <row r="21" spans="1:9" ht="16.5">
      <c r="A21" s="37"/>
      <c r="B21" s="34" t="s">
        <v>10</v>
      </c>
      <c r="C21" s="15" t="s">
        <v>169</v>
      </c>
      <c r="D21" s="144">
        <v>131944.22222222222</v>
      </c>
      <c r="E21" s="144">
        <v>89666.6</v>
      </c>
      <c r="F21" s="71">
        <f t="shared" si="0"/>
        <v>42277.622222222213</v>
      </c>
      <c r="G21" s="46">
        <v>18130.205555555556</v>
      </c>
      <c r="H21" s="68">
        <f t="shared" si="1"/>
        <v>110805.41111111111</v>
      </c>
      <c r="I21" s="72">
        <f t="shared" si="2"/>
        <v>5.1116467086694177</v>
      </c>
    </row>
    <row r="22" spans="1:9" ht="16.5">
      <c r="A22" s="37"/>
      <c r="B22" s="34" t="s">
        <v>11</v>
      </c>
      <c r="C22" s="15" t="s">
        <v>170</v>
      </c>
      <c r="D22" s="144">
        <v>16618.5</v>
      </c>
      <c r="E22" s="144">
        <v>10500</v>
      </c>
      <c r="F22" s="71">
        <f t="shared" si="0"/>
        <v>6118.5</v>
      </c>
      <c r="G22" s="46">
        <v>4362.9250000000002</v>
      </c>
      <c r="H22" s="68">
        <f t="shared" si="1"/>
        <v>13559.25</v>
      </c>
      <c r="I22" s="72">
        <f t="shared" si="2"/>
        <v>2.1078347668135482</v>
      </c>
    </row>
    <row r="23" spans="1:9" ht="16.5">
      <c r="A23" s="37"/>
      <c r="B23" s="34" t="s">
        <v>12</v>
      </c>
      <c r="C23" s="15" t="s">
        <v>171</v>
      </c>
      <c r="D23" s="144">
        <v>19306</v>
      </c>
      <c r="E23" s="144">
        <v>12700</v>
      </c>
      <c r="F23" s="71">
        <f t="shared" si="0"/>
        <v>6606</v>
      </c>
      <c r="G23" s="46">
        <v>4908.7749999999996</v>
      </c>
      <c r="H23" s="68">
        <f t="shared" si="1"/>
        <v>16003</v>
      </c>
      <c r="I23" s="72">
        <f t="shared" si="2"/>
        <v>2.2600801625660174</v>
      </c>
    </row>
    <row r="24" spans="1:9" ht="16.5">
      <c r="A24" s="37"/>
      <c r="B24" s="34" t="s">
        <v>13</v>
      </c>
      <c r="C24" s="15" t="s">
        <v>172</v>
      </c>
      <c r="D24" s="144">
        <v>19681</v>
      </c>
      <c r="E24" s="144">
        <v>11900</v>
      </c>
      <c r="F24" s="71">
        <f t="shared" si="0"/>
        <v>7781</v>
      </c>
      <c r="G24" s="46">
        <v>4894.7124999999996</v>
      </c>
      <c r="H24" s="68">
        <f t="shared" si="1"/>
        <v>15790.5</v>
      </c>
      <c r="I24" s="72">
        <f t="shared" si="2"/>
        <v>2.2260321724718257</v>
      </c>
    </row>
    <row r="25" spans="1:9" ht="16.5">
      <c r="A25" s="37"/>
      <c r="B25" s="34" t="s">
        <v>14</v>
      </c>
      <c r="C25" s="164" t="s">
        <v>173</v>
      </c>
      <c r="D25" s="144">
        <v>20249.75</v>
      </c>
      <c r="E25" s="144">
        <v>12700</v>
      </c>
      <c r="F25" s="71">
        <f t="shared" si="0"/>
        <v>7549.75</v>
      </c>
      <c r="G25" s="46">
        <v>5996.8972222222219</v>
      </c>
      <c r="H25" s="68">
        <f t="shared" si="1"/>
        <v>16474.875</v>
      </c>
      <c r="I25" s="72">
        <f t="shared" si="2"/>
        <v>1.7472331756746431</v>
      </c>
    </row>
    <row r="26" spans="1:9" ht="16.5">
      <c r="A26" s="37"/>
      <c r="B26" s="34" t="s">
        <v>15</v>
      </c>
      <c r="C26" s="15" t="s">
        <v>174</v>
      </c>
      <c r="D26" s="144">
        <v>38493.5</v>
      </c>
      <c r="E26" s="144">
        <v>31166.6</v>
      </c>
      <c r="F26" s="71">
        <f t="shared" si="0"/>
        <v>7326.9000000000015</v>
      </c>
      <c r="G26" s="46">
        <v>9530.427777777777</v>
      </c>
      <c r="H26" s="68">
        <f t="shared" si="1"/>
        <v>34830.050000000003</v>
      </c>
      <c r="I26" s="72">
        <f t="shared" si="2"/>
        <v>2.6546155967115861</v>
      </c>
    </row>
    <row r="27" spans="1:9" ht="16.5">
      <c r="A27" s="37"/>
      <c r="B27" s="34" t="s">
        <v>16</v>
      </c>
      <c r="C27" s="15" t="s">
        <v>175</v>
      </c>
      <c r="D27" s="144">
        <v>19624.75</v>
      </c>
      <c r="E27" s="144">
        <v>12866.6</v>
      </c>
      <c r="F27" s="71">
        <f t="shared" si="0"/>
        <v>6758.15</v>
      </c>
      <c r="G27" s="46">
        <v>5194.2375000000002</v>
      </c>
      <c r="H27" s="68">
        <f t="shared" si="1"/>
        <v>16245.674999999999</v>
      </c>
      <c r="I27" s="72">
        <f t="shared" si="2"/>
        <v>2.1276342292781183</v>
      </c>
    </row>
    <row r="28" spans="1:9" ht="16.5">
      <c r="A28" s="37"/>
      <c r="B28" s="34" t="s">
        <v>17</v>
      </c>
      <c r="C28" s="15" t="s">
        <v>176</v>
      </c>
      <c r="D28" s="144">
        <v>46332</v>
      </c>
      <c r="E28" s="144">
        <v>35966.6</v>
      </c>
      <c r="F28" s="71">
        <f t="shared" si="0"/>
        <v>10365.400000000001</v>
      </c>
      <c r="G28" s="46">
        <v>9927.9500000000007</v>
      </c>
      <c r="H28" s="68">
        <f t="shared" si="1"/>
        <v>41149.300000000003</v>
      </c>
      <c r="I28" s="72">
        <f t="shared" si="2"/>
        <v>3.1447932352600487</v>
      </c>
    </row>
    <row r="29" spans="1:9" ht="16.5">
      <c r="A29" s="37"/>
      <c r="B29" s="34" t="s">
        <v>18</v>
      </c>
      <c r="C29" s="15" t="s">
        <v>177</v>
      </c>
      <c r="D29" s="144">
        <v>73856.25</v>
      </c>
      <c r="E29" s="144">
        <v>49743.4</v>
      </c>
      <c r="F29" s="71">
        <f t="shared" si="0"/>
        <v>24112.85</v>
      </c>
      <c r="G29" s="46">
        <v>18992.137500000001</v>
      </c>
      <c r="H29" s="68">
        <f t="shared" si="1"/>
        <v>61799.824999999997</v>
      </c>
      <c r="I29" s="72">
        <f t="shared" si="2"/>
        <v>2.2539689121353508</v>
      </c>
    </row>
    <row r="30" spans="1:9" ht="17.25" thickBot="1">
      <c r="A30" s="38"/>
      <c r="B30" s="36" t="s">
        <v>19</v>
      </c>
      <c r="C30" s="16" t="s">
        <v>178</v>
      </c>
      <c r="D30" s="155">
        <v>35165.333333333336</v>
      </c>
      <c r="E30" s="147">
        <v>32500</v>
      </c>
      <c r="F30" s="74">
        <f t="shared" si="0"/>
        <v>2665.3333333333358</v>
      </c>
      <c r="G30" s="49">
        <v>14954.0875</v>
      </c>
      <c r="H30" s="100">
        <f t="shared" si="1"/>
        <v>33832.666666666672</v>
      </c>
      <c r="I30" s="75">
        <f t="shared" si="2"/>
        <v>1.2624360507899042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155499.77777777778</v>
      </c>
      <c r="E32" s="144">
        <v>123500</v>
      </c>
      <c r="F32" s="67">
        <f>D32-E32</f>
        <v>31999.777777777781</v>
      </c>
      <c r="G32" s="54">
        <v>26677.083333333332</v>
      </c>
      <c r="H32" s="68">
        <f>AVERAGE(D32:E32)</f>
        <v>139499.88888888888</v>
      </c>
      <c r="I32" s="78">
        <f t="shared" si="2"/>
        <v>4.2292031758427697</v>
      </c>
    </row>
    <row r="33" spans="1:9" ht="16.5">
      <c r="A33" s="37"/>
      <c r="B33" s="34" t="s">
        <v>27</v>
      </c>
      <c r="C33" s="15" t="s">
        <v>180</v>
      </c>
      <c r="D33" s="47">
        <v>137071.14285714287</v>
      </c>
      <c r="E33" s="144">
        <v>122500</v>
      </c>
      <c r="F33" s="79">
        <f>D33-E33</f>
        <v>14571.14285714287</v>
      </c>
      <c r="G33" s="46">
        <v>26127.083333333332</v>
      </c>
      <c r="H33" s="68">
        <f>AVERAGE(D33:E33)</f>
        <v>129785.57142857143</v>
      </c>
      <c r="I33" s="72">
        <f t="shared" si="2"/>
        <v>3.967472632622143</v>
      </c>
    </row>
    <row r="34" spans="1:9" ht="16.5">
      <c r="A34" s="37"/>
      <c r="B34" s="39" t="s">
        <v>28</v>
      </c>
      <c r="C34" s="15" t="s">
        <v>181</v>
      </c>
      <c r="D34" s="47">
        <v>60927.142857142855</v>
      </c>
      <c r="E34" s="144">
        <v>49000</v>
      </c>
      <c r="F34" s="71">
        <f>D34-E34</f>
        <v>11927.142857142855</v>
      </c>
      <c r="G34" s="46">
        <v>20126.424999999999</v>
      </c>
      <c r="H34" s="68">
        <f>AVERAGE(D34:E34)</f>
        <v>54963.571428571428</v>
      </c>
      <c r="I34" s="72">
        <f t="shared" si="2"/>
        <v>1.7309157701167213</v>
      </c>
    </row>
    <row r="35" spans="1:9" ht="16.5">
      <c r="A35" s="37"/>
      <c r="B35" s="34" t="s">
        <v>29</v>
      </c>
      <c r="C35" s="15" t="s">
        <v>182</v>
      </c>
      <c r="D35" s="47">
        <v>50000</v>
      </c>
      <c r="E35" s="144">
        <v>38500</v>
      </c>
      <c r="F35" s="79">
        <f>D35-E35</f>
        <v>11500</v>
      </c>
      <c r="G35" s="46">
        <v>9794.5499999999993</v>
      </c>
      <c r="H35" s="68">
        <f>AVERAGE(D35:E35)</f>
        <v>44250</v>
      </c>
      <c r="I35" s="72">
        <f t="shared" si="2"/>
        <v>3.5178185827832826</v>
      </c>
    </row>
    <row r="36" spans="1:9" ht="17.25" thickBot="1">
      <c r="A36" s="38"/>
      <c r="B36" s="39" t="s">
        <v>30</v>
      </c>
      <c r="C36" s="15" t="s">
        <v>183</v>
      </c>
      <c r="D36" s="50">
        <v>40387.555555555555</v>
      </c>
      <c r="E36" s="144">
        <v>27500</v>
      </c>
      <c r="F36" s="71">
        <f>D36-E36</f>
        <v>12887.555555555555</v>
      </c>
      <c r="G36" s="49">
        <v>12822.379166666666</v>
      </c>
      <c r="H36" s="68">
        <f>AVERAGE(D36:E36)</f>
        <v>33943.777777777781</v>
      </c>
      <c r="I36" s="80">
        <f t="shared" si="2"/>
        <v>1.6472292962618638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1673428.8</v>
      </c>
      <c r="E38" s="145">
        <v>1351630.4</v>
      </c>
      <c r="F38" s="67">
        <f>D38-E38</f>
        <v>321798.40000000014</v>
      </c>
      <c r="G38" s="46">
        <v>384640</v>
      </c>
      <c r="H38" s="67">
        <f>AVERAGE(D38:E38)</f>
        <v>1512529.6</v>
      </c>
      <c r="I38" s="78">
        <f t="shared" si="2"/>
        <v>2.9323252911813644</v>
      </c>
    </row>
    <row r="39" spans="1:9" ht="17.25" thickBot="1">
      <c r="A39" s="38"/>
      <c r="B39" s="36" t="s">
        <v>32</v>
      </c>
      <c r="C39" s="16" t="s">
        <v>185</v>
      </c>
      <c r="D39" s="57">
        <v>825305.14285714284</v>
      </c>
      <c r="E39" s="146">
        <v>1035780</v>
      </c>
      <c r="F39" s="74">
        <f>D39-E39</f>
        <v>-210474.85714285716</v>
      </c>
      <c r="G39" s="46">
        <v>285337.17142857146</v>
      </c>
      <c r="H39" s="81">
        <f>AVERAGE(D39:E39)</f>
        <v>930542.57142857136</v>
      </c>
      <c r="I39" s="75">
        <f t="shared" si="2"/>
        <v>2.2612034624500872</v>
      </c>
    </row>
    <row r="40" spans="1:9" ht="15.75" customHeight="1" thickBot="1">
      <c r="A40" s="235"/>
      <c r="B40" s="236"/>
      <c r="C40" s="237"/>
      <c r="D40" s="83">
        <f>SUM(D15:D39)</f>
        <v>3779615.2960317461</v>
      </c>
      <c r="E40" s="83">
        <f>SUM(E15:E39)</f>
        <v>3338086.3999999999</v>
      </c>
      <c r="F40" s="83">
        <f>SUM(F15:F39)</f>
        <v>441528.89603174606</v>
      </c>
      <c r="G40" s="83">
        <f>SUM(G15:G39)</f>
        <v>977542.17777777766</v>
      </c>
      <c r="H40" s="83">
        <f>AVERAGE(D40:E40)</f>
        <v>3558850.8480158728</v>
      </c>
      <c r="I40" s="75">
        <f>(H40-G40)/G40</f>
        <v>2.6406110436136068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40" zoomScaleNormal="100" workbookViewId="0">
      <selection activeCell="I56" sqref="I56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221</v>
      </c>
      <c r="F13" s="242" t="s">
        <v>227</v>
      </c>
      <c r="G13" s="225" t="s">
        <v>197</v>
      </c>
      <c r="H13" s="242" t="s">
        <v>220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16411.792857142857</v>
      </c>
      <c r="F16" s="42">
        <v>43271.488888888889</v>
      </c>
      <c r="G16" s="21">
        <f t="shared" ref="G16:G31" si="0">(F16-E16)/E16</f>
        <v>1.6366094957173412</v>
      </c>
      <c r="H16" s="181">
        <v>33360.411111111112</v>
      </c>
      <c r="I16" s="21">
        <f t="shared" ref="I16:I31" si="1">(F16-H16)/H16</f>
        <v>0.29709099641391307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18428.55</v>
      </c>
      <c r="F17" s="46">
        <v>58097.1</v>
      </c>
      <c r="G17" s="21">
        <f t="shared" si="0"/>
        <v>2.1525594797203254</v>
      </c>
      <c r="H17" s="184">
        <v>51134.6</v>
      </c>
      <c r="I17" s="21">
        <f t="shared" si="1"/>
        <v>0.13616025157134309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15967.661111111112</v>
      </c>
      <c r="F18" s="46">
        <v>45399.266666666663</v>
      </c>
      <c r="G18" s="21">
        <f t="shared" si="0"/>
        <v>1.8432007888165625</v>
      </c>
      <c r="H18" s="184">
        <v>40332.666666666672</v>
      </c>
      <c r="I18" s="21">
        <f t="shared" si="1"/>
        <v>0.12562025818608549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21633</v>
      </c>
      <c r="F19" s="46">
        <v>16535.444444444445</v>
      </c>
      <c r="G19" s="21">
        <f t="shared" si="0"/>
        <v>-0.23563793997853069</v>
      </c>
      <c r="H19" s="184">
        <v>16463.155555555553</v>
      </c>
      <c r="I19" s="21">
        <f t="shared" si="1"/>
        <v>4.3909497571683826E-3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28070.848214285714</v>
      </c>
      <c r="F20" s="46">
        <v>124976.01428571429</v>
      </c>
      <c r="G20" s="21">
        <f t="shared" si="0"/>
        <v>3.4521638010963973</v>
      </c>
      <c r="H20" s="184">
        <v>129499.85714285714</v>
      </c>
      <c r="I20" s="21">
        <f t="shared" si="1"/>
        <v>-3.4933188012341951E-2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14613.277777777777</v>
      </c>
      <c r="F21" s="46">
        <v>64566</v>
      </c>
      <c r="G21" s="21">
        <f t="shared" si="0"/>
        <v>3.4183105927257933</v>
      </c>
      <c r="H21" s="184">
        <v>60721.488888888889</v>
      </c>
      <c r="I21" s="21">
        <f t="shared" si="1"/>
        <v>6.3313847889105337E-2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18130.205555555556</v>
      </c>
      <c r="F22" s="46">
        <v>110805.41111111111</v>
      </c>
      <c r="G22" s="21">
        <f t="shared" si="0"/>
        <v>5.1116467086694177</v>
      </c>
      <c r="H22" s="184">
        <v>99944.333333333328</v>
      </c>
      <c r="I22" s="21">
        <f t="shared" si="1"/>
        <v>0.10867127145221958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4362.9250000000002</v>
      </c>
      <c r="F23" s="46">
        <v>13559.25</v>
      </c>
      <c r="G23" s="21">
        <f t="shared" si="0"/>
        <v>2.1078347668135482</v>
      </c>
      <c r="H23" s="184">
        <v>13121.75</v>
      </c>
      <c r="I23" s="21">
        <f t="shared" si="1"/>
        <v>3.334158934593328E-2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4908.7749999999996</v>
      </c>
      <c r="F24" s="46">
        <v>16003</v>
      </c>
      <c r="G24" s="21">
        <f t="shared" si="0"/>
        <v>2.2600801625660174</v>
      </c>
      <c r="H24" s="184">
        <v>15080.05</v>
      </c>
      <c r="I24" s="21">
        <f t="shared" si="1"/>
        <v>6.1203377972884755E-2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4894.7124999999996</v>
      </c>
      <c r="F25" s="46">
        <v>15790.5</v>
      </c>
      <c r="G25" s="21">
        <f t="shared" si="0"/>
        <v>2.2260321724718257</v>
      </c>
      <c r="H25" s="184">
        <v>15221.75</v>
      </c>
      <c r="I25" s="21">
        <f t="shared" si="1"/>
        <v>3.7364297797559412E-2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5996.8972222222219</v>
      </c>
      <c r="F26" s="46">
        <v>16474.875</v>
      </c>
      <c r="G26" s="21">
        <f t="shared" si="0"/>
        <v>1.7472331756746431</v>
      </c>
      <c r="H26" s="184">
        <v>15194.333333333334</v>
      </c>
      <c r="I26" s="21">
        <f t="shared" si="1"/>
        <v>8.4277581554526859E-2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9530.427777777777</v>
      </c>
      <c r="F27" s="46">
        <v>34830.050000000003</v>
      </c>
      <c r="G27" s="21">
        <f t="shared" si="0"/>
        <v>2.6546155967115861</v>
      </c>
      <c r="H27" s="184">
        <v>30027.744444444445</v>
      </c>
      <c r="I27" s="21">
        <f t="shared" si="1"/>
        <v>0.15992894719217088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5194.2375000000002</v>
      </c>
      <c r="F28" s="46">
        <v>16245.674999999999</v>
      </c>
      <c r="G28" s="21">
        <f t="shared" si="0"/>
        <v>2.1276342292781183</v>
      </c>
      <c r="H28" s="184">
        <v>15038.35</v>
      </c>
      <c r="I28" s="21">
        <f t="shared" si="1"/>
        <v>8.0283076268340539E-2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9927.9500000000007</v>
      </c>
      <c r="F29" s="46">
        <v>41149.300000000003</v>
      </c>
      <c r="G29" s="21">
        <f t="shared" si="0"/>
        <v>3.1447932352600487</v>
      </c>
      <c r="H29" s="184">
        <v>42665.933333333334</v>
      </c>
      <c r="I29" s="21">
        <f t="shared" si="1"/>
        <v>-3.5546704708987138E-2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18992.137500000001</v>
      </c>
      <c r="F30" s="46">
        <v>61799.824999999997</v>
      </c>
      <c r="G30" s="21">
        <f t="shared" si="0"/>
        <v>2.2539689121353508</v>
      </c>
      <c r="H30" s="184">
        <v>58734.375</v>
      </c>
      <c r="I30" s="21">
        <f t="shared" si="1"/>
        <v>5.219175312583129E-2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14954.0875</v>
      </c>
      <c r="F31" s="49">
        <v>33832.666666666672</v>
      </c>
      <c r="G31" s="23">
        <f t="shared" si="0"/>
        <v>1.2624360507899042</v>
      </c>
      <c r="H31" s="187">
        <v>28693.711111111112</v>
      </c>
      <c r="I31" s="23">
        <f t="shared" si="1"/>
        <v>0.17909692948590375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26677.083333333332</v>
      </c>
      <c r="F33" s="54">
        <v>139499.88888888888</v>
      </c>
      <c r="G33" s="21">
        <f>(F33-E33)/E33</f>
        <v>4.2292031758427697</v>
      </c>
      <c r="H33" s="190">
        <v>131638.77777777778</v>
      </c>
      <c r="I33" s="21">
        <f>(F33-H33)/H33</f>
        <v>5.9717290329006273E-2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26127.083333333332</v>
      </c>
      <c r="F34" s="46">
        <v>129785.57142857143</v>
      </c>
      <c r="G34" s="21">
        <f>(F34-E34)/E34</f>
        <v>3.967472632622143</v>
      </c>
      <c r="H34" s="184">
        <v>135906.125</v>
      </c>
      <c r="I34" s="21">
        <f>(F34-H34)/H34</f>
        <v>-4.5035156225876984E-2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20126.424999999999</v>
      </c>
      <c r="F35" s="46">
        <v>54963.571428571428</v>
      </c>
      <c r="G35" s="21">
        <f>(F35-E35)/E35</f>
        <v>1.7309157701167213</v>
      </c>
      <c r="H35" s="184">
        <v>51880.885714285716</v>
      </c>
      <c r="I35" s="21">
        <f>(F35-H35)/H35</f>
        <v>5.9418525182134189E-2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9794.5499999999993</v>
      </c>
      <c r="F36" s="46">
        <v>44250</v>
      </c>
      <c r="G36" s="21">
        <f>(F36-E36)/E36</f>
        <v>3.5178185827832826</v>
      </c>
      <c r="H36" s="184">
        <v>49625</v>
      </c>
      <c r="I36" s="21">
        <f>(F36-H36)/H36</f>
        <v>-0.10831234256926953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12822.379166666666</v>
      </c>
      <c r="F37" s="49">
        <v>33943.777777777781</v>
      </c>
      <c r="G37" s="23">
        <f>(F37-E37)/E37</f>
        <v>1.6472292962618638</v>
      </c>
      <c r="H37" s="187">
        <v>31554.888888888891</v>
      </c>
      <c r="I37" s="23">
        <f>(F37-H37)/H37</f>
        <v>7.5705824770945909E-2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384640</v>
      </c>
      <c r="F39" s="46">
        <v>1512529.6</v>
      </c>
      <c r="G39" s="21">
        <f t="shared" ref="G39:G44" si="2">(F39-E39)/E39</f>
        <v>2.9323252911813644</v>
      </c>
      <c r="H39" s="184">
        <v>1533051.2</v>
      </c>
      <c r="I39" s="21">
        <f t="shared" ref="I39:I44" si="3">(F39-H39)/H39</f>
        <v>-1.338611521911327E-2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285337.17142857146</v>
      </c>
      <c r="F40" s="46">
        <v>930542.57142857136</v>
      </c>
      <c r="G40" s="21">
        <f t="shared" si="2"/>
        <v>2.2612034624500872</v>
      </c>
      <c r="H40" s="184">
        <v>924211.5</v>
      </c>
      <c r="I40" s="21">
        <f t="shared" si="3"/>
        <v>6.8502409119247723E-3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162397.16666666666</v>
      </c>
      <c r="F41" s="57">
        <v>639105</v>
      </c>
      <c r="G41" s="21">
        <f t="shared" si="2"/>
        <v>2.9354442760187731</v>
      </c>
      <c r="H41" s="192">
        <v>589500.5</v>
      </c>
      <c r="I41" s="21">
        <f t="shared" si="3"/>
        <v>8.414666314956476E-2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74821.666666666657</v>
      </c>
      <c r="F42" s="47">
        <v>241913.57142857142</v>
      </c>
      <c r="G42" s="21">
        <f t="shared" si="2"/>
        <v>2.2332021218707343</v>
      </c>
      <c r="H42" s="185">
        <v>210274.875</v>
      </c>
      <c r="I42" s="21">
        <f t="shared" si="3"/>
        <v>0.1504635131922985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66687.5</v>
      </c>
      <c r="F43" s="47">
        <v>234805</v>
      </c>
      <c r="G43" s="21">
        <f t="shared" si="2"/>
        <v>2.520974695407685</v>
      </c>
      <c r="H43" s="185">
        <v>189710</v>
      </c>
      <c r="I43" s="21">
        <f t="shared" si="3"/>
        <v>0.23770491803278687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157364.89583333331</v>
      </c>
      <c r="F44" s="50">
        <v>550470</v>
      </c>
      <c r="G44" s="31">
        <f t="shared" si="2"/>
        <v>2.4980482596513021</v>
      </c>
      <c r="H44" s="188">
        <v>559000.28571428568</v>
      </c>
      <c r="I44" s="31">
        <f t="shared" si="3"/>
        <v>-1.5259895088221211E-2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100121.625</v>
      </c>
      <c r="F46" s="43">
        <v>353473.71428571426</v>
      </c>
      <c r="G46" s="21">
        <f t="shared" ref="G46:G51" si="4">(F46-E46)/E46</f>
        <v>2.5304432412649542</v>
      </c>
      <c r="H46" s="182">
        <v>341827.875</v>
      </c>
      <c r="I46" s="21">
        <f t="shared" ref="I46:I51" si="5">(F46-H46)/H46</f>
        <v>3.4069308378417824E-2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79985.055555555562</v>
      </c>
      <c r="F47" s="47">
        <v>311000</v>
      </c>
      <c r="G47" s="21">
        <f t="shared" si="4"/>
        <v>2.8882263422819956</v>
      </c>
      <c r="H47" s="185">
        <v>311000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276682.16666666669</v>
      </c>
      <c r="F48" s="47">
        <v>1001109</v>
      </c>
      <c r="G48" s="21">
        <f t="shared" si="4"/>
        <v>2.6182635551140807</v>
      </c>
      <c r="H48" s="185">
        <v>1001109</v>
      </c>
      <c r="I48" s="21">
        <f t="shared" si="5"/>
        <v>0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372466.25</v>
      </c>
      <c r="F49" s="47">
        <v>1289361.5714285714</v>
      </c>
      <c r="G49" s="21">
        <f t="shared" si="4"/>
        <v>2.4616869888978434</v>
      </c>
      <c r="H49" s="185">
        <v>1289361.5714285714</v>
      </c>
      <c r="I49" s="21">
        <f t="shared" si="5"/>
        <v>0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26730</v>
      </c>
      <c r="F50" s="47">
        <v>143448.75</v>
      </c>
      <c r="G50" s="21">
        <f t="shared" si="4"/>
        <v>4.3665824915824913</v>
      </c>
      <c r="H50" s="185">
        <v>143448.75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1869900</v>
      </c>
      <c r="G51" s="31">
        <f t="shared" si="4"/>
        <v>5.9319740500463389</v>
      </c>
      <c r="H51" s="188">
        <v>1879850</v>
      </c>
      <c r="I51" s="31">
        <f t="shared" si="5"/>
        <v>-5.2929755033646305E-3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52083.333333333328</v>
      </c>
      <c r="F53" s="66">
        <v>151519.20000000001</v>
      </c>
      <c r="G53" s="22">
        <f t="shared" ref="G53:G61" si="6">(F53-E53)/E53</f>
        <v>1.9091686400000005</v>
      </c>
      <c r="H53" s="143">
        <v>153945</v>
      </c>
      <c r="I53" s="22">
        <f t="shared" ref="I53:I61" si="7">(F53-H53)/H53</f>
        <v>-1.5757575757575682E-2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58520</v>
      </c>
      <c r="F54" s="70">
        <v>163741.5</v>
      </c>
      <c r="G54" s="21">
        <f t="shared" si="6"/>
        <v>1.7980434039644566</v>
      </c>
      <c r="H54" s="196">
        <v>166074</v>
      </c>
      <c r="I54" s="21">
        <f t="shared" si="7"/>
        <v>-1.4044943820224719E-2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44633.8</v>
      </c>
      <c r="F55" s="70">
        <v>137151</v>
      </c>
      <c r="G55" s="21">
        <f t="shared" si="6"/>
        <v>2.0728058108429037</v>
      </c>
      <c r="H55" s="196">
        <v>140261</v>
      </c>
      <c r="I55" s="21">
        <f t="shared" si="7"/>
        <v>-2.2172949002217297E-2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61171.25</v>
      </c>
      <c r="F56" s="70">
        <v>174626.5</v>
      </c>
      <c r="G56" s="21">
        <f t="shared" si="6"/>
        <v>1.8547152461327829</v>
      </c>
      <c r="H56" s="196">
        <v>176181.5</v>
      </c>
      <c r="I56" s="21">
        <f t="shared" si="7"/>
        <v>-8.8261253309796991E-3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29680.833333333332</v>
      </c>
      <c r="F57" s="98">
        <v>97343</v>
      </c>
      <c r="G57" s="21">
        <f t="shared" si="6"/>
        <v>2.2796585899991579</v>
      </c>
      <c r="H57" s="201">
        <v>98742.5</v>
      </c>
      <c r="I57" s="21">
        <f t="shared" si="7"/>
        <v>-1.4173228346456693E-2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16291.666666666668</v>
      </c>
      <c r="F58" s="50">
        <v>108041.4</v>
      </c>
      <c r="G58" s="29">
        <f t="shared" si="6"/>
        <v>5.6316971867007659</v>
      </c>
      <c r="H58" s="188">
        <v>108041.4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51881.071428571428</v>
      </c>
      <c r="F59" s="68">
        <v>224053.28571428571</v>
      </c>
      <c r="G59" s="21">
        <f t="shared" si="6"/>
        <v>3.3185940371866978</v>
      </c>
      <c r="H59" s="195">
        <v>222453.85714285713</v>
      </c>
      <c r="I59" s="21">
        <f t="shared" si="7"/>
        <v>7.1899340922708587E-3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59993.482142857145</v>
      </c>
      <c r="F60" s="70">
        <v>213923.57142857142</v>
      </c>
      <c r="G60" s="21">
        <f t="shared" si="6"/>
        <v>2.5657802112431853</v>
      </c>
      <c r="H60" s="196">
        <v>214989.85714285713</v>
      </c>
      <c r="I60" s="21">
        <f t="shared" si="7"/>
        <v>-4.9597024178549094E-3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516225</v>
      </c>
      <c r="F61" s="73">
        <v>1053357</v>
      </c>
      <c r="G61" s="29">
        <f t="shared" si="6"/>
        <v>1.040499782071771</v>
      </c>
      <c r="H61" s="197">
        <v>1053357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130797.875</v>
      </c>
      <c r="F63" s="54">
        <v>438514.875</v>
      </c>
      <c r="G63" s="21">
        <f t="shared" ref="G63:G68" si="8">(F63-E63)/E63</f>
        <v>2.3526146735946591</v>
      </c>
      <c r="H63" s="190">
        <v>439108.625</v>
      </c>
      <c r="I63" s="21">
        <f t="shared" ref="I63:I74" si="9">(F63-H63)/H63</f>
        <v>-1.3521711171125368E-3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686080.66666666674</v>
      </c>
      <c r="F64" s="46">
        <v>2320837.5</v>
      </c>
      <c r="G64" s="21">
        <f t="shared" si="8"/>
        <v>2.3827472668422853</v>
      </c>
      <c r="H64" s="184">
        <v>2320837.5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447740.625</v>
      </c>
      <c r="F65" s="46">
        <v>769517.66666666663</v>
      </c>
      <c r="G65" s="21">
        <f t="shared" si="8"/>
        <v>0.71866840688549682</v>
      </c>
      <c r="H65" s="184">
        <v>778536.66666666663</v>
      </c>
      <c r="I65" s="21">
        <f t="shared" si="9"/>
        <v>-1.1584553928095872E-2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158838.125</v>
      </c>
      <c r="F66" s="46">
        <v>567637.19999999995</v>
      </c>
      <c r="G66" s="21">
        <f t="shared" si="8"/>
        <v>2.5736835850964619</v>
      </c>
      <c r="H66" s="184">
        <v>567637.19999999995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79433.666666666657</v>
      </c>
      <c r="F67" s="46">
        <v>285764.57142857142</v>
      </c>
      <c r="G67" s="21">
        <f t="shared" si="8"/>
        <v>2.5975246192240671</v>
      </c>
      <c r="H67" s="184">
        <v>285764.57142857142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65019.5</v>
      </c>
      <c r="F68" s="58">
        <v>223686.75</v>
      </c>
      <c r="G68" s="31">
        <f t="shared" si="8"/>
        <v>2.4403025246272274</v>
      </c>
      <c r="H68" s="193">
        <v>223803.375</v>
      </c>
      <c r="I68" s="31">
        <f t="shared" si="9"/>
        <v>-5.2110474205315264E-4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67625.375</v>
      </c>
      <c r="F70" s="43">
        <v>275934.75</v>
      </c>
      <c r="G70" s="21">
        <f>(F70-E70)/E70</f>
        <v>3.0803433622364387</v>
      </c>
      <c r="H70" s="182">
        <v>274418.625</v>
      </c>
      <c r="I70" s="21">
        <f t="shared" si="9"/>
        <v>5.5248618784530384E-3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52350.702380952382</v>
      </c>
      <c r="F71" s="47">
        <v>204327</v>
      </c>
      <c r="G71" s="21">
        <f>(F71-E71)/E71</f>
        <v>2.903042188682146</v>
      </c>
      <c r="H71" s="185">
        <v>200728.28571428571</v>
      </c>
      <c r="I71" s="21">
        <f t="shared" si="9"/>
        <v>1.7928286852589664E-2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28265.083333333336</v>
      </c>
      <c r="F72" s="47">
        <v>81896.666666666672</v>
      </c>
      <c r="G72" s="21">
        <f>(F72-E72)/E72</f>
        <v>1.8974500340526148</v>
      </c>
      <c r="H72" s="185">
        <v>82933.333333333328</v>
      </c>
      <c r="I72" s="21">
        <f t="shared" si="9"/>
        <v>-1.2499999999999884E-2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143448.75</v>
      </c>
      <c r="G73" s="21">
        <f>(F73-E73)/E73</f>
        <v>3.5588854548199231</v>
      </c>
      <c r="H73" s="185">
        <v>146014.5</v>
      </c>
      <c r="I73" s="21">
        <f t="shared" si="9"/>
        <v>-1.7571884984025558E-2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27462.6</v>
      </c>
      <c r="F74" s="50">
        <v>119773.875</v>
      </c>
      <c r="G74" s="21">
        <f>(F74-E74)/E74</f>
        <v>3.3613450656529245</v>
      </c>
      <c r="H74" s="188">
        <v>127924.66666666667</v>
      </c>
      <c r="I74" s="21">
        <f t="shared" si="9"/>
        <v>-6.3715559157212359E-2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23017.25</v>
      </c>
      <c r="F76" s="43">
        <v>74018</v>
      </c>
      <c r="G76" s="22">
        <f t="shared" ref="G76:G82" si="10">(F76-E76)/E76</f>
        <v>2.2157620914748719</v>
      </c>
      <c r="H76" s="182">
        <v>74018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27704.285714285714</v>
      </c>
      <c r="F77" s="32">
        <v>100556.66666666667</v>
      </c>
      <c r="G77" s="21">
        <f t="shared" si="10"/>
        <v>2.6296429983327321</v>
      </c>
      <c r="H77" s="176">
        <v>98586.888888888891</v>
      </c>
      <c r="I77" s="21">
        <f t="shared" si="11"/>
        <v>1.9980119060231165E-2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14056.333333333332</v>
      </c>
      <c r="F78" s="47">
        <v>44784</v>
      </c>
      <c r="G78" s="21">
        <f t="shared" si="10"/>
        <v>2.1860371362849489</v>
      </c>
      <c r="H78" s="185">
        <v>44784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23592.076388888891</v>
      </c>
      <c r="F79" s="47">
        <v>110200.5</v>
      </c>
      <c r="G79" s="21">
        <f t="shared" si="10"/>
        <v>3.6710810097198943</v>
      </c>
      <c r="H79" s="185">
        <v>105834.66666666667</v>
      </c>
      <c r="I79" s="21">
        <f t="shared" si="11"/>
        <v>4.1251448800644984E-2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33001.333333333328</v>
      </c>
      <c r="F80" s="61">
        <v>134818.5</v>
      </c>
      <c r="G80" s="21">
        <f t="shared" si="10"/>
        <v>3.0852440305442212</v>
      </c>
      <c r="H80" s="194">
        <v>134818.5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730228</v>
      </c>
      <c r="G81" s="21">
        <f t="shared" si="10"/>
        <v>8.7363733333333329</v>
      </c>
      <c r="H81" s="194">
        <v>730228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45956.261111111111</v>
      </c>
      <c r="F82" s="50">
        <v>173434.33333333334</v>
      </c>
      <c r="G82" s="23">
        <f t="shared" si="10"/>
        <v>2.773899989688263</v>
      </c>
      <c r="H82" s="188">
        <v>168354.66666666666</v>
      </c>
      <c r="I82" s="23">
        <f t="shared" si="11"/>
        <v>3.0172413793103564E-2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228</v>
      </c>
      <c r="B10" s="2"/>
      <c r="C10" s="2"/>
    </row>
    <row r="11" spans="1:9" ht="18">
      <c r="A11" s="2"/>
      <c r="B11" s="2"/>
      <c r="C11" s="2"/>
      <c r="D11" s="246" t="s">
        <v>222</v>
      </c>
      <c r="E11" s="246"/>
      <c r="F11" s="219" t="s">
        <v>223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217</v>
      </c>
      <c r="F13" s="242" t="s">
        <v>229</v>
      </c>
      <c r="G13" s="225" t="s">
        <v>197</v>
      </c>
      <c r="H13" s="242" t="s">
        <v>220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17</v>
      </c>
      <c r="C16" s="163" t="s">
        <v>97</v>
      </c>
      <c r="D16" s="160" t="s">
        <v>161</v>
      </c>
      <c r="E16" s="181">
        <v>9927.9500000000007</v>
      </c>
      <c r="F16" s="181">
        <v>41149.300000000003</v>
      </c>
      <c r="G16" s="169">
        <f>(F16-E16)/E16</f>
        <v>3.1447932352600487</v>
      </c>
      <c r="H16" s="181">
        <v>42665.933333333334</v>
      </c>
      <c r="I16" s="169">
        <f>(F16-H16)/H16</f>
        <v>-3.5546704708987138E-2</v>
      </c>
    </row>
    <row r="17" spans="1:9" ht="16.5">
      <c r="A17" s="130"/>
      <c r="B17" s="177" t="s">
        <v>8</v>
      </c>
      <c r="C17" s="164" t="s">
        <v>89</v>
      </c>
      <c r="D17" s="160" t="s">
        <v>161</v>
      </c>
      <c r="E17" s="184">
        <v>28070.848214285714</v>
      </c>
      <c r="F17" s="184">
        <v>124976.01428571429</v>
      </c>
      <c r="G17" s="169">
        <f>(F17-E17)/E17</f>
        <v>3.4521638010963973</v>
      </c>
      <c r="H17" s="184">
        <v>129499.85714285714</v>
      </c>
      <c r="I17" s="169">
        <f>(F17-H17)/H17</f>
        <v>-3.4933188012341951E-2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21633</v>
      </c>
      <c r="F18" s="184">
        <v>16535.444444444445</v>
      </c>
      <c r="G18" s="169">
        <f>(F18-E18)/E18</f>
        <v>-0.23563793997853069</v>
      </c>
      <c r="H18" s="184">
        <v>16463.155555555553</v>
      </c>
      <c r="I18" s="169">
        <f>(F18-H18)/H18</f>
        <v>4.3909497571683826E-3</v>
      </c>
    </row>
    <row r="19" spans="1:9" ht="16.5">
      <c r="A19" s="130"/>
      <c r="B19" s="177" t="s">
        <v>11</v>
      </c>
      <c r="C19" s="164" t="s">
        <v>91</v>
      </c>
      <c r="D19" s="160" t="s">
        <v>81</v>
      </c>
      <c r="E19" s="184">
        <v>4362.9250000000002</v>
      </c>
      <c r="F19" s="184">
        <v>13559.25</v>
      </c>
      <c r="G19" s="169">
        <f>(F19-E19)/E19</f>
        <v>2.1078347668135482</v>
      </c>
      <c r="H19" s="184">
        <v>13121.75</v>
      </c>
      <c r="I19" s="169">
        <f>(F19-H19)/H19</f>
        <v>3.334158934593328E-2</v>
      </c>
    </row>
    <row r="20" spans="1:9" ht="16.5">
      <c r="A20" s="130"/>
      <c r="B20" s="177" t="s">
        <v>13</v>
      </c>
      <c r="C20" s="164" t="s">
        <v>93</v>
      </c>
      <c r="D20" s="160" t="s">
        <v>81</v>
      </c>
      <c r="E20" s="184">
        <v>4894.7124999999996</v>
      </c>
      <c r="F20" s="184">
        <v>15790.5</v>
      </c>
      <c r="G20" s="169">
        <f>(F20-E20)/E20</f>
        <v>2.2260321724718257</v>
      </c>
      <c r="H20" s="184">
        <v>15221.75</v>
      </c>
      <c r="I20" s="169">
        <f>(F20-H20)/H20</f>
        <v>3.7364297797559412E-2</v>
      </c>
    </row>
    <row r="21" spans="1:9" ht="16.5">
      <c r="A21" s="130"/>
      <c r="B21" s="177" t="s">
        <v>18</v>
      </c>
      <c r="C21" s="164" t="s">
        <v>98</v>
      </c>
      <c r="D21" s="160" t="s">
        <v>83</v>
      </c>
      <c r="E21" s="184">
        <v>18992.137500000001</v>
      </c>
      <c r="F21" s="184">
        <v>61799.824999999997</v>
      </c>
      <c r="G21" s="169">
        <f>(F21-E21)/E21</f>
        <v>2.2539689121353508</v>
      </c>
      <c r="H21" s="184">
        <v>58734.375</v>
      </c>
      <c r="I21" s="169">
        <f>(F21-H21)/H21</f>
        <v>5.219175312583129E-2</v>
      </c>
    </row>
    <row r="22" spans="1:9" ht="16.5">
      <c r="A22" s="130"/>
      <c r="B22" s="177" t="s">
        <v>12</v>
      </c>
      <c r="C22" s="164" t="s">
        <v>92</v>
      </c>
      <c r="D22" s="160" t="s">
        <v>81</v>
      </c>
      <c r="E22" s="184">
        <v>4908.7749999999996</v>
      </c>
      <c r="F22" s="184">
        <v>16003</v>
      </c>
      <c r="G22" s="169">
        <f>(F22-E22)/E22</f>
        <v>2.2600801625660174</v>
      </c>
      <c r="H22" s="184">
        <v>15080.05</v>
      </c>
      <c r="I22" s="169">
        <f>(F22-H22)/H22</f>
        <v>6.1203377972884755E-2</v>
      </c>
    </row>
    <row r="23" spans="1:9" ht="16.5">
      <c r="A23" s="130"/>
      <c r="B23" s="177" t="s">
        <v>9</v>
      </c>
      <c r="C23" s="164" t="s">
        <v>88</v>
      </c>
      <c r="D23" s="162" t="s">
        <v>161</v>
      </c>
      <c r="E23" s="184">
        <v>14613.277777777777</v>
      </c>
      <c r="F23" s="184">
        <v>64566</v>
      </c>
      <c r="G23" s="169">
        <f>(F23-E23)/E23</f>
        <v>3.4183105927257933</v>
      </c>
      <c r="H23" s="184">
        <v>60721.488888888889</v>
      </c>
      <c r="I23" s="169">
        <f>(F23-H23)/H23</f>
        <v>6.3313847889105337E-2</v>
      </c>
    </row>
    <row r="24" spans="1:9" ht="16.5">
      <c r="A24" s="130"/>
      <c r="B24" s="177" t="s">
        <v>16</v>
      </c>
      <c r="C24" s="164" t="s">
        <v>96</v>
      </c>
      <c r="D24" s="162" t="s">
        <v>81</v>
      </c>
      <c r="E24" s="184">
        <v>5194.2375000000002</v>
      </c>
      <c r="F24" s="184">
        <v>16245.674999999999</v>
      </c>
      <c r="G24" s="169">
        <f>(F24-E24)/E24</f>
        <v>2.1276342292781183</v>
      </c>
      <c r="H24" s="184">
        <v>15038.35</v>
      </c>
      <c r="I24" s="169">
        <f>(F24-H24)/H24</f>
        <v>8.0283076268340539E-2</v>
      </c>
    </row>
    <row r="25" spans="1:9" ht="16.5">
      <c r="A25" s="130"/>
      <c r="B25" s="177" t="s">
        <v>14</v>
      </c>
      <c r="C25" s="164" t="s">
        <v>94</v>
      </c>
      <c r="D25" s="162" t="s">
        <v>81</v>
      </c>
      <c r="E25" s="184">
        <v>5996.8972222222219</v>
      </c>
      <c r="F25" s="184">
        <v>16474.875</v>
      </c>
      <c r="G25" s="169">
        <f>(F25-E25)/E25</f>
        <v>1.7472331756746431</v>
      </c>
      <c r="H25" s="184">
        <v>15194.333333333334</v>
      </c>
      <c r="I25" s="169">
        <f>(F25-H25)/H25</f>
        <v>8.4277581554526859E-2</v>
      </c>
    </row>
    <row r="26" spans="1:9" ht="16.5">
      <c r="A26" s="130"/>
      <c r="B26" s="177" t="s">
        <v>10</v>
      </c>
      <c r="C26" s="164" t="s">
        <v>90</v>
      </c>
      <c r="D26" s="162" t="s">
        <v>161</v>
      </c>
      <c r="E26" s="184">
        <v>18130.205555555556</v>
      </c>
      <c r="F26" s="184">
        <v>110805.41111111111</v>
      </c>
      <c r="G26" s="169">
        <f>(F26-E26)/E26</f>
        <v>5.1116467086694177</v>
      </c>
      <c r="H26" s="184">
        <v>99944.333333333328</v>
      </c>
      <c r="I26" s="169">
        <f>(F26-H26)/H26</f>
        <v>0.10867127145221958</v>
      </c>
    </row>
    <row r="27" spans="1:9" ht="16.5">
      <c r="A27" s="130"/>
      <c r="B27" s="177" t="s">
        <v>6</v>
      </c>
      <c r="C27" s="164" t="s">
        <v>86</v>
      </c>
      <c r="D27" s="162" t="s">
        <v>161</v>
      </c>
      <c r="E27" s="184">
        <v>15967.661111111112</v>
      </c>
      <c r="F27" s="184">
        <v>45399.266666666663</v>
      </c>
      <c r="G27" s="169">
        <f>(F27-E27)/E27</f>
        <v>1.8432007888165625</v>
      </c>
      <c r="H27" s="184">
        <v>40332.666666666672</v>
      </c>
      <c r="I27" s="169">
        <f>(F27-H27)/H27</f>
        <v>0.12562025818608549</v>
      </c>
    </row>
    <row r="28" spans="1:9" ht="16.5">
      <c r="A28" s="130"/>
      <c r="B28" s="177" t="s">
        <v>5</v>
      </c>
      <c r="C28" s="164" t="s">
        <v>85</v>
      </c>
      <c r="D28" s="162" t="s">
        <v>161</v>
      </c>
      <c r="E28" s="184">
        <v>18428.55</v>
      </c>
      <c r="F28" s="184">
        <v>58097.1</v>
      </c>
      <c r="G28" s="169">
        <f>(F28-E28)/E28</f>
        <v>2.1525594797203254</v>
      </c>
      <c r="H28" s="184">
        <v>51134.6</v>
      </c>
      <c r="I28" s="169">
        <f>(F28-H28)/H28</f>
        <v>0.13616025157134309</v>
      </c>
    </row>
    <row r="29" spans="1:9" ht="17.25" thickBot="1">
      <c r="A29" s="131"/>
      <c r="B29" s="177" t="s">
        <v>15</v>
      </c>
      <c r="C29" s="164" t="s">
        <v>95</v>
      </c>
      <c r="D29" s="162" t="s">
        <v>82</v>
      </c>
      <c r="E29" s="184">
        <v>9530.427777777777</v>
      </c>
      <c r="F29" s="184">
        <v>34830.050000000003</v>
      </c>
      <c r="G29" s="169">
        <f>(F29-E29)/E29</f>
        <v>2.6546155967115861</v>
      </c>
      <c r="H29" s="184">
        <v>30027.744444444445</v>
      </c>
      <c r="I29" s="169">
        <f>(F29-H29)/H29</f>
        <v>0.15992894719217088</v>
      </c>
    </row>
    <row r="30" spans="1:9" ht="16.5">
      <c r="A30" s="37"/>
      <c r="B30" s="177" t="s">
        <v>19</v>
      </c>
      <c r="C30" s="164" t="s">
        <v>99</v>
      </c>
      <c r="D30" s="162" t="s">
        <v>161</v>
      </c>
      <c r="E30" s="184">
        <v>14954.0875</v>
      </c>
      <c r="F30" s="184">
        <v>33832.666666666672</v>
      </c>
      <c r="G30" s="169">
        <f>(F30-E30)/E30</f>
        <v>1.2624360507899042</v>
      </c>
      <c r="H30" s="184">
        <v>28693.711111111112</v>
      </c>
      <c r="I30" s="169">
        <f>(F30-H30)/H30</f>
        <v>0.17909692948590375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16411.792857142857</v>
      </c>
      <c r="F31" s="187">
        <v>43271.488888888889</v>
      </c>
      <c r="G31" s="171">
        <f>(F31-E31)/E31</f>
        <v>1.6366094957173412</v>
      </c>
      <c r="H31" s="187">
        <v>33360.411111111112</v>
      </c>
      <c r="I31" s="171">
        <f>(F31-H31)/H31</f>
        <v>0.29709099641391307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212017.48551587301</v>
      </c>
      <c r="F32" s="100">
        <f>SUM(F16:F31)</f>
        <v>713335.86706349207</v>
      </c>
      <c r="G32" s="101">
        <f t="shared" ref="G32" si="0">(F32-E32)/E32</f>
        <v>2.3645143245040847</v>
      </c>
      <c r="H32" s="100">
        <f>SUM(H16:H31)</f>
        <v>665234.50992063479</v>
      </c>
      <c r="I32" s="104">
        <f t="shared" ref="I32" si="1">(F32-H32)/H32</f>
        <v>7.2307368943616543E-2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9794.5499999999993</v>
      </c>
      <c r="F34" s="190">
        <v>44250</v>
      </c>
      <c r="G34" s="169">
        <f>(F34-E34)/E34</f>
        <v>3.5178185827832826</v>
      </c>
      <c r="H34" s="190">
        <v>49625</v>
      </c>
      <c r="I34" s="169">
        <f>(F34-H34)/H34</f>
        <v>-0.10831234256926953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26127.083333333332</v>
      </c>
      <c r="F35" s="184">
        <v>129785.57142857143</v>
      </c>
      <c r="G35" s="169">
        <f>(F35-E35)/E35</f>
        <v>3.967472632622143</v>
      </c>
      <c r="H35" s="184">
        <v>135906.125</v>
      </c>
      <c r="I35" s="169">
        <f>(F35-H35)/H35</f>
        <v>-4.5035156225876984E-2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20126.424999999999</v>
      </c>
      <c r="F36" s="184">
        <v>54963.571428571428</v>
      </c>
      <c r="G36" s="169">
        <f>(F36-E36)/E36</f>
        <v>1.7309157701167213</v>
      </c>
      <c r="H36" s="184">
        <v>51880.885714285716</v>
      </c>
      <c r="I36" s="169">
        <f>(F36-H36)/H36</f>
        <v>5.9418525182134189E-2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26677.083333333332</v>
      </c>
      <c r="F37" s="184">
        <v>139499.88888888888</v>
      </c>
      <c r="G37" s="169">
        <f>(F37-E37)/E37</f>
        <v>4.2292031758427697</v>
      </c>
      <c r="H37" s="184">
        <v>131638.77777777778</v>
      </c>
      <c r="I37" s="169">
        <f>(F37-H37)/H37</f>
        <v>5.9717290329006273E-2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12822.379166666666</v>
      </c>
      <c r="F38" s="187">
        <v>33943.777777777781</v>
      </c>
      <c r="G38" s="171">
        <f>(F38-E38)/E38</f>
        <v>1.6472292962618638</v>
      </c>
      <c r="H38" s="187">
        <v>31554.888888888891</v>
      </c>
      <c r="I38" s="171">
        <f>(F38-H38)/H38</f>
        <v>7.5705824770945909E-2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95547.520833333328</v>
      </c>
      <c r="F39" s="102">
        <f>SUM(F34:F38)</f>
        <v>402442.80952380947</v>
      </c>
      <c r="G39" s="103">
        <f t="shared" ref="G39" si="2">(F39-E39)/E39</f>
        <v>3.2119649574770617</v>
      </c>
      <c r="H39" s="102">
        <f>SUM(H34:H38)</f>
        <v>400605.6773809524</v>
      </c>
      <c r="I39" s="104">
        <f t="shared" ref="I39" si="3">(F39-H39)/H39</f>
        <v>4.5858864379249974E-3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36</v>
      </c>
      <c r="C41" s="164" t="s">
        <v>153</v>
      </c>
      <c r="D41" s="168" t="s">
        <v>161</v>
      </c>
      <c r="E41" s="182">
        <v>157364.89583333331</v>
      </c>
      <c r="F41" s="184">
        <v>550470</v>
      </c>
      <c r="G41" s="169">
        <f>(F41-E41)/E41</f>
        <v>2.4980482596513021</v>
      </c>
      <c r="H41" s="184">
        <v>559000.28571428568</v>
      </c>
      <c r="I41" s="169">
        <f>(F41-H41)/H41</f>
        <v>-1.5259895088221211E-2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384640</v>
      </c>
      <c r="F42" s="184">
        <v>1512529.6</v>
      </c>
      <c r="G42" s="169">
        <f>(F42-E42)/E42</f>
        <v>2.9323252911813644</v>
      </c>
      <c r="H42" s="184">
        <v>1533051.2</v>
      </c>
      <c r="I42" s="169">
        <f>(F42-H42)/H42</f>
        <v>-1.338611521911327E-2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285337.17142857146</v>
      </c>
      <c r="F43" s="192">
        <v>930542.57142857136</v>
      </c>
      <c r="G43" s="169">
        <f>(F43-E43)/E43</f>
        <v>2.2612034624500872</v>
      </c>
      <c r="H43" s="192">
        <v>924211.5</v>
      </c>
      <c r="I43" s="169">
        <f>(F43-H43)/H43</f>
        <v>6.8502409119247723E-3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162397.16666666666</v>
      </c>
      <c r="F44" s="185">
        <v>639105</v>
      </c>
      <c r="G44" s="169">
        <f>(F44-E44)/E44</f>
        <v>2.9354442760187731</v>
      </c>
      <c r="H44" s="185">
        <v>589500.5</v>
      </c>
      <c r="I44" s="169">
        <f>(F44-H44)/H44</f>
        <v>8.414666314956476E-2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74821.666666666657</v>
      </c>
      <c r="F45" s="185">
        <v>241913.57142857142</v>
      </c>
      <c r="G45" s="169">
        <f>(F45-E45)/E45</f>
        <v>2.2332021218707343</v>
      </c>
      <c r="H45" s="185">
        <v>210274.875</v>
      </c>
      <c r="I45" s="169">
        <f>(F45-H45)/H45</f>
        <v>0.1504635131922985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66687.5</v>
      </c>
      <c r="F46" s="188">
        <v>234805</v>
      </c>
      <c r="G46" s="175">
        <f>(F46-E46)/E46</f>
        <v>2.520974695407685</v>
      </c>
      <c r="H46" s="188">
        <v>189710</v>
      </c>
      <c r="I46" s="175">
        <f>(F46-H46)/H46</f>
        <v>0.23770491803278687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1131248.400595238</v>
      </c>
      <c r="F47" s="83">
        <f>SUM(F41:F46)</f>
        <v>4109365.7428571428</v>
      </c>
      <c r="G47" s="103">
        <f t="shared" ref="G47" si="4">(F47-E47)/E47</f>
        <v>2.6325936378737729</v>
      </c>
      <c r="H47" s="102">
        <f>SUM(H41:H46)</f>
        <v>4005748.3607142856</v>
      </c>
      <c r="I47" s="104">
        <f t="shared" ref="I47" si="5">(F47-H47)/H47</f>
        <v>2.5867172076775344E-2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50</v>
      </c>
      <c r="C49" s="164" t="s">
        <v>159</v>
      </c>
      <c r="D49" s="168" t="s">
        <v>112</v>
      </c>
      <c r="E49" s="182">
        <v>269750</v>
      </c>
      <c r="F49" s="182">
        <v>1869900</v>
      </c>
      <c r="G49" s="169">
        <f>(F49-E49)/E49</f>
        <v>5.9319740500463389</v>
      </c>
      <c r="H49" s="182">
        <v>1879850</v>
      </c>
      <c r="I49" s="169">
        <f>(F49-H49)/H49</f>
        <v>-5.2929755033646305E-3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79985.055555555562</v>
      </c>
      <c r="F50" s="185">
        <v>311000</v>
      </c>
      <c r="G50" s="169">
        <f>(F50-E50)/E50</f>
        <v>2.8882263422819956</v>
      </c>
      <c r="H50" s="185">
        <v>311000</v>
      </c>
      <c r="I50" s="169">
        <f>(F50-H50)/H50</f>
        <v>0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276682.16666666669</v>
      </c>
      <c r="F51" s="185">
        <v>1001109</v>
      </c>
      <c r="G51" s="169">
        <f>(F51-E51)/E51</f>
        <v>2.6182635551140807</v>
      </c>
      <c r="H51" s="185">
        <v>1001109</v>
      </c>
      <c r="I51" s="169">
        <f>(F51-H51)/H51</f>
        <v>0</v>
      </c>
    </row>
    <row r="52" spans="1:9" ht="16.5">
      <c r="A52" s="37"/>
      <c r="B52" s="177" t="s">
        <v>48</v>
      </c>
      <c r="C52" s="164" t="s">
        <v>157</v>
      </c>
      <c r="D52" s="160" t="s">
        <v>114</v>
      </c>
      <c r="E52" s="185">
        <v>372466.25</v>
      </c>
      <c r="F52" s="185">
        <v>1289361.5714285714</v>
      </c>
      <c r="G52" s="169">
        <f>(F52-E52)/E52</f>
        <v>2.4616869888978434</v>
      </c>
      <c r="H52" s="185">
        <v>1289361.5714285714</v>
      </c>
      <c r="I52" s="169">
        <f>(F52-H52)/H52</f>
        <v>0</v>
      </c>
    </row>
    <row r="53" spans="1:9" ht="16.5">
      <c r="A53" s="37"/>
      <c r="B53" s="177" t="s">
        <v>49</v>
      </c>
      <c r="C53" s="164" t="s">
        <v>158</v>
      </c>
      <c r="D53" s="162" t="s">
        <v>199</v>
      </c>
      <c r="E53" s="185">
        <v>26730</v>
      </c>
      <c r="F53" s="185">
        <v>143448.75</v>
      </c>
      <c r="G53" s="169">
        <f>(F53-E53)/E53</f>
        <v>4.3665824915824913</v>
      </c>
      <c r="H53" s="185">
        <v>143448.75</v>
      </c>
      <c r="I53" s="169">
        <f>(F53-H53)/H53</f>
        <v>0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100121.625</v>
      </c>
      <c r="F54" s="188">
        <v>353473.71428571426</v>
      </c>
      <c r="G54" s="175">
        <f>(F54-E54)/E54</f>
        <v>2.5304432412649542</v>
      </c>
      <c r="H54" s="188">
        <v>341827.875</v>
      </c>
      <c r="I54" s="175">
        <f>(F54-H54)/H54</f>
        <v>3.4069308378417824E-2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1125735.0972222222</v>
      </c>
      <c r="F55" s="83">
        <f>SUM(F49:F54)</f>
        <v>4968293.0357142854</v>
      </c>
      <c r="G55" s="103">
        <f t="shared" ref="G55" si="6">(F55-E55)/E55</f>
        <v>3.4133766886842785</v>
      </c>
      <c r="H55" s="83">
        <f>SUM(H49:H54)</f>
        <v>4966597.1964285709</v>
      </c>
      <c r="I55" s="104">
        <f t="shared" ref="I55" si="7">(F55-H55)/H55</f>
        <v>3.4144892743345734E-4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40</v>
      </c>
      <c r="C57" s="167" t="s">
        <v>117</v>
      </c>
      <c r="D57" s="168" t="s">
        <v>114</v>
      </c>
      <c r="E57" s="182">
        <v>44633.8</v>
      </c>
      <c r="F57" s="143">
        <v>137151</v>
      </c>
      <c r="G57" s="170">
        <f>(F57-E57)/E57</f>
        <v>2.0728058108429037</v>
      </c>
      <c r="H57" s="143">
        <v>140261</v>
      </c>
      <c r="I57" s="170">
        <f>(F57-H57)/H57</f>
        <v>-2.2172949002217297E-2</v>
      </c>
    </row>
    <row r="58" spans="1:9" ht="16.5">
      <c r="A58" s="109"/>
      <c r="B58" s="199" t="s">
        <v>38</v>
      </c>
      <c r="C58" s="164" t="s">
        <v>115</v>
      </c>
      <c r="D58" s="160" t="s">
        <v>114</v>
      </c>
      <c r="E58" s="185">
        <v>52083.333333333328</v>
      </c>
      <c r="F58" s="196">
        <v>151519.20000000001</v>
      </c>
      <c r="G58" s="169">
        <f>(F58-E58)/E58</f>
        <v>1.9091686400000005</v>
      </c>
      <c r="H58" s="196">
        <v>153945</v>
      </c>
      <c r="I58" s="169">
        <f>(F58-H58)/H58</f>
        <v>-1.5757575757575682E-2</v>
      </c>
    </row>
    <row r="59" spans="1:9" ht="16.5">
      <c r="A59" s="109"/>
      <c r="B59" s="199" t="s">
        <v>42</v>
      </c>
      <c r="C59" s="164" t="s">
        <v>198</v>
      </c>
      <c r="D59" s="160" t="s">
        <v>114</v>
      </c>
      <c r="E59" s="185">
        <v>29680.833333333332</v>
      </c>
      <c r="F59" s="196">
        <v>97343</v>
      </c>
      <c r="G59" s="169">
        <f>(F59-E59)/E59</f>
        <v>2.2796585899991579</v>
      </c>
      <c r="H59" s="196">
        <v>98742.5</v>
      </c>
      <c r="I59" s="169">
        <f>(F59-H59)/H59</f>
        <v>-1.4173228346456693E-2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58520</v>
      </c>
      <c r="F60" s="196">
        <v>163741.5</v>
      </c>
      <c r="G60" s="169">
        <f>(F60-E60)/E60</f>
        <v>1.7980434039644566</v>
      </c>
      <c r="H60" s="196">
        <v>166074</v>
      </c>
      <c r="I60" s="169">
        <f>(F60-H60)/H60</f>
        <v>-1.4044943820224719E-2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61171.25</v>
      </c>
      <c r="F61" s="201">
        <v>174626.5</v>
      </c>
      <c r="G61" s="169">
        <f>(F61-E61)/E61</f>
        <v>1.8547152461327829</v>
      </c>
      <c r="H61" s="201">
        <v>176181.5</v>
      </c>
      <c r="I61" s="169">
        <f>(F61-H61)/H61</f>
        <v>-8.8261253309796991E-3</v>
      </c>
    </row>
    <row r="62" spans="1:9" s="126" customFormat="1" ht="17.25" thickBot="1">
      <c r="A62" s="148"/>
      <c r="B62" s="200" t="s">
        <v>55</v>
      </c>
      <c r="C62" s="165" t="s">
        <v>122</v>
      </c>
      <c r="D62" s="161" t="s">
        <v>120</v>
      </c>
      <c r="E62" s="188">
        <v>59993.482142857145</v>
      </c>
      <c r="F62" s="197">
        <v>213923.57142857142</v>
      </c>
      <c r="G62" s="174">
        <f>(F62-E62)/E62</f>
        <v>2.5657802112431853</v>
      </c>
      <c r="H62" s="197">
        <v>214989.85714285713</v>
      </c>
      <c r="I62" s="174">
        <f>(F62-H62)/H62</f>
        <v>-4.9597024178549094E-3</v>
      </c>
    </row>
    <row r="63" spans="1:9" s="126" customFormat="1" ht="16.5">
      <c r="A63" s="148"/>
      <c r="B63" s="94" t="s">
        <v>43</v>
      </c>
      <c r="C63" s="163" t="s">
        <v>119</v>
      </c>
      <c r="D63" s="160" t="s">
        <v>114</v>
      </c>
      <c r="E63" s="185">
        <v>16291.666666666668</v>
      </c>
      <c r="F63" s="192">
        <v>108041.4</v>
      </c>
      <c r="G63" s="169">
        <f>(F63-E63)/E63</f>
        <v>5.6316971867007659</v>
      </c>
      <c r="H63" s="192">
        <v>108041.4</v>
      </c>
      <c r="I63" s="169">
        <f>(F63-H63)/H63</f>
        <v>0</v>
      </c>
    </row>
    <row r="64" spans="1:9" s="126" customFormat="1" ht="16.5">
      <c r="A64" s="148"/>
      <c r="B64" s="199" t="s">
        <v>56</v>
      </c>
      <c r="C64" s="164" t="s">
        <v>123</v>
      </c>
      <c r="D64" s="162" t="s">
        <v>120</v>
      </c>
      <c r="E64" s="192">
        <v>516225</v>
      </c>
      <c r="F64" s="196">
        <v>1053357</v>
      </c>
      <c r="G64" s="169">
        <f>(F64-E64)/E64</f>
        <v>1.040499782071771</v>
      </c>
      <c r="H64" s="196">
        <v>1053357</v>
      </c>
      <c r="I64" s="169">
        <f>(F64-H64)/H64</f>
        <v>0</v>
      </c>
    </row>
    <row r="65" spans="1:9" ht="16.5" customHeight="1" thickBot="1">
      <c r="A65" s="110"/>
      <c r="B65" s="200" t="s">
        <v>54</v>
      </c>
      <c r="C65" s="165" t="s">
        <v>121</v>
      </c>
      <c r="D65" s="161" t="s">
        <v>120</v>
      </c>
      <c r="E65" s="188">
        <v>51881.071428571428</v>
      </c>
      <c r="F65" s="197">
        <v>224053.28571428571</v>
      </c>
      <c r="G65" s="174">
        <f>(F65-E65)/E65</f>
        <v>3.3185940371866978</v>
      </c>
      <c r="H65" s="197">
        <v>222453.85714285713</v>
      </c>
      <c r="I65" s="174">
        <f>(F65-H65)/H65</f>
        <v>7.1899340922708587E-3</v>
      </c>
    </row>
    <row r="66" spans="1:9" ht="15.75" customHeight="1" thickBot="1">
      <c r="A66" s="235" t="s">
        <v>192</v>
      </c>
      <c r="B66" s="247"/>
      <c r="C66" s="247"/>
      <c r="D66" s="248"/>
      <c r="E66" s="99">
        <f>SUM(E57:E65)</f>
        <v>890480.43690476206</v>
      </c>
      <c r="F66" s="99">
        <f>SUM(F57:F65)</f>
        <v>2323756.4571428574</v>
      </c>
      <c r="G66" s="101">
        <f t="shared" ref="G66" si="8">(F66-E66)/E66</f>
        <v>1.6095536306446516</v>
      </c>
      <c r="H66" s="99">
        <f>SUM(H57:H65)</f>
        <v>2334046.1142857145</v>
      </c>
      <c r="I66" s="152">
        <f t="shared" ref="I66" si="9">(F66-H66)/H66</f>
        <v>-4.4085063614974981E-3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447740.625</v>
      </c>
      <c r="F68" s="190">
        <v>769517.66666666663</v>
      </c>
      <c r="G68" s="169">
        <f>(F68-E68)/E68</f>
        <v>0.71866840688549682</v>
      </c>
      <c r="H68" s="190">
        <v>778536.66666666663</v>
      </c>
      <c r="I68" s="169">
        <f>(F68-H68)/H68</f>
        <v>-1.1584553928095872E-2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130797.875</v>
      </c>
      <c r="F69" s="184">
        <v>438514.875</v>
      </c>
      <c r="G69" s="169">
        <f>(F69-E69)/E69</f>
        <v>2.3526146735946591</v>
      </c>
      <c r="H69" s="184">
        <v>439108.625</v>
      </c>
      <c r="I69" s="169">
        <f>(F69-H69)/H69</f>
        <v>-1.3521711171125368E-3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65019.5</v>
      </c>
      <c r="F70" s="184">
        <v>223686.75</v>
      </c>
      <c r="G70" s="169">
        <f>(F70-E70)/E70</f>
        <v>2.4403025246272274</v>
      </c>
      <c r="H70" s="184">
        <v>223803.375</v>
      </c>
      <c r="I70" s="169">
        <f>(F70-H70)/H70</f>
        <v>-5.2110474205315264E-4</v>
      </c>
    </row>
    <row r="71" spans="1:9" ht="16.5">
      <c r="A71" s="37"/>
      <c r="B71" s="177" t="s">
        <v>60</v>
      </c>
      <c r="C71" s="164" t="s">
        <v>129</v>
      </c>
      <c r="D71" s="162" t="s">
        <v>215</v>
      </c>
      <c r="E71" s="185">
        <v>686080.66666666674</v>
      </c>
      <c r="F71" s="184">
        <v>2320837.5</v>
      </c>
      <c r="G71" s="169">
        <f>(F71-E71)/E71</f>
        <v>2.3827472668422853</v>
      </c>
      <c r="H71" s="184">
        <v>2320837.5</v>
      </c>
      <c r="I71" s="169">
        <f>(F71-H71)/H71</f>
        <v>0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158838.125</v>
      </c>
      <c r="F72" s="184">
        <v>567637.19999999995</v>
      </c>
      <c r="G72" s="169">
        <f>(F72-E72)/E72</f>
        <v>2.5736835850964619</v>
      </c>
      <c r="H72" s="184">
        <v>567637.19999999995</v>
      </c>
      <c r="I72" s="169">
        <f>(F72-H72)/H72</f>
        <v>0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79433.666666666657</v>
      </c>
      <c r="F73" s="193">
        <v>285764.57142857142</v>
      </c>
      <c r="G73" s="175">
        <f>(F73-E73)/E73</f>
        <v>2.5975246192240671</v>
      </c>
      <c r="H73" s="193">
        <v>285764.57142857142</v>
      </c>
      <c r="I73" s="175">
        <f>(F73-H73)/H73</f>
        <v>0</v>
      </c>
    </row>
    <row r="74" spans="1:9" ht="15.75" customHeight="1" thickBot="1">
      <c r="A74" s="235" t="s">
        <v>214</v>
      </c>
      <c r="B74" s="236"/>
      <c r="C74" s="236"/>
      <c r="D74" s="237"/>
      <c r="E74" s="83">
        <f>SUM(E68:E73)</f>
        <v>1567910.4583333335</v>
      </c>
      <c r="F74" s="83">
        <f>SUM(F68:F73)</f>
        <v>4605958.5630952381</v>
      </c>
      <c r="G74" s="103">
        <f t="shared" ref="G74" si="10">(F74-E74)/E74</f>
        <v>1.9376413293341423</v>
      </c>
      <c r="H74" s="83">
        <f>SUM(H68:H73)</f>
        <v>4615687.9380952381</v>
      </c>
      <c r="I74" s="104">
        <f t="shared" ref="I74" si="11">(F74-H74)/H74</f>
        <v>-2.1078927194577704E-3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27462.6</v>
      </c>
      <c r="F76" s="182">
        <v>119773.875</v>
      </c>
      <c r="G76" s="169">
        <f>(F76-E76)/E76</f>
        <v>3.3613450656529245</v>
      </c>
      <c r="H76" s="182">
        <v>127924.66666666667</v>
      </c>
      <c r="I76" s="169">
        <f>(F76-H76)/H76</f>
        <v>-6.3715559157212359E-2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31465.75</v>
      </c>
      <c r="F77" s="185">
        <v>143448.75</v>
      </c>
      <c r="G77" s="169">
        <f>(F77-E77)/E77</f>
        <v>3.5588854548199231</v>
      </c>
      <c r="H77" s="185">
        <v>146014.5</v>
      </c>
      <c r="I77" s="169">
        <f>(F77-H77)/H77</f>
        <v>-1.7571884984025558E-2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28265.083333333336</v>
      </c>
      <c r="F78" s="185">
        <v>81896.666666666672</v>
      </c>
      <c r="G78" s="169">
        <f>(F78-E78)/E78</f>
        <v>1.8974500340526148</v>
      </c>
      <c r="H78" s="185">
        <v>82933.333333333328</v>
      </c>
      <c r="I78" s="169">
        <f>(F78-H78)/H78</f>
        <v>-1.2499999999999884E-2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67625.375</v>
      </c>
      <c r="F79" s="185">
        <v>275934.75</v>
      </c>
      <c r="G79" s="169">
        <f>(F79-E79)/E79</f>
        <v>3.0803433622364387</v>
      </c>
      <c r="H79" s="185">
        <v>274418.625</v>
      </c>
      <c r="I79" s="169">
        <f>(F79-H79)/H79</f>
        <v>5.5248618784530384E-3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52350.702380952382</v>
      </c>
      <c r="F80" s="188">
        <v>204327</v>
      </c>
      <c r="G80" s="169">
        <f>(F80-E80)/E80</f>
        <v>2.903042188682146</v>
      </c>
      <c r="H80" s="188">
        <v>200728.28571428571</v>
      </c>
      <c r="I80" s="169">
        <f>(F80-H80)/H80</f>
        <v>1.7928286852589664E-2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207169.51071428572</v>
      </c>
      <c r="F81" s="83">
        <f>SUM(F76:F80)</f>
        <v>825381.04166666674</v>
      </c>
      <c r="G81" s="103">
        <f t="shared" ref="G81" si="12">(F81-E81)/E81</f>
        <v>2.9840854902871148</v>
      </c>
      <c r="H81" s="83">
        <f>SUM(H76:H80)</f>
        <v>832019.41071428568</v>
      </c>
      <c r="I81" s="104">
        <f t="shared" ref="I81" si="13">(F81-H81)/H81</f>
        <v>-7.9786228087153892E-3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23017.25</v>
      </c>
      <c r="F83" s="182">
        <v>74018</v>
      </c>
      <c r="G83" s="170">
        <f>(F83-E83)/E83</f>
        <v>2.2157620914748719</v>
      </c>
      <c r="H83" s="182">
        <v>74018</v>
      </c>
      <c r="I83" s="170">
        <f>(F83-H83)/H83</f>
        <v>0</v>
      </c>
    </row>
    <row r="84" spans="1:11" ht="16.5">
      <c r="A84" s="37"/>
      <c r="B84" s="177" t="s">
        <v>75</v>
      </c>
      <c r="C84" s="164" t="s">
        <v>148</v>
      </c>
      <c r="D84" s="160" t="s">
        <v>145</v>
      </c>
      <c r="E84" s="185">
        <v>14056.333333333332</v>
      </c>
      <c r="F84" s="185">
        <v>44784</v>
      </c>
      <c r="G84" s="169">
        <f>(F84-E84)/E84</f>
        <v>2.1860371362849489</v>
      </c>
      <c r="H84" s="185">
        <v>44784</v>
      </c>
      <c r="I84" s="169">
        <f>(F84-H84)/H84</f>
        <v>0</v>
      </c>
    </row>
    <row r="85" spans="1:11" ht="16.5">
      <c r="A85" s="37"/>
      <c r="B85" s="177" t="s">
        <v>78</v>
      </c>
      <c r="C85" s="164" t="s">
        <v>149</v>
      </c>
      <c r="D85" s="162" t="s">
        <v>147</v>
      </c>
      <c r="E85" s="185">
        <v>33001.333333333328</v>
      </c>
      <c r="F85" s="185">
        <v>134818.5</v>
      </c>
      <c r="G85" s="169">
        <f>(F85-E85)/E85</f>
        <v>3.0852440305442212</v>
      </c>
      <c r="H85" s="185">
        <v>134818.5</v>
      </c>
      <c r="I85" s="169">
        <f>(F85-H85)/H85</f>
        <v>0</v>
      </c>
    </row>
    <row r="86" spans="1:11" ht="16.5">
      <c r="A86" s="37"/>
      <c r="B86" s="177" t="s">
        <v>79</v>
      </c>
      <c r="C86" s="164" t="s">
        <v>155</v>
      </c>
      <c r="D86" s="162" t="s">
        <v>156</v>
      </c>
      <c r="E86" s="185">
        <v>75000</v>
      </c>
      <c r="F86" s="185">
        <v>730228</v>
      </c>
      <c r="G86" s="169">
        <f>(F86-E86)/E86</f>
        <v>8.7363733333333329</v>
      </c>
      <c r="H86" s="185">
        <v>730228</v>
      </c>
      <c r="I86" s="169">
        <f>(F86-H86)/H86</f>
        <v>0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27704.285714285714</v>
      </c>
      <c r="F87" s="218">
        <v>100556.66666666667</v>
      </c>
      <c r="G87" s="169">
        <f>(F87-E87)/E87</f>
        <v>2.6296429983327321</v>
      </c>
      <c r="H87" s="218">
        <v>98586.888888888891</v>
      </c>
      <c r="I87" s="169">
        <f>(F87-H87)/H87</f>
        <v>1.9980119060231165E-2</v>
      </c>
    </row>
    <row r="88" spans="1:11" ht="16.5">
      <c r="A88" s="37"/>
      <c r="B88" s="177" t="s">
        <v>80</v>
      </c>
      <c r="C88" s="164" t="s">
        <v>151</v>
      </c>
      <c r="D88" s="173" t="s">
        <v>150</v>
      </c>
      <c r="E88" s="194">
        <v>45956.261111111111</v>
      </c>
      <c r="F88" s="194">
        <v>173434.33333333334</v>
      </c>
      <c r="G88" s="169">
        <f>(F88-E88)/E88</f>
        <v>2.773899989688263</v>
      </c>
      <c r="H88" s="194">
        <v>168354.66666666666</v>
      </c>
      <c r="I88" s="169">
        <f>(F88-H88)/H88</f>
        <v>3.0172413793103564E-2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23592.076388888891</v>
      </c>
      <c r="F89" s="188">
        <v>110200.5</v>
      </c>
      <c r="G89" s="171">
        <f>(F89-E89)/E89</f>
        <v>3.6710810097198943</v>
      </c>
      <c r="H89" s="188">
        <v>105834.66666666667</v>
      </c>
      <c r="I89" s="171">
        <f>(F89-H89)/H89</f>
        <v>4.1251448800644984E-2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242327.53988095239</v>
      </c>
      <c r="F90" s="83">
        <f>SUM(F83:F89)</f>
        <v>1368040</v>
      </c>
      <c r="G90" s="111">
        <f t="shared" ref="G90:G91" si="14">(F90-E90)/E90</f>
        <v>4.6454169454783116</v>
      </c>
      <c r="H90" s="83">
        <f>SUM(H83:H89)</f>
        <v>1356624.7222222225</v>
      </c>
      <c r="I90" s="104">
        <f t="shared" ref="I90:I91" si="15">(F90-H90)/H90</f>
        <v>8.4144698167365663E-3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5472436.4499999993</v>
      </c>
      <c r="F91" s="99">
        <f>SUM(F32,F39,F47,F55,F66,F74,F81,F90)</f>
        <v>19316573.517063495</v>
      </c>
      <c r="G91" s="101">
        <f t="shared" si="14"/>
        <v>2.5297940311510603</v>
      </c>
      <c r="H91" s="99">
        <f>SUM(H32,H39,H47,H55,H66,H74,H81,H90)</f>
        <v>19176563.929761909</v>
      </c>
      <c r="I91" s="112">
        <f t="shared" si="15"/>
        <v>7.3010779102241465E-3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20"/>
      <c r="F9" s="220"/>
    </row>
    <row r="10" spans="1:12" ht="18">
      <c r="A10" s="2" t="s">
        <v>206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207</v>
      </c>
      <c r="E13" s="225" t="s">
        <v>208</v>
      </c>
      <c r="F13" s="225" t="s">
        <v>209</v>
      </c>
      <c r="G13" s="225" t="s">
        <v>210</v>
      </c>
      <c r="H13" s="225" t="s">
        <v>211</v>
      </c>
      <c r="I13" s="225" t="s">
        <v>212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35000</v>
      </c>
      <c r="E16" s="208">
        <v>33000</v>
      </c>
      <c r="F16" s="208">
        <v>35000</v>
      </c>
      <c r="G16" s="155">
        <v>40000</v>
      </c>
      <c r="H16" s="155">
        <v>46666</v>
      </c>
      <c r="I16" s="155">
        <f>AVERAGE(D16:H16)</f>
        <v>37933.199999999997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39000</v>
      </c>
      <c r="E17" s="202">
        <v>40000</v>
      </c>
      <c r="F17" s="202">
        <v>37500</v>
      </c>
      <c r="G17" s="125">
        <v>37500</v>
      </c>
      <c r="H17" s="125">
        <v>56666</v>
      </c>
      <c r="I17" s="155">
        <f t="shared" ref="I17:I40" si="0">AVERAGE(D17:H17)</f>
        <v>42133.2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29000</v>
      </c>
      <c r="E18" s="211">
        <v>40000</v>
      </c>
      <c r="F18" s="202">
        <v>37500</v>
      </c>
      <c r="G18" s="125">
        <v>42500</v>
      </c>
      <c r="H18" s="125">
        <v>56666</v>
      </c>
      <c r="I18" s="155">
        <f t="shared" si="0"/>
        <v>41133.199999999997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15000</v>
      </c>
      <c r="E19" s="202">
        <v>15000</v>
      </c>
      <c r="F19" s="202">
        <v>15000</v>
      </c>
      <c r="G19" s="125">
        <v>16500</v>
      </c>
      <c r="H19" s="125">
        <v>15000</v>
      </c>
      <c r="I19" s="155">
        <f t="shared" si="0"/>
        <v>15300</v>
      </c>
      <c r="K19" s="206"/>
      <c r="L19" s="209"/>
      <c r="P19" s="221"/>
    </row>
    <row r="20" spans="1:16" ht="18">
      <c r="A20" s="88"/>
      <c r="B20" s="210" t="s">
        <v>8</v>
      </c>
      <c r="C20" s="164" t="s">
        <v>167</v>
      </c>
      <c r="D20" s="202">
        <v>95000</v>
      </c>
      <c r="E20" s="202">
        <v>120000</v>
      </c>
      <c r="F20" s="211">
        <v>105000</v>
      </c>
      <c r="G20" s="125">
        <v>72500</v>
      </c>
      <c r="H20" s="125">
        <v>93333</v>
      </c>
      <c r="I20" s="155">
        <f t="shared" si="0"/>
        <v>97166.6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59000</v>
      </c>
      <c r="E21" s="202">
        <v>60000</v>
      </c>
      <c r="F21" s="202">
        <v>57500</v>
      </c>
      <c r="G21" s="125">
        <v>45000</v>
      </c>
      <c r="H21" s="125">
        <v>60000</v>
      </c>
      <c r="I21" s="155">
        <f t="shared" si="0"/>
        <v>56300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90000</v>
      </c>
      <c r="E22" s="202">
        <v>90000</v>
      </c>
      <c r="F22" s="202">
        <v>75000</v>
      </c>
      <c r="G22" s="125">
        <v>100000</v>
      </c>
      <c r="H22" s="125">
        <v>93333</v>
      </c>
      <c r="I22" s="155">
        <f t="shared" si="0"/>
        <v>89666.6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8000</v>
      </c>
      <c r="E23" s="202">
        <v>12000</v>
      </c>
      <c r="F23" s="211">
        <v>10000</v>
      </c>
      <c r="G23" s="125">
        <v>12500</v>
      </c>
      <c r="H23" s="125">
        <v>10000</v>
      </c>
      <c r="I23" s="155">
        <f t="shared" si="0"/>
        <v>10500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14000</v>
      </c>
      <c r="E24" s="202">
        <v>12000</v>
      </c>
      <c r="F24" s="202">
        <v>10000</v>
      </c>
      <c r="G24" s="125">
        <v>12500</v>
      </c>
      <c r="H24" s="125">
        <v>15000</v>
      </c>
      <c r="I24" s="155">
        <f t="shared" si="0"/>
        <v>12700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14000</v>
      </c>
      <c r="E25" s="202">
        <v>12000</v>
      </c>
      <c r="F25" s="202">
        <v>11000</v>
      </c>
      <c r="G25" s="125">
        <v>12500</v>
      </c>
      <c r="H25" s="125">
        <v>10000</v>
      </c>
      <c r="I25" s="155">
        <f t="shared" si="0"/>
        <v>11900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14000</v>
      </c>
      <c r="E26" s="202">
        <v>12000</v>
      </c>
      <c r="F26" s="202">
        <v>10000</v>
      </c>
      <c r="G26" s="125">
        <v>12500</v>
      </c>
      <c r="H26" s="125">
        <v>15000</v>
      </c>
      <c r="I26" s="155">
        <f t="shared" si="0"/>
        <v>12700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25000</v>
      </c>
      <c r="E27" s="202">
        <v>35000</v>
      </c>
      <c r="F27" s="202">
        <v>30000</v>
      </c>
      <c r="G27" s="125">
        <v>37500</v>
      </c>
      <c r="H27" s="125">
        <v>28333</v>
      </c>
      <c r="I27" s="155">
        <f t="shared" si="0"/>
        <v>31166.6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14000</v>
      </c>
      <c r="E28" s="202">
        <v>12000</v>
      </c>
      <c r="F28" s="202">
        <v>10000</v>
      </c>
      <c r="G28" s="125">
        <v>15000</v>
      </c>
      <c r="H28" s="125">
        <v>13333</v>
      </c>
      <c r="I28" s="155">
        <f t="shared" si="0"/>
        <v>12866.6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35000</v>
      </c>
      <c r="E29" s="211">
        <v>35000</v>
      </c>
      <c r="F29" s="202">
        <v>36500</v>
      </c>
      <c r="G29" s="125">
        <v>40000</v>
      </c>
      <c r="H29" s="125">
        <v>33333</v>
      </c>
      <c r="I29" s="155">
        <f t="shared" si="0"/>
        <v>35966.6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45717</v>
      </c>
      <c r="E30" s="202">
        <v>65000</v>
      </c>
      <c r="F30" s="202">
        <v>63000</v>
      </c>
      <c r="G30" s="125">
        <v>40000</v>
      </c>
      <c r="H30" s="125">
        <v>35000</v>
      </c>
      <c r="I30" s="155">
        <f t="shared" si="0"/>
        <v>49743.4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33000</v>
      </c>
      <c r="E31" s="203">
        <v>30000</v>
      </c>
      <c r="F31" s="203">
        <v>34500</v>
      </c>
      <c r="G31" s="158">
        <v>30000</v>
      </c>
      <c r="H31" s="158">
        <v>35000</v>
      </c>
      <c r="I31" s="155">
        <f t="shared" si="0"/>
        <v>32500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150000</v>
      </c>
      <c r="E33" s="208">
        <v>100000</v>
      </c>
      <c r="F33" s="208">
        <v>122500</v>
      </c>
      <c r="G33" s="155">
        <v>150000</v>
      </c>
      <c r="H33" s="155">
        <v>95000</v>
      </c>
      <c r="I33" s="155">
        <f t="shared" si="0"/>
        <v>123500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150000</v>
      </c>
      <c r="E34" s="202">
        <v>100000</v>
      </c>
      <c r="F34" s="202">
        <v>122500</v>
      </c>
      <c r="G34" s="125">
        <v>150000</v>
      </c>
      <c r="H34" s="125">
        <v>90000</v>
      </c>
      <c r="I34" s="155">
        <f t="shared" si="0"/>
        <v>122500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55000</v>
      </c>
      <c r="E35" s="202">
        <v>50000</v>
      </c>
      <c r="F35" s="202">
        <v>45000</v>
      </c>
      <c r="G35" s="125">
        <v>45000</v>
      </c>
      <c r="H35" s="125">
        <v>50000</v>
      </c>
      <c r="I35" s="155">
        <f t="shared" si="0"/>
        <v>49000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35000</v>
      </c>
      <c r="E36" s="202">
        <v>30000</v>
      </c>
      <c r="F36" s="202">
        <v>45000</v>
      </c>
      <c r="G36" s="125">
        <v>42500</v>
      </c>
      <c r="H36" s="125">
        <v>40000</v>
      </c>
      <c r="I36" s="155">
        <f t="shared" si="0"/>
        <v>38500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30000</v>
      </c>
      <c r="E37" s="202">
        <v>20000</v>
      </c>
      <c r="F37" s="202">
        <v>32500</v>
      </c>
      <c r="G37" s="125">
        <v>25000</v>
      </c>
      <c r="H37" s="125">
        <v>30000</v>
      </c>
      <c r="I37" s="155">
        <f t="shared" si="0"/>
        <v>27500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1399500</v>
      </c>
      <c r="E39" s="181">
        <v>1500000</v>
      </c>
      <c r="F39" s="181">
        <v>1306200</v>
      </c>
      <c r="G39" s="125">
        <v>1306200</v>
      </c>
      <c r="H39" s="217">
        <v>1246252</v>
      </c>
      <c r="I39" s="155">
        <f t="shared" si="0"/>
        <v>1351630.4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979650</v>
      </c>
      <c r="E40" s="187">
        <v>1100000</v>
      </c>
      <c r="F40" s="187">
        <v>1119600</v>
      </c>
      <c r="G40" s="125">
        <v>979650</v>
      </c>
      <c r="H40" s="125">
        <v>1000000</v>
      </c>
      <c r="I40" s="155">
        <f t="shared" si="0"/>
        <v>1035780</v>
      </c>
      <c r="K40" s="215"/>
      <c r="L40" s="209"/>
    </row>
    <row r="41" spans="1:12">
      <c r="D41" s="90">
        <f>SUM(D16:D40)</f>
        <v>3363867</v>
      </c>
      <c r="E41" s="90">
        <f t="shared" ref="E41:H41" si="1">SUM(E16:E40)</f>
        <v>3523000</v>
      </c>
      <c r="F41" s="90">
        <f t="shared" si="1"/>
        <v>3370800</v>
      </c>
      <c r="G41" s="90">
        <f t="shared" si="1"/>
        <v>3264850</v>
      </c>
      <c r="H41" s="90">
        <f t="shared" si="1"/>
        <v>3167915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12-06-2023</vt:lpstr>
      <vt:lpstr>By Order</vt:lpstr>
      <vt:lpstr>All Stores</vt:lpstr>
      <vt:lpstr>'12-06-2023'!Print_Titles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2023-06-15T09:45:21Z</cp:lastPrinted>
  <dcterms:created xsi:type="dcterms:W3CDTF">2010-10-20T06:23:14Z</dcterms:created>
  <dcterms:modified xsi:type="dcterms:W3CDTF">2023-06-15T09:46:07Z</dcterms:modified>
</cp:coreProperties>
</file>