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08-05-2023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'08-05-2023'!$12:$14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7" i="11" l="1"/>
  <c r="G87" i="11"/>
  <c r="I86" i="11"/>
  <c r="G86" i="11"/>
  <c r="I83" i="11"/>
  <c r="G83" i="11"/>
  <c r="I88" i="11"/>
  <c r="G88" i="11"/>
  <c r="I85" i="11"/>
  <c r="G85" i="11"/>
  <c r="I89" i="11"/>
  <c r="G89" i="11"/>
  <c r="I84" i="11"/>
  <c r="G84" i="11"/>
  <c r="I78" i="11"/>
  <c r="G78" i="11"/>
  <c r="I77" i="11"/>
  <c r="G77" i="11"/>
  <c r="I80" i="11"/>
  <c r="G80" i="11"/>
  <c r="I76" i="11"/>
  <c r="G76" i="11"/>
  <c r="I79" i="11"/>
  <c r="G79" i="11"/>
  <c r="I70" i="11"/>
  <c r="G70" i="11"/>
  <c r="I69" i="11"/>
  <c r="G69" i="11"/>
  <c r="I68" i="11"/>
  <c r="G68" i="11"/>
  <c r="I72" i="11"/>
  <c r="G72" i="11"/>
  <c r="I73" i="11"/>
  <c r="G73" i="11"/>
  <c r="I71" i="11"/>
  <c r="G71" i="11"/>
  <c r="I63" i="11"/>
  <c r="G63" i="11"/>
  <c r="I64" i="11"/>
  <c r="G64" i="11"/>
  <c r="I60" i="11"/>
  <c r="G60" i="11"/>
  <c r="I59" i="11"/>
  <c r="G59" i="11"/>
  <c r="I58" i="11"/>
  <c r="G58" i="11"/>
  <c r="I65" i="11"/>
  <c r="G65" i="11"/>
  <c r="I62" i="11"/>
  <c r="G62" i="11"/>
  <c r="I61" i="11"/>
  <c r="G61" i="11"/>
  <c r="I57" i="11"/>
  <c r="G57" i="11"/>
  <c r="I54" i="11"/>
  <c r="G54" i="11"/>
  <c r="I49" i="11"/>
  <c r="G49" i="11"/>
  <c r="I53" i="11"/>
  <c r="G53" i="11"/>
  <c r="I52" i="11"/>
  <c r="G52" i="11"/>
  <c r="I51" i="11"/>
  <c r="G51" i="11"/>
  <c r="I50" i="11"/>
  <c r="G50" i="11"/>
  <c r="I46" i="11"/>
  <c r="G46" i="11"/>
  <c r="I41" i="11"/>
  <c r="G41" i="11"/>
  <c r="I42" i="11"/>
  <c r="G42" i="11"/>
  <c r="I43" i="11"/>
  <c r="G43" i="11"/>
  <c r="I45" i="11"/>
  <c r="G45" i="11"/>
  <c r="I44" i="11"/>
  <c r="G44" i="11"/>
  <c r="I35" i="11"/>
  <c r="G35" i="11"/>
  <c r="I34" i="11"/>
  <c r="G34" i="11"/>
  <c r="I36" i="11"/>
  <c r="G36" i="11"/>
  <c r="I38" i="11"/>
  <c r="G38" i="11"/>
  <c r="I37" i="11"/>
  <c r="G37" i="11"/>
  <c r="I24" i="11"/>
  <c r="G24" i="11"/>
  <c r="I30" i="11"/>
  <c r="G30" i="11"/>
  <c r="I26" i="11"/>
  <c r="G26" i="11"/>
  <c r="I16" i="11"/>
  <c r="G16" i="11"/>
  <c r="I20" i="11"/>
  <c r="G20" i="11"/>
  <c r="I19" i="11"/>
  <c r="G19" i="11"/>
  <c r="I17" i="11"/>
  <c r="G17" i="11"/>
  <c r="I18" i="11"/>
  <c r="G18" i="11"/>
  <c r="I23" i="11"/>
  <c r="G23" i="11"/>
  <c r="I27" i="11"/>
  <c r="G27" i="11"/>
  <c r="I29" i="11"/>
  <c r="G29" i="11"/>
  <c r="I28" i="11"/>
  <c r="G28" i="11"/>
  <c r="I22" i="11"/>
  <c r="G22" i="11"/>
  <c r="I21" i="11"/>
  <c r="G21" i="11"/>
  <c r="I25" i="11"/>
  <c r="G25" i="11"/>
  <c r="I31" i="11"/>
  <c r="G31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G34" i="5" l="1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D40" i="8" l="1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6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<sst xmlns="http://schemas.openxmlformats.org/spreadsheetml/2006/main" count="851" uniqueCount="229">
  <si>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</si>
  <si>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</si>
  <si>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</si>
  <si>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</si>
  <si>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</si>
  <si>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</si>
  <si>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</si>
  <si>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</si>
  <si>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</si>
  <si>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</si>
  <si>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</si>
  <si>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</si>
  <si>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</si>
  <si>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</si>
  <si>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</si>
  <si>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</si>
  <si>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</si>
  <si>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</si>
  <si>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</si>
  <si>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</si>
  <si>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</si>
  <si>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</si>
  <si>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</si>
  <si>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</si>
  <si>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</si>
  <si>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</si>
  <si>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</si>
  <si>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</si>
  <si>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</si>
  <si>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</si>
  <si>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</si>
  <si>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</si>
  <si>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</si>
  <si>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</si>
  <si>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</si>
  <si>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</si>
  <si>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</si>
  <si>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</si>
  <si>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</si>
  <si>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</si>
  <si>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</si>
  <si>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</si>
  <si>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</si>
  <si>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</si>
  <si>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</si>
  <si>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</si>
  <si>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</si>
  <si>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</si>
  <si>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</si>
  <si>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</si>
  <si>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</si>
  <si>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</si>
  <si>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</si>
  <si>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</si>
  <si>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</si>
  <si>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</si>
  <si>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</si>
  <si>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</si>
  <si>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</si>
  <si>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</si>
  <si>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</si>
  <si>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</si>
  <si>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</si>
  <si>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</si>
  <si>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</si>
  <si>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</si>
  <si>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</si>
  <si>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</si>
  <si>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</si>
  <si>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</si>
  <si>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</si>
  <si>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</si>
  <si>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</si>
  <si>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</si>
  <si>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</si>
  <si>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</si>
  <si>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</si>
  <si>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</si>
  <si>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</si>
  <si>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</si>
  <si>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</si>
  <si>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</si>
  <si>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</si>
  <si>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</si>
  <si>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</si>
  <si>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</si>
  <si>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</si>
  <si>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</si>
  <si>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</si>
  <si>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</si>
  <si>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</si>
  <si>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</si>
  <si>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</si>
  <si>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</si>
  <si>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</si>
  <si>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</si>
  <si>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</si>
  <si>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</si>
  <si>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</si>
  <si>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</si>
  <si>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</si>
  <si>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</si>
  <si>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</si>
  <si>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</si>
  <si>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</si>
  <si>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</si>
  <si>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</si>
  <si>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</si>
  <si>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</si>
  <si>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</si>
  <si>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</si>
  <si>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</si>
  <si>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</si>
  <si>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</si>
  <si>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</si>
  <si>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</si>
  <si>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</si>
  <si>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</si>
  <si>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</si>
  <si>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</si>
  <si>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</si>
  <si>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</si>
  <si>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</si>
  <si>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</si>
  <si>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</si>
  <si>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</si>
  <si>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</si>
  <si>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</si>
  <si>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</si>
  <si>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</si>
  <si>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</si>
  <si>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</si>
  <si>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</si>
  <si>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</si>
  <si>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</si>
  <si>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</si>
  <si>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</si>
  <si>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</si>
  <si>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</si>
  <si>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</si>
  <si>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</si>
  <si>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</si>
  <si>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</si>
  <si>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</si>
  <si>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</si>
  <si>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</si>
  <si>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</si>
  <si>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</si>
  <si>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</si>
  <si>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</si>
  <si>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</si>
  <si>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</si>
  <si>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</si>
  <si>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</si>
  <si>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</si>
  <si>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</si>
  <si>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</si>
  <si>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</si>
  <si>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</si>
  <si>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</si>
  <si>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</si>
  <si>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</si>
  <si>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</si>
  <si>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</si>
  <si>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</si>
  <si>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</si>
  <si>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</si>
  <si>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</si>
  <si>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</si>
  <si>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</si>
  <si>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</si>
  <si>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</si>
  <si>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</si>
  <si>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</si>
  <si>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</si>
  <si>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</si>
  <si>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</si>
  <si>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</si>
  <si>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</si>
  <si>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</si>
  <si>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</si>
  <si>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</si>
  <si>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</si>
  <si>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</si>
  <si>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</si>
  <si>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</si>
  <si>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</si>
  <si>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</si>
  <si>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</si>
  <si>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</si>
  <si>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</si>
  <si>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</si>
  <si>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</si>
  <si>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</si>
  <si>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</si>
  <si>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</si>
  <si>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</si>
  <si>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</si>
  <si>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</si>
  <si>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</si>
  <si>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</si>
  <si>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</si>
  <si>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</si>
  <si>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</si>
  <si>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</si>
  <si>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</si>
  <si>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</si>
  <si>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</si>
  <si>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</si>
  <si>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</si>
  <si>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</si>
  <si>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</si>
  <si>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</si>
  <si>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</si>
  <si>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</si>
  <si>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</si>
  <si>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</si>
  <si>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أيار 2022 (ل.ل.)</t>
  </si>
  <si>
    <t>معدل أسعار  السوبرماركات في 02-05-2023 (ل.ل.)</t>
  </si>
  <si>
    <t>معدل أسعار المحلات والملاحم في 02-05-2023 (ل.ل.)</t>
  </si>
  <si>
    <t>المعدل العام للأسعار في 02-05-2023  (ل.ل.)</t>
  </si>
  <si>
    <t>سعر صرف الدةلار</t>
  </si>
  <si>
    <t xml:space="preserve"> التاريخ 8أيار 2023</t>
  </si>
  <si>
    <t>معدل أسعار  السوبرماركات في 08-05-2023 (ل.ل.)</t>
  </si>
  <si>
    <t xml:space="preserve"> التاريخ 8 أيار 2023</t>
  </si>
  <si>
    <t>معدل أسعار المحلات والملاحم في 08-05-2023 (ل.ل.)</t>
  </si>
  <si>
    <t>المعدل العام للأسعار في 08-05-2023  (ل.ل.)</t>
  </si>
  <si>
    <t>1$=94500 LBP</t>
  </si>
  <si>
    <t xml:space="preserve"> التاريخ8 أيار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</si>
</sst>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78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17" fillId="0" borderId="0" xfId="0" applyFont="1"/>
    <xf numFmtId="0" fontId="18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1" fontId="20" fillId="2" borderId="3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right" indent="1"/>
    </xf>
    <xf numFmtId="0" fontId="21" fillId="0" borderId="0" xfId="0" applyFont="1" applyBorder="1" applyAlignment="1">
      <alignment horizontal="center" vertical="center" wrapText="1" readingOrder="2"/>
    </xf>
    <xf numFmtId="0" fontId="22" fillId="0" borderId="0" xfId="0" applyFont="1" applyBorder="1" applyAlignment="1">
      <alignment vertical="center" readingOrder="2"/>
    </xf>
    <xf numFmtId="0" fontId="23" fillId="0" borderId="0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1" fontId="14" fillId="2" borderId="17" xfId="0" applyNumberFormat="1" applyFont="1" applyFill="1" applyBorder="1" applyAlignment="1">
      <alignment horizontal="center" vertical="center"/>
    </xf>
    <xf numFmtId="1" fontId="1" fillId="2" borderId="23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22" t="s">
        <v>202</v>
      </c>
      <c r="B9" s="222"/>
      <c r="C9" s="222"/>
      <c r="D9" s="222"/>
      <c r="E9" s="222"/>
      <c r="F9" s="222"/>
      <c r="G9" s="222"/>
      <c r="H9" s="222"/>
      <c r="I9" s="222"/>
    </row>
    <row r="10" spans="1:9" ht="18">
      <c r="A10" s="2" t="s">
        <v>222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6"/>
      <c r="H11" s="126"/>
    </row>
    <row r="12" spans="1:9" ht="24.75" customHeight="1">
      <c r="A12" s="223" t="s">
        <v>3</v>
      </c>
      <c r="B12" s="229"/>
      <c r="C12" s="227" t="s">
        <v>0</v>
      </c>
      <c r="D12" s="225" t="s">
        <v>23</v>
      </c>
      <c r="E12" s="225" t="s">
        <v>217</v>
      </c>
      <c r="F12" s="225" t="s">
        <v>223</v>
      </c>
      <c r="G12" s="225" t="s">
        <v>197</v>
      </c>
      <c r="H12" s="225" t="s">
        <v>218</v>
      </c>
      <c r="I12" s="225" t="s">
        <v>187</v>
      </c>
    </row>
    <row r="13" spans="1:9" ht="38.25" customHeight="1" thickBot="1">
      <c r="A13" s="224"/>
      <c r="B13" s="230"/>
      <c r="C13" s="228"/>
      <c r="D13" s="226"/>
      <c r="E13" s="226"/>
      <c r="F13" s="226"/>
      <c r="G13" s="226"/>
      <c r="H13" s="226"/>
      <c r="I13" s="226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81">
        <v>31213.436805555561</v>
      </c>
      <c r="F15" s="190">
        <v>79887.555555555562</v>
      </c>
      <c r="G15" s="45">
        <f t="shared" ref="G15:G30" si="0">(F15-E15)/E15</f>
        <v>1.5593963283574297</v>
      </c>
      <c r="H15" s="190">
        <v>58276.444444444445</v>
      </c>
      <c r="I15" s="45">
        <f t="shared" ref="I15:I30" si="1">(F15-H15)/H15</f>
        <v>0.37083784567044442</v>
      </c>
    </row>
    <row r="16" spans="1:9" ht="16.5">
      <c r="A16" s="37"/>
      <c r="B16" s="92" t="s">
        <v>5</v>
      </c>
      <c r="C16" s="164" t="s">
        <v>85</v>
      </c>
      <c r="D16" s="160" t="s">
        <v>161</v>
      </c>
      <c r="E16" s="184">
        <v>23356.143749999999</v>
      </c>
      <c r="F16" s="184">
        <v>69436</v>
      </c>
      <c r="G16" s="48">
        <f t="shared" si="0"/>
        <v>1.9729222744657922</v>
      </c>
      <c r="H16" s="184">
        <v>70811</v>
      </c>
      <c r="I16" s="44">
        <f t="shared" si="1"/>
        <v>-1.941788705144681E-2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84">
        <v>18517.055357142857</v>
      </c>
      <c r="F17" s="184">
        <v>51832</v>
      </c>
      <c r="G17" s="48">
        <f t="shared" si="0"/>
        <v>1.7991491627747429</v>
      </c>
      <c r="H17" s="184">
        <v>61665.333333333336</v>
      </c>
      <c r="I17" s="44">
        <f t="shared" si="1"/>
        <v>-0.15946290730610396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84">
        <v>24113.435416666667</v>
      </c>
      <c r="F18" s="184">
        <v>20325.333333333332</v>
      </c>
      <c r="G18" s="48">
        <f t="shared" si="0"/>
        <v>-0.15709508072479311</v>
      </c>
      <c r="H18" s="184">
        <v>21493.111111111109</v>
      </c>
      <c r="I18" s="44">
        <f t="shared" si="1"/>
        <v>-5.4332654390554062E-2</v>
      </c>
    </row>
    <row r="19" spans="1:9" ht="16.5">
      <c r="A19" s="37"/>
      <c r="B19" s="92" t="s">
        <v>8</v>
      </c>
      <c r="C19" s="164" t="s">
        <v>89</v>
      </c>
      <c r="D19" s="160" t="s">
        <v>161</v>
      </c>
      <c r="E19" s="184">
        <v>50264.114285714284</v>
      </c>
      <c r="F19" s="184">
        <v>206214</v>
      </c>
      <c r="G19" s="48">
        <f t="shared" si="0"/>
        <v>3.1026088478914806</v>
      </c>
      <c r="H19" s="184">
        <v>234166.33333333334</v>
      </c>
      <c r="I19" s="44">
        <f t="shared" si="1"/>
        <v>-0.11936956493888251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84">
        <v>14765.781944444443</v>
      </c>
      <c r="F20" s="184">
        <v>50054.222222222219</v>
      </c>
      <c r="G20" s="48">
        <f t="shared" si="0"/>
        <v>2.389879547899926</v>
      </c>
      <c r="H20" s="184">
        <v>51776.444444444445</v>
      </c>
      <c r="I20" s="44">
        <f t="shared" si="1"/>
        <v>-3.3262659124269373E-2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84">
        <v>19786.611111111113</v>
      </c>
      <c r="F21" s="184">
        <v>111499.77777777778</v>
      </c>
      <c r="G21" s="48">
        <f t="shared" si="0"/>
        <v>4.6351124076606229</v>
      </c>
      <c r="H21" s="184">
        <v>112388.66666666667</v>
      </c>
      <c r="I21" s="44">
        <f t="shared" si="1"/>
        <v>-7.9090616096126869E-3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84">
        <v>5210.1333333333332</v>
      </c>
      <c r="F22" s="184">
        <v>16938.666666666668</v>
      </c>
      <c r="G22" s="48">
        <f t="shared" si="0"/>
        <v>2.2511004196949536</v>
      </c>
      <c r="H22" s="184">
        <v>18772</v>
      </c>
      <c r="I22" s="44">
        <f t="shared" si="1"/>
        <v>-9.7663186305845515E-2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84">
        <v>4802.1625000000004</v>
      </c>
      <c r="F23" s="184">
        <v>18624.75</v>
      </c>
      <c r="G23" s="48">
        <f t="shared" si="0"/>
        <v>2.878408945969654</v>
      </c>
      <c r="H23" s="184">
        <v>23593.5</v>
      </c>
      <c r="I23" s="44">
        <f t="shared" si="1"/>
        <v>-0.21059825799478671</v>
      </c>
    </row>
    <row r="24" spans="1:9" ht="16.5">
      <c r="A24" s="37"/>
      <c r="B24" s="92" t="s">
        <v>13</v>
      </c>
      <c r="C24" s="15" t="s">
        <v>93</v>
      </c>
      <c r="D24" s="162" t="s">
        <v>81</v>
      </c>
      <c r="E24" s="184">
        <v>4882.1499999999996</v>
      </c>
      <c r="F24" s="184">
        <v>18681</v>
      </c>
      <c r="G24" s="48">
        <f t="shared" si="0"/>
        <v>2.8263879643189993</v>
      </c>
      <c r="H24" s="184">
        <v>24618.5</v>
      </c>
      <c r="I24" s="44">
        <f t="shared" si="1"/>
        <v>-0.24118041310396654</v>
      </c>
    </row>
    <row r="25" spans="1:9" ht="16.5">
      <c r="A25" s="37"/>
      <c r="B25" s="92" t="s">
        <v>14</v>
      </c>
      <c r="C25" s="15" t="s">
        <v>94</v>
      </c>
      <c r="D25" s="162" t="s">
        <v>81</v>
      </c>
      <c r="E25" s="184">
        <v>5727.5513888888891</v>
      </c>
      <c r="F25" s="184">
        <v>18888.666666666668</v>
      </c>
      <c r="G25" s="48">
        <f>(F25-E25)/E25</f>
        <v>2.2978607059396383</v>
      </c>
      <c r="H25" s="184">
        <v>23277.555555555555</v>
      </c>
      <c r="I25" s="44">
        <f t="shared" si="1"/>
        <v>-0.18854595270599234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84">
        <v>11112.36875</v>
      </c>
      <c r="F26" s="184">
        <v>39166.666666666664</v>
      </c>
      <c r="G26" s="48">
        <f t="shared" si="0"/>
        <v>2.5246010592176096</v>
      </c>
      <c r="H26" s="184">
        <v>46660.888888888891</v>
      </c>
      <c r="I26" s="44">
        <f t="shared" si="1"/>
        <v>-0.16061036128282558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84">
        <v>4875.9624999999996</v>
      </c>
      <c r="F27" s="184">
        <v>18556</v>
      </c>
      <c r="G27" s="48">
        <f t="shared" si="0"/>
        <v>2.8056076108050463</v>
      </c>
      <c r="H27" s="184">
        <v>23368.5</v>
      </c>
      <c r="I27" s="44">
        <f t="shared" si="1"/>
        <v>-0.2059396195733573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84">
        <v>9251.1749999999993</v>
      </c>
      <c r="F28" s="184">
        <v>78276.444444444438</v>
      </c>
      <c r="G28" s="48">
        <f t="shared" si="0"/>
        <v>7.4612435117100739</v>
      </c>
      <c r="H28" s="184">
        <v>82498.5</v>
      </c>
      <c r="I28" s="44">
        <f t="shared" si="1"/>
        <v>-5.11773614739124E-2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84">
        <v>18365.889285714286</v>
      </c>
      <c r="F29" s="184">
        <v>71693.75</v>
      </c>
      <c r="G29" s="48">
        <f t="shared" si="0"/>
        <v>2.903636185793967</v>
      </c>
      <c r="H29" s="184">
        <v>66231.25</v>
      </c>
      <c r="I29" s="44">
        <f t="shared" si="1"/>
        <v>8.2476172501651415E-2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87">
        <v>16467.828472222223</v>
      </c>
      <c r="F30" s="187">
        <v>40609.777777777781</v>
      </c>
      <c r="G30" s="51">
        <f t="shared" si="0"/>
        <v>1.4660068476106591</v>
      </c>
      <c r="H30" s="187">
        <v>43777.555555555555</v>
      </c>
      <c r="I30" s="56">
        <f t="shared" si="1"/>
        <v>-7.2360773404941056E-2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54"/>
      <c r="F31" s="204"/>
      <c r="G31" s="52"/>
      <c r="H31" s="204"/>
      <c r="I31" s="53"/>
    </row>
    <row r="32" spans="1:9" ht="16.5">
      <c r="A32" s="33"/>
      <c r="B32" s="39" t="s">
        <v>26</v>
      </c>
      <c r="C32" s="166" t="s">
        <v>100</v>
      </c>
      <c r="D32" s="20" t="s">
        <v>161</v>
      </c>
      <c r="E32" s="190">
        <v>24942.806250000001</v>
      </c>
      <c r="F32" s="190">
        <v>159610.88888888888</v>
      </c>
      <c r="G32" s="45">
        <f>(F32-E32)/E32</f>
        <v>5.3990750394771183</v>
      </c>
      <c r="H32" s="190">
        <v>131642.85714285713</v>
      </c>
      <c r="I32" s="44">
        <f>(F32-H32)/H32</f>
        <v>0.21245384940013265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4">
        <v>23609.855952380953</v>
      </c>
      <c r="F33" s="184">
        <v>161499.75</v>
      </c>
      <c r="G33" s="48">
        <f>(F33-E33)/E33</f>
        <v>5.8403530426331738</v>
      </c>
      <c r="H33" s="184">
        <v>130333.33333333333</v>
      </c>
      <c r="I33" s="44">
        <f>(F33-H33)/H33</f>
        <v>0.23912851662404097</v>
      </c>
    </row>
    <row r="34" spans="1:9" ht="16.5">
      <c r="A34" s="37"/>
      <c r="B34" s="179" t="s">
        <v>28</v>
      </c>
      <c r="C34" s="164" t="s">
        <v>102</v>
      </c>
      <c r="D34" s="11" t="s">
        <v>161</v>
      </c>
      <c r="E34" s="184">
        <v>16710.599999999999</v>
      </c>
      <c r="F34" s="184">
        <v>62784.285714285717</v>
      </c>
      <c r="G34" s="48">
        <f>(F34-E34)/E34</f>
        <v>2.7571532867931565</v>
      </c>
      <c r="H34" s="184">
        <v>62581.666666666664</v>
      </c>
      <c r="I34" s="44">
        <f>(F34-H34)/H34</f>
        <v>3.237674200948944E-3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4">
        <v>12002.075000000001</v>
      </c>
      <c r="F35" s="184">
        <v>38000</v>
      </c>
      <c r="G35" s="48">
        <f>(F35-E35)/E35</f>
        <v>2.1661191918897353</v>
      </c>
      <c r="H35" s="184">
        <v>71000</v>
      </c>
      <c r="I35" s="44">
        <f>(F35-H35)/H35</f>
        <v>-0.46478873239436619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7">
        <v>11830.176388888889</v>
      </c>
      <c r="F36" s="184">
        <v>39159.777777777781</v>
      </c>
      <c r="G36" s="51">
        <f>(F36-E36)/E36</f>
        <v>2.3101600931797885</v>
      </c>
      <c r="H36" s="184">
        <v>37165.333333333336</v>
      </c>
      <c r="I36" s="56">
        <f>(F36-H36)/H36</f>
        <v>5.3664107531510866E-2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204"/>
      <c r="G37" s="52"/>
      <c r="H37" s="204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84">
        <v>364854.28333333333</v>
      </c>
      <c r="F38" s="184">
        <v>1672650</v>
      </c>
      <c r="G38" s="45">
        <f t="shared" ref="G38:G43" si="2">(F38-E38)/E38</f>
        <v>3.5844329542154663</v>
      </c>
      <c r="H38" s="184">
        <v>1699200</v>
      </c>
      <c r="I38" s="44">
        <f t="shared" ref="I38:I43" si="3">(F38-H38)/H38</f>
        <v>-1.5625E-2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84">
        <v>285503.87142857141</v>
      </c>
      <c r="F39" s="184">
        <v>845835</v>
      </c>
      <c r="G39" s="48">
        <f t="shared" si="2"/>
        <v>1.9626043099440584</v>
      </c>
      <c r="H39" s="184">
        <v>856880</v>
      </c>
      <c r="I39" s="44">
        <f t="shared" si="3"/>
        <v>-1.288978620110167E-2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92">
        <v>175586.12499999997</v>
      </c>
      <c r="F40" s="184">
        <v>600232.5</v>
      </c>
      <c r="G40" s="48">
        <f t="shared" si="2"/>
        <v>2.418450632132807</v>
      </c>
      <c r="H40" s="184">
        <v>633920</v>
      </c>
      <c r="I40" s="44">
        <f t="shared" si="3"/>
        <v>-5.3141563604240286E-2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85">
        <v>72837.85714285713</v>
      </c>
      <c r="F41" s="184">
        <v>288120</v>
      </c>
      <c r="G41" s="48">
        <f t="shared" si="2"/>
        <v>2.955635315230503</v>
      </c>
      <c r="H41" s="184">
        <v>325440</v>
      </c>
      <c r="I41" s="44">
        <f t="shared" si="3"/>
        <v>-0.11467551622418878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85">
        <v>65791.666666666657</v>
      </c>
      <c r="F42" s="184">
        <v>283500</v>
      </c>
      <c r="G42" s="48">
        <f t="shared" si="2"/>
        <v>3.3090563647878408</v>
      </c>
      <c r="H42" s="184">
        <v>329600</v>
      </c>
      <c r="I42" s="44">
        <f t="shared" si="3"/>
        <v>-0.13986650485436894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88">
        <v>154562.1875</v>
      </c>
      <c r="F43" s="184">
        <v>621337.5</v>
      </c>
      <c r="G43" s="51">
        <f t="shared" si="2"/>
        <v>3.0199838657174802</v>
      </c>
      <c r="H43" s="184">
        <v>626496</v>
      </c>
      <c r="I43" s="59">
        <f t="shared" si="3"/>
        <v>-8.233891357646338E-3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54"/>
      <c r="F44" s="204"/>
      <c r="G44" s="6"/>
      <c r="H44" s="204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82">
        <v>97230.333333333343</v>
      </c>
      <c r="F45" s="184">
        <v>354253.125</v>
      </c>
      <c r="G45" s="45">
        <f t="shared" ref="G45:G50" si="4">(F45-E45)/E45</f>
        <v>2.643442461371794</v>
      </c>
      <c r="H45" s="184">
        <v>359880</v>
      </c>
      <c r="I45" s="44">
        <f t="shared" ref="I45:I50" si="5">(F45-H45)/H45</f>
        <v>-1.5635420140046683E-2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85">
        <v>79378.28125</v>
      </c>
      <c r="F46" s="184">
        <v>313951.66666666669</v>
      </c>
      <c r="G46" s="48">
        <f t="shared" si="4"/>
        <v>2.9551330883303382</v>
      </c>
      <c r="H46" s="184">
        <v>318933.33333333331</v>
      </c>
      <c r="I46" s="84">
        <f t="shared" si="5"/>
        <v>-1.5619774247491518E-2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85">
        <v>261238.76785714284</v>
      </c>
      <c r="F47" s="184">
        <v>1013991.4285714285</v>
      </c>
      <c r="G47" s="48">
        <f t="shared" si="4"/>
        <v>2.8814737831175381</v>
      </c>
      <c r="H47" s="184">
        <v>1030080</v>
      </c>
      <c r="I47" s="84">
        <f t="shared" si="5"/>
        <v>-1.561875915324196E-2</v>
      </c>
    </row>
    <row r="48" spans="1:9" ht="16.5">
      <c r="A48" s="37"/>
      <c r="B48" s="34" t="s">
        <v>48</v>
      </c>
      <c r="C48" s="128" t="s">
        <v>157</v>
      </c>
      <c r="D48" s="11" t="s">
        <v>114</v>
      </c>
      <c r="E48" s="185">
        <v>330605</v>
      </c>
      <c r="F48" s="184">
        <v>1305935.4757142856</v>
      </c>
      <c r="G48" s="48">
        <f t="shared" si="4"/>
        <v>2.9501383092036892</v>
      </c>
      <c r="H48" s="184">
        <v>1317531.4285714286</v>
      </c>
      <c r="I48" s="84">
        <f t="shared" si="5"/>
        <v>-8.8012722927727494E-3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85">
        <v>25461.875</v>
      </c>
      <c r="F49" s="184">
        <v>145285</v>
      </c>
      <c r="G49" s="48">
        <f t="shared" si="4"/>
        <v>4.7059819828665406</v>
      </c>
      <c r="H49" s="184">
        <v>147600</v>
      </c>
      <c r="I49" s="44">
        <f t="shared" si="5"/>
        <v>-1.5684281842818427E-2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88">
        <v>269750</v>
      </c>
      <c r="F50" s="184">
        <v>1899000</v>
      </c>
      <c r="G50" s="56">
        <f t="shared" si="4"/>
        <v>6.03985171455051</v>
      </c>
      <c r="H50" s="184">
        <v>1899000</v>
      </c>
      <c r="I50" s="59">
        <f t="shared" si="5"/>
        <v>0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54"/>
      <c r="F51" s="204"/>
      <c r="G51" s="52"/>
      <c r="H51" s="204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82">
        <v>51665</v>
      </c>
      <c r="F52" s="181">
        <v>161595</v>
      </c>
      <c r="G52" s="183">
        <f t="shared" ref="G52:G60" si="6">(F52-E52)/E52</f>
        <v>2.1277460563243977</v>
      </c>
      <c r="H52" s="181">
        <v>166080</v>
      </c>
      <c r="I52" s="116">
        <f t="shared" ref="I52:I60" si="7">(F52-H52)/H52</f>
        <v>-2.7005057803468208E-2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85">
        <v>58204.166666666664</v>
      </c>
      <c r="F53" s="184">
        <v>167832</v>
      </c>
      <c r="G53" s="186">
        <f t="shared" si="6"/>
        <v>1.8835049037153699</v>
      </c>
      <c r="H53" s="184">
        <v>170496</v>
      </c>
      <c r="I53" s="84">
        <f t="shared" si="7"/>
        <v>-1.5625E-2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85">
        <v>40740.85</v>
      </c>
      <c r="F54" s="184">
        <v>142065</v>
      </c>
      <c r="G54" s="186">
        <f t="shared" si="6"/>
        <v>2.4870406483909884</v>
      </c>
      <c r="H54" s="184">
        <v>144320</v>
      </c>
      <c r="I54" s="84">
        <f t="shared" si="7"/>
        <v>-1.5625E-2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85">
        <v>51442.5</v>
      </c>
      <c r="F55" s="184">
        <v>213570</v>
      </c>
      <c r="G55" s="186">
        <f t="shared" si="6"/>
        <v>3.1516256013996209</v>
      </c>
      <c r="H55" s="184">
        <v>188928</v>
      </c>
      <c r="I55" s="84">
        <f t="shared" si="7"/>
        <v>0.13043064024390244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85">
        <v>27303.124999999996</v>
      </c>
      <c r="F56" s="184">
        <v>96702.5</v>
      </c>
      <c r="G56" s="191">
        <f t="shared" si="6"/>
        <v>2.5418106901682505</v>
      </c>
      <c r="H56" s="184">
        <v>99360</v>
      </c>
      <c r="I56" s="85">
        <f t="shared" si="7"/>
        <v>-2.6746175523349437E-2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88">
        <v>16000</v>
      </c>
      <c r="F57" s="187">
        <v>105832</v>
      </c>
      <c r="G57" s="189">
        <f t="shared" si="6"/>
        <v>5.6144999999999996</v>
      </c>
      <c r="H57" s="187">
        <v>107520</v>
      </c>
      <c r="I57" s="117">
        <f t="shared" si="7"/>
        <v>-1.5699404761904762E-2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82">
        <v>50444.28571428571</v>
      </c>
      <c r="F58" s="190">
        <v>224370</v>
      </c>
      <c r="G58" s="44">
        <f t="shared" si="6"/>
        <v>3.4478774319617118</v>
      </c>
      <c r="H58" s="190">
        <v>227931.42857142858</v>
      </c>
      <c r="I58" s="44">
        <f t="shared" si="7"/>
        <v>-1.5625000000000035E-2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85">
        <v>58921.857142857145</v>
      </c>
      <c r="F59" s="184">
        <v>215865</v>
      </c>
      <c r="G59" s="48">
        <f t="shared" si="6"/>
        <v>2.6635810625695528</v>
      </c>
      <c r="H59" s="184">
        <v>218605.71428571429</v>
      </c>
      <c r="I59" s="44">
        <f t="shared" si="7"/>
        <v>-1.253724905897116E-2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88">
        <v>497887.5</v>
      </c>
      <c r="F60" s="184">
        <v>1066905</v>
      </c>
      <c r="G60" s="51">
        <f t="shared" si="6"/>
        <v>1.1428635987045266</v>
      </c>
      <c r="H60" s="184">
        <v>1083840</v>
      </c>
      <c r="I60" s="51">
        <f t="shared" si="7"/>
        <v>-1.5625E-2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54"/>
      <c r="F61" s="204"/>
      <c r="G61" s="52"/>
      <c r="H61" s="204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82">
        <v>125205.65625</v>
      </c>
      <c r="F62" s="184">
        <v>458800</v>
      </c>
      <c r="G62" s="45">
        <f t="shared" ref="G62:G67" si="8">(F62-E62)/E62</f>
        <v>2.6643711932942327</v>
      </c>
      <c r="H62" s="184">
        <v>462238.75</v>
      </c>
      <c r="I62" s="44">
        <f t="shared" ref="I62:I67" si="9">(F62-H62)/H62</f>
        <v>-7.4393373554250911E-3</v>
      </c>
    </row>
    <row r="63" spans="1:9" ht="16.5">
      <c r="A63" s="37"/>
      <c r="B63" s="34" t="s">
        <v>60</v>
      </c>
      <c r="C63" s="15" t="s">
        <v>129</v>
      </c>
      <c r="D63" s="13" t="s">
        <v>215</v>
      </c>
      <c r="E63" s="185">
        <v>595299.80000000005</v>
      </c>
      <c r="F63" s="184">
        <v>2401875</v>
      </c>
      <c r="G63" s="48">
        <f t="shared" si="8"/>
        <v>3.0347317435685346</v>
      </c>
      <c r="H63" s="184">
        <v>2305200</v>
      </c>
      <c r="I63" s="44">
        <f t="shared" si="9"/>
        <v>4.1937792816241541E-2</v>
      </c>
    </row>
    <row r="64" spans="1:9" ht="16.5">
      <c r="A64" s="37"/>
      <c r="B64" s="34" t="s">
        <v>61</v>
      </c>
      <c r="C64" s="15" t="s">
        <v>130</v>
      </c>
      <c r="D64" s="13" t="s">
        <v>216</v>
      </c>
      <c r="E64" s="185">
        <v>418383.125</v>
      </c>
      <c r="F64" s="184">
        <v>890187.22222222225</v>
      </c>
      <c r="G64" s="48">
        <f t="shared" si="8"/>
        <v>1.1276843377041612</v>
      </c>
      <c r="H64" s="184">
        <v>879893.33333333337</v>
      </c>
      <c r="I64" s="84">
        <f t="shared" si="9"/>
        <v>1.1699019073018936E-2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85">
        <v>153058.33333333334</v>
      </c>
      <c r="F65" s="184">
        <v>574938</v>
      </c>
      <c r="G65" s="48">
        <f t="shared" si="8"/>
        <v>2.7563325529482219</v>
      </c>
      <c r="H65" s="184">
        <v>603360</v>
      </c>
      <c r="I65" s="84">
        <f t="shared" si="9"/>
        <v>-4.710620525059666E-2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85">
        <v>71749.166666666657</v>
      </c>
      <c r="F66" s="184">
        <v>293355</v>
      </c>
      <c r="G66" s="48">
        <f t="shared" si="8"/>
        <v>3.0886189154345582</v>
      </c>
      <c r="H66" s="184">
        <v>298011.42857142858</v>
      </c>
      <c r="I66" s="84">
        <f t="shared" si="9"/>
        <v>-1.5625000000000028E-2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88">
        <v>59013.895833333328</v>
      </c>
      <c r="F67" s="184">
        <v>211545</v>
      </c>
      <c r="G67" s="51">
        <f t="shared" si="8"/>
        <v>2.5846642051465993</v>
      </c>
      <c r="H67" s="184">
        <v>214902.85714285713</v>
      </c>
      <c r="I67" s="85">
        <f t="shared" si="9"/>
        <v>-1.5624999999999943E-2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54"/>
      <c r="F68" s="204"/>
      <c r="G68" s="60"/>
      <c r="H68" s="204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82">
        <v>65734.049107142855</v>
      </c>
      <c r="F69" s="190">
        <v>273240</v>
      </c>
      <c r="G69" s="45">
        <f>(F69-E69)/E69</f>
        <v>3.1567498687724829</v>
      </c>
      <c r="H69" s="190">
        <v>277577.14285714284</v>
      </c>
      <c r="I69" s="44">
        <f>(F69-H69)/H69</f>
        <v>-1.5624999999999941E-2</v>
      </c>
    </row>
    <row r="70" spans="1:9" ht="16.5">
      <c r="A70" s="37"/>
      <c r="B70" s="34" t="s">
        <v>67</v>
      </c>
      <c r="C70" s="15" t="s">
        <v>139</v>
      </c>
      <c r="D70" s="13" t="s">
        <v>135</v>
      </c>
      <c r="E70" s="185">
        <v>50563.666666666664</v>
      </c>
      <c r="F70" s="184">
        <v>208530</v>
      </c>
      <c r="G70" s="48">
        <f>(F70-E70)/E70</f>
        <v>3.1241075607649766</v>
      </c>
      <c r="H70" s="184">
        <v>220160</v>
      </c>
      <c r="I70" s="44">
        <f>(F70-H70)/H70</f>
        <v>-5.2825218023255814E-2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85">
        <v>26177.181547619046</v>
      </c>
      <c r="F71" s="184">
        <v>84459.375</v>
      </c>
      <c r="G71" s="48">
        <f>(F71-E71)/E71</f>
        <v>2.2264502901643368</v>
      </c>
      <c r="H71" s="184">
        <v>83040</v>
      </c>
      <c r="I71" s="44">
        <f>(F71-H71)/H71</f>
        <v>1.7092666184971097E-2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85">
        <v>31465.75</v>
      </c>
      <c r="F72" s="184">
        <v>147897.5</v>
      </c>
      <c r="G72" s="48">
        <f>(F72-E72)/E72</f>
        <v>3.7002693404733717</v>
      </c>
      <c r="H72" s="184">
        <v>152640</v>
      </c>
      <c r="I72" s="44">
        <f>(F72-H72)/H72</f>
        <v>-3.106983752620545E-2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88">
        <v>24872.262499999997</v>
      </c>
      <c r="F73" s="193">
        <v>118754.44444444444</v>
      </c>
      <c r="G73" s="48">
        <f>(F73-E73)/E73</f>
        <v>3.7745734608761246</v>
      </c>
      <c r="H73" s="193">
        <v>120640</v>
      </c>
      <c r="I73" s="59">
        <f>(F73-H73)/H73</f>
        <v>-1.5629605069260297E-2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54"/>
      <c r="F74" s="159"/>
      <c r="G74" s="52"/>
      <c r="H74" s="159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82">
        <v>20357.8</v>
      </c>
      <c r="F75" s="181">
        <v>74970</v>
      </c>
      <c r="G75" s="44">
        <f t="shared" ref="G75:G81" si="10">(F75-E75)/E75</f>
        <v>2.6826179646130721</v>
      </c>
      <c r="H75" s="181">
        <v>76160</v>
      </c>
      <c r="I75" s="45">
        <f t="shared" ref="I75:I81" si="11">(F75-H75)/H75</f>
        <v>-1.5625E-2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85">
        <v>28772.120535714286</v>
      </c>
      <c r="F76" s="184">
        <v>103358.55555555556</v>
      </c>
      <c r="G76" s="48">
        <f t="shared" si="10"/>
        <v>2.5923162294297546</v>
      </c>
      <c r="H76" s="184">
        <v>102194.22222222222</v>
      </c>
      <c r="I76" s="44">
        <f t="shared" si="11"/>
        <v>1.13933381752394E-2</v>
      </c>
    </row>
    <row r="77" spans="1:9" ht="16.5">
      <c r="A77" s="37"/>
      <c r="B77" s="34" t="s">
        <v>75</v>
      </c>
      <c r="C77" s="15" t="s">
        <v>148</v>
      </c>
      <c r="D77" s="13" t="s">
        <v>145</v>
      </c>
      <c r="E77" s="185">
        <v>12886.065476190477</v>
      </c>
      <c r="F77" s="184">
        <v>42336</v>
      </c>
      <c r="G77" s="48">
        <f t="shared" si="10"/>
        <v>2.2854093499853798</v>
      </c>
      <c r="H77" s="184">
        <v>43008</v>
      </c>
      <c r="I77" s="44">
        <f t="shared" si="11"/>
        <v>-1.5625E-2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85">
        <v>21077.34375</v>
      </c>
      <c r="F78" s="184">
        <v>100820</v>
      </c>
      <c r="G78" s="48">
        <f t="shared" si="10"/>
        <v>3.7833351866266356</v>
      </c>
      <c r="H78" s="184">
        <v>100813.33333333333</v>
      </c>
      <c r="I78" s="44">
        <f t="shared" si="11"/>
        <v>6.6128818939341865E-5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94">
        <v>31799.095238095237</v>
      </c>
      <c r="F79" s="184">
        <v>137065.5</v>
      </c>
      <c r="G79" s="48">
        <f t="shared" si="10"/>
        <v>3.3103584857910007</v>
      </c>
      <c r="H79" s="184">
        <v>144480</v>
      </c>
      <c r="I79" s="44">
        <f t="shared" si="11"/>
        <v>-5.1318521594684384E-2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94">
        <v>75000</v>
      </c>
      <c r="F80" s="184">
        <v>739620</v>
      </c>
      <c r="G80" s="48">
        <f t="shared" si="10"/>
        <v>8.8615999999999993</v>
      </c>
      <c r="H80" s="184">
        <v>751360</v>
      </c>
      <c r="I80" s="44">
        <f t="shared" si="11"/>
        <v>-1.5625E-2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88">
        <v>48124.425000000003</v>
      </c>
      <c r="F81" s="187">
        <v>171570</v>
      </c>
      <c r="G81" s="51">
        <f t="shared" si="10"/>
        <v>2.5651335054912341</v>
      </c>
      <c r="H81" s="187">
        <v>173120</v>
      </c>
      <c r="I81" s="56">
        <f t="shared" si="11"/>
        <v>-8.9533271719038823E-3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16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2" t="s">
        <v>203</v>
      </c>
      <c r="B9" s="222"/>
      <c r="C9" s="222"/>
      <c r="D9" s="222"/>
      <c r="E9" s="222"/>
      <c r="F9" s="222"/>
      <c r="G9" s="222"/>
      <c r="H9" s="222"/>
      <c r="I9" s="222"/>
    </row>
    <row r="10" spans="1:9" ht="18">
      <c r="A10" s="2" t="s">
        <v>224</v>
      </c>
      <c r="B10" s="2"/>
      <c r="C10" s="2"/>
      <c r="D10" s="2"/>
    </row>
    <row r="11" spans="1:9" ht="18.75" thickBot="1">
      <c r="A11" s="2"/>
      <c r="B11" s="2"/>
      <c r="C11" s="2"/>
      <c r="D11" s="2"/>
      <c r="F11" s="126"/>
      <c r="H11" s="126"/>
    </row>
    <row r="12" spans="1:9" ht="30.75" customHeight="1">
      <c r="A12" s="223" t="s">
        <v>3</v>
      </c>
      <c r="B12" s="229"/>
      <c r="C12" s="231" t="s">
        <v>0</v>
      </c>
      <c r="D12" s="225" t="s">
        <v>23</v>
      </c>
      <c r="E12" s="225" t="s">
        <v>217</v>
      </c>
      <c r="F12" s="233" t="s">
        <v>225</v>
      </c>
      <c r="G12" s="225" t="s">
        <v>197</v>
      </c>
      <c r="H12" s="233" t="s">
        <v>219</v>
      </c>
      <c r="I12" s="225" t="s">
        <v>187</v>
      </c>
    </row>
    <row r="13" spans="1:9" ht="30.75" customHeight="1" thickBot="1">
      <c r="A13" s="224"/>
      <c r="B13" s="230"/>
      <c r="C13" s="232"/>
      <c r="D13" s="226"/>
      <c r="E13" s="226"/>
      <c r="F13" s="234"/>
      <c r="G13" s="226"/>
      <c r="H13" s="234"/>
      <c r="I13" s="226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55">
        <v>31213.436805555561</v>
      </c>
      <c r="F15" s="155">
        <v>58166.6</v>
      </c>
      <c r="G15" s="44">
        <f>(F15-E15)/E15</f>
        <v>0.86351154992477941</v>
      </c>
      <c r="H15" s="155">
        <v>49500</v>
      </c>
      <c r="I15" s="118">
        <f>(F15-H15)/H15</f>
        <v>0.17508282828282826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55">
        <v>23356.143749999999</v>
      </c>
      <c r="F16" s="155">
        <v>50133.2</v>
      </c>
      <c r="G16" s="48">
        <f t="shared" ref="G16:G39" si="0">(F16-E16)/E16</f>
        <v>1.1464673508014351</v>
      </c>
      <c r="H16" s="155">
        <v>54666.6</v>
      </c>
      <c r="I16" s="48">
        <f>(F16-H16)/H16</f>
        <v>-8.2928149912377971E-2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55">
        <v>18517.055357142857</v>
      </c>
      <c r="F17" s="155">
        <v>42466.6</v>
      </c>
      <c r="G17" s="48">
        <f t="shared" si="0"/>
        <v>1.2933776014024136</v>
      </c>
      <c r="H17" s="155">
        <v>51166.6</v>
      </c>
      <c r="I17" s="48">
        <f t="shared" ref="I17:I29" si="1">(F17-H17)/H17</f>
        <v>-0.17003279483100303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55">
        <v>24113.435416666667</v>
      </c>
      <c r="F18" s="155">
        <v>13600</v>
      </c>
      <c r="G18" s="48">
        <f t="shared" si="0"/>
        <v>-0.4359990700205254</v>
      </c>
      <c r="H18" s="155">
        <v>18100</v>
      </c>
      <c r="I18" s="48">
        <f t="shared" si="1"/>
        <v>-0.24861878453038674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55">
        <v>50264.114285714284</v>
      </c>
      <c r="F19" s="155">
        <v>178166.6</v>
      </c>
      <c r="G19" s="48">
        <f t="shared" si="0"/>
        <v>2.5446083658662473</v>
      </c>
      <c r="H19" s="155">
        <v>152000</v>
      </c>
      <c r="I19" s="48">
        <f t="shared" si="1"/>
        <v>0.17214868421052634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55">
        <v>14765.781944444443</v>
      </c>
      <c r="F20" s="155">
        <v>35233.199999999997</v>
      </c>
      <c r="G20" s="48">
        <f t="shared" si="0"/>
        <v>1.3861384471586569</v>
      </c>
      <c r="H20" s="155">
        <v>30833.200000000001</v>
      </c>
      <c r="I20" s="48">
        <f t="shared" si="1"/>
        <v>0.14270331979813955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55">
        <v>19786.611111111113</v>
      </c>
      <c r="F21" s="155">
        <v>68500</v>
      </c>
      <c r="G21" s="48">
        <f t="shared" si="0"/>
        <v>2.4619369438930363</v>
      </c>
      <c r="H21" s="155">
        <v>73833.2</v>
      </c>
      <c r="I21" s="48">
        <f t="shared" si="1"/>
        <v>-7.2233087554108413E-2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55">
        <v>5210.1333333333332</v>
      </c>
      <c r="F22" s="155">
        <v>11000</v>
      </c>
      <c r="G22" s="48">
        <f t="shared" si="0"/>
        <v>1.1112703449687789</v>
      </c>
      <c r="H22" s="155">
        <v>12900</v>
      </c>
      <c r="I22" s="48">
        <f t="shared" si="1"/>
        <v>-0.14728682170542637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55">
        <v>4802.1625000000004</v>
      </c>
      <c r="F23" s="155">
        <v>11000</v>
      </c>
      <c r="G23" s="48">
        <f t="shared" si="0"/>
        <v>1.2906346880181583</v>
      </c>
      <c r="H23" s="155">
        <v>13400</v>
      </c>
      <c r="I23" s="48">
        <f t="shared" si="1"/>
        <v>-0.17910447761194029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55">
        <v>4882.1499999999996</v>
      </c>
      <c r="F24" s="155">
        <v>11000</v>
      </c>
      <c r="G24" s="48">
        <f t="shared" si="0"/>
        <v>1.2531057013815636</v>
      </c>
      <c r="H24" s="155">
        <v>14000</v>
      </c>
      <c r="I24" s="48">
        <f t="shared" si="1"/>
        <v>-0.21428571428571427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55">
        <v>5727.5513888888891</v>
      </c>
      <c r="F25" s="155">
        <v>10500</v>
      </c>
      <c r="G25" s="48">
        <f t="shared" si="0"/>
        <v>0.8332441364680514</v>
      </c>
      <c r="H25" s="155">
        <v>12900</v>
      </c>
      <c r="I25" s="48">
        <f t="shared" si="1"/>
        <v>-0.18604651162790697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55">
        <v>11112.36875</v>
      </c>
      <c r="F26" s="155">
        <v>25500</v>
      </c>
      <c r="G26" s="48">
        <f t="shared" si="0"/>
        <v>1.2947402640863588</v>
      </c>
      <c r="H26" s="155">
        <v>31166.6</v>
      </c>
      <c r="I26" s="48">
        <f t="shared" si="1"/>
        <v>-0.18181643169290199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55">
        <v>4875.9624999999996</v>
      </c>
      <c r="F27" s="155">
        <v>10333.200000000001</v>
      </c>
      <c r="G27" s="48">
        <f t="shared" si="0"/>
        <v>1.1192123606364901</v>
      </c>
      <c r="H27" s="155">
        <v>14333.2</v>
      </c>
      <c r="I27" s="48">
        <f t="shared" si="1"/>
        <v>-0.27907236346384617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55">
        <v>9251.1749999999993</v>
      </c>
      <c r="F28" s="155">
        <v>66133.2</v>
      </c>
      <c r="G28" s="48">
        <f t="shared" si="0"/>
        <v>6.1486270662915787</v>
      </c>
      <c r="H28" s="155">
        <v>68333.2</v>
      </c>
      <c r="I28" s="48">
        <f t="shared" si="1"/>
        <v>-3.219518477109224E-2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55">
        <v>18365.889285714286</v>
      </c>
      <c r="F29" s="155">
        <v>52508.2</v>
      </c>
      <c r="G29" s="48">
        <f t="shared" si="0"/>
        <v>1.8590066717239198</v>
      </c>
      <c r="H29" s="155">
        <v>48933.2</v>
      </c>
      <c r="I29" s="48">
        <f t="shared" si="1"/>
        <v>7.3058782176518192E-2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58">
        <v>16467.828472222223</v>
      </c>
      <c r="F30" s="158">
        <v>32900</v>
      </c>
      <c r="G30" s="51">
        <f t="shared" si="0"/>
        <v>0.99783475128462795</v>
      </c>
      <c r="H30" s="158">
        <v>37233.199999999997</v>
      </c>
      <c r="I30" s="51">
        <f>(F30-H30)/H30</f>
        <v>-0.11638000494182604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54"/>
      <c r="F31" s="154"/>
      <c r="G31" s="41"/>
      <c r="H31" s="154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55">
        <v>24942.806250000001</v>
      </c>
      <c r="F32" s="155">
        <v>80500</v>
      </c>
      <c r="G32" s="44">
        <f t="shared" si="0"/>
        <v>2.2273834464796836</v>
      </c>
      <c r="H32" s="155">
        <v>76000</v>
      </c>
      <c r="I32" s="45">
        <f>(F32-H32)/H32</f>
        <v>5.921052631578947E-2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55">
        <v>23609.855952380953</v>
      </c>
      <c r="F33" s="155">
        <v>78033.2</v>
      </c>
      <c r="G33" s="48">
        <f t="shared" si="0"/>
        <v>2.3051112280136841</v>
      </c>
      <c r="H33" s="155">
        <v>76000</v>
      </c>
      <c r="I33" s="48">
        <f>(F33-H33)/H33</f>
        <v>2.675263157894733E-2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55">
        <v>16710.599999999999</v>
      </c>
      <c r="F34" s="155">
        <v>52833.2</v>
      </c>
      <c r="G34" s="48">
        <f>(F34-E34)/E34</f>
        <v>2.1616578698550621</v>
      </c>
      <c r="H34" s="155">
        <v>52466.6</v>
      </c>
      <c r="I34" s="48">
        <f>(F34-H34)/H34</f>
        <v>6.9873023980970474E-3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55">
        <v>12002.075000000001</v>
      </c>
      <c r="F35" s="155">
        <v>47500</v>
      </c>
      <c r="G35" s="48">
        <f t="shared" si="0"/>
        <v>2.9576489898621698</v>
      </c>
      <c r="H35" s="155">
        <v>45000</v>
      </c>
      <c r="I35" s="48">
        <f>(F35-H35)/H35</f>
        <v>5.5555555555555552E-2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55">
        <v>11830.176388888889</v>
      </c>
      <c r="F36" s="155">
        <v>23000</v>
      </c>
      <c r="G36" s="55">
        <f t="shared" si="0"/>
        <v>0.94418064819405456</v>
      </c>
      <c r="H36" s="155">
        <v>25166.6</v>
      </c>
      <c r="I36" s="48">
        <f>(F36-H36)/H36</f>
        <v>-8.6090294278925186E-2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3"/>
      <c r="F37" s="153"/>
      <c r="G37" s="6"/>
      <c r="H37" s="153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56">
        <v>364854.28333333333</v>
      </c>
      <c r="F38" s="156">
        <v>1468100</v>
      </c>
      <c r="G38" s="45">
        <f t="shared" si="0"/>
        <v>3.0237981765962552</v>
      </c>
      <c r="H38" s="156">
        <v>1486400</v>
      </c>
      <c r="I38" s="45">
        <f>(F38-H38)/H38</f>
        <v>-1.231162540365985E-2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57">
        <v>285503.87142857141</v>
      </c>
      <c r="F39" s="157">
        <v>1025250</v>
      </c>
      <c r="G39" s="51">
        <f t="shared" si="0"/>
        <v>2.5910196063891253</v>
      </c>
      <c r="H39" s="157">
        <v>1032000</v>
      </c>
      <c r="I39" s="51">
        <f>(F39-H39)/H39</f>
        <v>-6.540697674418605E-3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22" zoomScaleNormal="100" workbookViewId="0">
      <selection activeCell="I40" sqref="I40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2" t="s">
        <v>204</v>
      </c>
      <c r="B9" s="222"/>
      <c r="C9" s="222"/>
      <c r="D9" s="222"/>
      <c r="E9" s="222"/>
      <c r="F9" s="222"/>
      <c r="G9" s="222"/>
      <c r="H9" s="222"/>
      <c r="I9" s="222"/>
    </row>
    <row r="10" spans="1:9" ht="18">
      <c r="A10" s="2" t="s">
        <v>224</v>
      </c>
      <c r="B10" s="2"/>
      <c r="C10" s="2"/>
      <c r="D10" s="2"/>
    </row>
    <row r="11" spans="1:9" ht="18.75" thickBot="1">
      <c r="A11" s="2"/>
      <c r="B11" s="2"/>
      <c r="C11" s="2"/>
      <c r="D11" s="126"/>
      <c r="E11" s="126"/>
      <c r="H11" s="126"/>
    </row>
    <row r="12" spans="1:9" ht="24.75" customHeight="1">
      <c r="A12" s="223" t="s">
        <v>3</v>
      </c>
      <c r="B12" s="229"/>
      <c r="C12" s="231" t="s">
        <v>0</v>
      </c>
      <c r="D12" s="225" t="s">
        <v>223</v>
      </c>
      <c r="E12" s="233" t="s">
        <v>225</v>
      </c>
      <c r="F12" s="240" t="s">
        <v>186</v>
      </c>
      <c r="G12" s="225" t="s">
        <v>217</v>
      </c>
      <c r="H12" s="242" t="s">
        <v>226</v>
      </c>
      <c r="I12" s="238" t="s">
        <v>196</v>
      </c>
    </row>
    <row r="13" spans="1:9" ht="39.75" customHeight="1" thickBot="1">
      <c r="A13" s="224"/>
      <c r="B13" s="230"/>
      <c r="C13" s="232"/>
      <c r="D13" s="226"/>
      <c r="E13" s="234"/>
      <c r="F13" s="241"/>
      <c r="G13" s="226"/>
      <c r="H13" s="243"/>
      <c r="I13" s="239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44">
        <v>79887.555555555562</v>
      </c>
      <c r="E15" s="144">
        <v>58166.6</v>
      </c>
      <c r="F15" s="67">
        <f t="shared" ref="F15:F30" si="0">D15-E15</f>
        <v>21720.955555555563</v>
      </c>
      <c r="G15" s="42">
        <v>31213.436805555561</v>
      </c>
      <c r="H15" s="66">
        <f>AVERAGE(D15:E15)</f>
        <v>69027.077777777784</v>
      </c>
      <c r="I15" s="69">
        <f>(H15-G15)/G15</f>
        <v>1.2114539391411048</v>
      </c>
    </row>
    <row r="16" spans="1:9" ht="16.5" customHeight="1">
      <c r="A16" s="37"/>
      <c r="B16" s="34" t="s">
        <v>5</v>
      </c>
      <c r="C16" s="15" t="s">
        <v>164</v>
      </c>
      <c r="D16" s="144">
        <v>69436</v>
      </c>
      <c r="E16" s="144">
        <v>50133.2</v>
      </c>
      <c r="F16" s="71">
        <f t="shared" si="0"/>
        <v>19302.800000000003</v>
      </c>
      <c r="G16" s="46">
        <v>23356.143749999999</v>
      </c>
      <c r="H16" s="68">
        <f t="shared" ref="H16:H30" si="1">AVERAGE(D16:E16)</f>
        <v>59784.6</v>
      </c>
      <c r="I16" s="72">
        <f t="shared" ref="I16:I39" si="2">(H16-G16)/G16</f>
        <v>1.5596948126336139</v>
      </c>
    </row>
    <row r="17" spans="1:9" ht="16.5">
      <c r="A17" s="37"/>
      <c r="B17" s="34" t="s">
        <v>6</v>
      </c>
      <c r="C17" s="15" t="s">
        <v>165</v>
      </c>
      <c r="D17" s="144">
        <v>51832</v>
      </c>
      <c r="E17" s="144">
        <v>42466.6</v>
      </c>
      <c r="F17" s="71">
        <f t="shared" si="0"/>
        <v>9365.4000000000015</v>
      </c>
      <c r="G17" s="46">
        <v>18517.055357142857</v>
      </c>
      <c r="H17" s="68">
        <f t="shared" si="1"/>
        <v>47149.3</v>
      </c>
      <c r="I17" s="72">
        <f t="shared" si="2"/>
        <v>1.5462633820885785</v>
      </c>
    </row>
    <row r="18" spans="1:9" ht="16.5">
      <c r="A18" s="37"/>
      <c r="B18" s="34" t="s">
        <v>7</v>
      </c>
      <c r="C18" s="15" t="s">
        <v>166</v>
      </c>
      <c r="D18" s="144">
        <v>20325.333333333332</v>
      </c>
      <c r="E18" s="144">
        <v>13600</v>
      </c>
      <c r="F18" s="71">
        <f t="shared" si="0"/>
        <v>6725.3333333333321</v>
      </c>
      <c r="G18" s="46">
        <v>24113.435416666667</v>
      </c>
      <c r="H18" s="68">
        <f t="shared" si="1"/>
        <v>16962.666666666664</v>
      </c>
      <c r="I18" s="72">
        <f t="shared" si="2"/>
        <v>-0.29654707537265934</v>
      </c>
    </row>
    <row r="19" spans="1:9" ht="16.5">
      <c r="A19" s="37"/>
      <c r="B19" s="34" t="s">
        <v>8</v>
      </c>
      <c r="C19" s="15" t="s">
        <v>167</v>
      </c>
      <c r="D19" s="144">
        <v>206214</v>
      </c>
      <c r="E19" s="144">
        <v>178166.6</v>
      </c>
      <c r="F19" s="71">
        <f t="shared" si="0"/>
        <v>28047.399999999994</v>
      </c>
      <c r="G19" s="46">
        <v>50264.114285714284</v>
      </c>
      <c r="H19" s="68">
        <f t="shared" si="1"/>
        <v>192190.3</v>
      </c>
      <c r="I19" s="72">
        <f t="shared" si="2"/>
        <v>2.8236086068788637</v>
      </c>
    </row>
    <row r="20" spans="1:9" ht="16.5">
      <c r="A20" s="37"/>
      <c r="B20" s="34" t="s">
        <v>9</v>
      </c>
      <c r="C20" s="164" t="s">
        <v>168</v>
      </c>
      <c r="D20" s="144">
        <v>50054.222222222219</v>
      </c>
      <c r="E20" s="144">
        <v>35233.199999999997</v>
      </c>
      <c r="F20" s="71">
        <f t="shared" si="0"/>
        <v>14821.022222222222</v>
      </c>
      <c r="G20" s="46">
        <v>14765.781944444443</v>
      </c>
      <c r="H20" s="68">
        <f t="shared" si="1"/>
        <v>42643.711111111108</v>
      </c>
      <c r="I20" s="72">
        <f t="shared" si="2"/>
        <v>1.8880089975292915</v>
      </c>
    </row>
    <row r="21" spans="1:9" ht="16.5">
      <c r="A21" s="37"/>
      <c r="B21" s="34" t="s">
        <v>10</v>
      </c>
      <c r="C21" s="15" t="s">
        <v>169</v>
      </c>
      <c r="D21" s="144">
        <v>111499.77777777778</v>
      </c>
      <c r="E21" s="144">
        <v>68500</v>
      </c>
      <c r="F21" s="71">
        <f t="shared" si="0"/>
        <v>42999.777777777781</v>
      </c>
      <c r="G21" s="46">
        <v>19786.611111111113</v>
      </c>
      <c r="H21" s="68">
        <f t="shared" si="1"/>
        <v>89999.888888888891</v>
      </c>
      <c r="I21" s="72">
        <f t="shared" si="2"/>
        <v>3.5485246757768296</v>
      </c>
    </row>
    <row r="22" spans="1:9" ht="16.5">
      <c r="A22" s="37"/>
      <c r="B22" s="34" t="s">
        <v>11</v>
      </c>
      <c r="C22" s="15" t="s">
        <v>170</v>
      </c>
      <c r="D22" s="144">
        <v>16938.666666666668</v>
      </c>
      <c r="E22" s="144">
        <v>11000</v>
      </c>
      <c r="F22" s="71">
        <f t="shared" si="0"/>
        <v>5938.6666666666679</v>
      </c>
      <c r="G22" s="46">
        <v>5210.1333333333332</v>
      </c>
      <c r="H22" s="68">
        <f t="shared" si="1"/>
        <v>13969.333333333334</v>
      </c>
      <c r="I22" s="72">
        <f t="shared" si="2"/>
        <v>1.6811853823318663</v>
      </c>
    </row>
    <row r="23" spans="1:9" ht="16.5">
      <c r="A23" s="37"/>
      <c r="B23" s="34" t="s">
        <v>12</v>
      </c>
      <c r="C23" s="15" t="s">
        <v>171</v>
      </c>
      <c r="D23" s="144">
        <v>18624.75</v>
      </c>
      <c r="E23" s="144">
        <v>11000</v>
      </c>
      <c r="F23" s="71">
        <f t="shared" si="0"/>
        <v>7624.75</v>
      </c>
      <c r="G23" s="46">
        <v>4802.1625000000004</v>
      </c>
      <c r="H23" s="68">
        <f t="shared" si="1"/>
        <v>14812.375</v>
      </c>
      <c r="I23" s="72">
        <f t="shared" si="2"/>
        <v>2.0845218169939064</v>
      </c>
    </row>
    <row r="24" spans="1:9" ht="16.5">
      <c r="A24" s="37"/>
      <c r="B24" s="34" t="s">
        <v>13</v>
      </c>
      <c r="C24" s="15" t="s">
        <v>172</v>
      </c>
      <c r="D24" s="144">
        <v>18681</v>
      </c>
      <c r="E24" s="144">
        <v>11000</v>
      </c>
      <c r="F24" s="71">
        <f t="shared" si="0"/>
        <v>7681</v>
      </c>
      <c r="G24" s="46">
        <v>4882.1499999999996</v>
      </c>
      <c r="H24" s="68">
        <f t="shared" si="1"/>
        <v>14840.5</v>
      </c>
      <c r="I24" s="72">
        <f t="shared" si="2"/>
        <v>2.0397468328502812</v>
      </c>
    </row>
    <row r="25" spans="1:9" ht="16.5">
      <c r="A25" s="37"/>
      <c r="B25" s="34" t="s">
        <v>14</v>
      </c>
      <c r="C25" s="164" t="s">
        <v>173</v>
      </c>
      <c r="D25" s="144">
        <v>18888.666666666668</v>
      </c>
      <c r="E25" s="144">
        <v>10500</v>
      </c>
      <c r="F25" s="71">
        <f t="shared" si="0"/>
        <v>8388.6666666666679</v>
      </c>
      <c r="G25" s="46">
        <v>5727.5513888888891</v>
      </c>
      <c r="H25" s="68">
        <f t="shared" si="1"/>
        <v>14694.333333333334</v>
      </c>
      <c r="I25" s="72">
        <f t="shared" si="2"/>
        <v>1.565552421203845</v>
      </c>
    </row>
    <row r="26" spans="1:9" ht="16.5">
      <c r="A26" s="37"/>
      <c r="B26" s="34" t="s">
        <v>15</v>
      </c>
      <c r="C26" s="15" t="s">
        <v>174</v>
      </c>
      <c r="D26" s="144">
        <v>39166.666666666664</v>
      </c>
      <c r="E26" s="144">
        <v>25500</v>
      </c>
      <c r="F26" s="71">
        <f t="shared" si="0"/>
        <v>13666.666666666664</v>
      </c>
      <c r="G26" s="46">
        <v>11112.36875</v>
      </c>
      <c r="H26" s="68">
        <f t="shared" si="1"/>
        <v>32333.333333333332</v>
      </c>
      <c r="I26" s="72">
        <f t="shared" si="2"/>
        <v>1.9096706616519845</v>
      </c>
    </row>
    <row r="27" spans="1:9" ht="16.5">
      <c r="A27" s="37"/>
      <c r="B27" s="34" t="s">
        <v>16</v>
      </c>
      <c r="C27" s="15" t="s">
        <v>175</v>
      </c>
      <c r="D27" s="144">
        <v>18556</v>
      </c>
      <c r="E27" s="144">
        <v>10333.200000000001</v>
      </c>
      <c r="F27" s="71">
        <f t="shared" si="0"/>
        <v>8222.7999999999993</v>
      </c>
      <c r="G27" s="46">
        <v>4875.9624999999996</v>
      </c>
      <c r="H27" s="68">
        <f t="shared" si="1"/>
        <v>14444.6</v>
      </c>
      <c r="I27" s="72">
        <f t="shared" si="2"/>
        <v>1.9624099857207682</v>
      </c>
    </row>
    <row r="28" spans="1:9" ht="16.5">
      <c r="A28" s="37"/>
      <c r="B28" s="34" t="s">
        <v>17</v>
      </c>
      <c r="C28" s="15" t="s">
        <v>176</v>
      </c>
      <c r="D28" s="144">
        <v>78276.444444444438</v>
      </c>
      <c r="E28" s="144">
        <v>66133.2</v>
      </c>
      <c r="F28" s="71">
        <f t="shared" si="0"/>
        <v>12143.244444444441</v>
      </c>
      <c r="G28" s="46">
        <v>9251.1749999999993</v>
      </c>
      <c r="H28" s="68">
        <f t="shared" si="1"/>
        <v>72204.822222222225</v>
      </c>
      <c r="I28" s="72">
        <f t="shared" si="2"/>
        <v>6.8049352890008272</v>
      </c>
    </row>
    <row r="29" spans="1:9" ht="16.5">
      <c r="A29" s="37"/>
      <c r="B29" s="34" t="s">
        <v>18</v>
      </c>
      <c r="C29" s="15" t="s">
        <v>177</v>
      </c>
      <c r="D29" s="144">
        <v>71693.75</v>
      </c>
      <c r="E29" s="144">
        <v>52508.2</v>
      </c>
      <c r="F29" s="71">
        <f t="shared" si="0"/>
        <v>19185.550000000003</v>
      </c>
      <c r="G29" s="46">
        <v>18365.889285714286</v>
      </c>
      <c r="H29" s="68">
        <f t="shared" si="1"/>
        <v>62100.974999999999</v>
      </c>
      <c r="I29" s="72">
        <f t="shared" si="2"/>
        <v>2.3813214287589433</v>
      </c>
    </row>
    <row r="30" spans="1:9" ht="17.25" thickBot="1">
      <c r="A30" s="38"/>
      <c r="B30" s="36" t="s">
        <v>19</v>
      </c>
      <c r="C30" s="16" t="s">
        <v>178</v>
      </c>
      <c r="D30" s="155">
        <v>40609.777777777781</v>
      </c>
      <c r="E30" s="147">
        <v>32900</v>
      </c>
      <c r="F30" s="74">
        <f t="shared" si="0"/>
        <v>7709.777777777781</v>
      </c>
      <c r="G30" s="49">
        <v>16467.828472222223</v>
      </c>
      <c r="H30" s="100">
        <f t="shared" si="1"/>
        <v>36754.888888888891</v>
      </c>
      <c r="I30" s="75">
        <f t="shared" si="2"/>
        <v>1.2319207994476435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2"/>
      <c r="F31" s="76"/>
      <c r="G31" s="76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159610.88888888888</v>
      </c>
      <c r="E32" s="144">
        <v>80500</v>
      </c>
      <c r="F32" s="67">
        <f>D32-E32</f>
        <v>79110.888888888876</v>
      </c>
      <c r="G32" s="54">
        <v>24942.806250000001</v>
      </c>
      <c r="H32" s="68">
        <f>AVERAGE(D32:E32)</f>
        <v>120055.44444444444</v>
      </c>
      <c r="I32" s="78">
        <f t="shared" si="2"/>
        <v>3.8132292429784012</v>
      </c>
    </row>
    <row r="33" spans="1:9" ht="16.5">
      <c r="A33" s="37"/>
      <c r="B33" s="34" t="s">
        <v>27</v>
      </c>
      <c r="C33" s="15" t="s">
        <v>180</v>
      </c>
      <c r="D33" s="47">
        <v>161499.75</v>
      </c>
      <c r="E33" s="144">
        <v>78033.2</v>
      </c>
      <c r="F33" s="79">
        <f>D33-E33</f>
        <v>83466.55</v>
      </c>
      <c r="G33" s="46">
        <v>23609.855952380953</v>
      </c>
      <c r="H33" s="68">
        <f>AVERAGE(D33:E33)</f>
        <v>119766.47500000001</v>
      </c>
      <c r="I33" s="72">
        <f t="shared" si="2"/>
        <v>4.0727321353234291</v>
      </c>
    </row>
    <row r="34" spans="1:9" ht="16.5">
      <c r="A34" s="37"/>
      <c r="B34" s="39" t="s">
        <v>28</v>
      </c>
      <c r="C34" s="15" t="s">
        <v>181</v>
      </c>
      <c r="D34" s="47">
        <v>62784.285714285717</v>
      </c>
      <c r="E34" s="144">
        <v>52833.2</v>
      </c>
      <c r="F34" s="71">
        <f>D34-E34</f>
        <v>9951.0857142857203</v>
      </c>
      <c r="G34" s="46">
        <v>16710.599999999999</v>
      </c>
      <c r="H34" s="68">
        <f>AVERAGE(D34:E34)</f>
        <v>57808.742857142861</v>
      </c>
      <c r="I34" s="72">
        <f t="shared" si="2"/>
        <v>2.4594055783241098</v>
      </c>
    </row>
    <row r="35" spans="1:9" ht="16.5">
      <c r="A35" s="37"/>
      <c r="B35" s="34" t="s">
        <v>29</v>
      </c>
      <c r="C35" s="15" t="s">
        <v>182</v>
      </c>
      <c r="D35" s="47">
        <v>38000</v>
      </c>
      <c r="E35" s="144">
        <v>47500</v>
      </c>
      <c r="F35" s="79">
        <f>D35-E35</f>
        <v>-9500</v>
      </c>
      <c r="G35" s="46">
        <v>12002.075000000001</v>
      </c>
      <c r="H35" s="68">
        <f>AVERAGE(D35:E35)</f>
        <v>42750</v>
      </c>
      <c r="I35" s="72">
        <f t="shared" si="2"/>
        <v>2.5618840908759526</v>
      </c>
    </row>
    <row r="36" spans="1:9" ht="17.25" thickBot="1">
      <c r="A36" s="38"/>
      <c r="B36" s="39" t="s">
        <v>30</v>
      </c>
      <c r="C36" s="15" t="s">
        <v>183</v>
      </c>
      <c r="D36" s="50">
        <v>39159.777777777781</v>
      </c>
      <c r="E36" s="144">
        <v>23000</v>
      </c>
      <c r="F36" s="71">
        <f>D36-E36</f>
        <v>16159.777777777781</v>
      </c>
      <c r="G36" s="49">
        <v>11830.176388888889</v>
      </c>
      <c r="H36" s="68">
        <f>AVERAGE(D36:E36)</f>
        <v>31079.888888888891</v>
      </c>
      <c r="I36" s="80">
        <f t="shared" si="2"/>
        <v>1.6271703706869216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7"/>
      <c r="F37" s="41"/>
      <c r="G37" s="41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1672650</v>
      </c>
      <c r="E38" s="145">
        <v>1468100</v>
      </c>
      <c r="F38" s="67">
        <f>D38-E38</f>
        <v>204550</v>
      </c>
      <c r="G38" s="46">
        <v>364854.28333333333</v>
      </c>
      <c r="H38" s="67">
        <f>AVERAGE(D38:E38)</f>
        <v>1570375</v>
      </c>
      <c r="I38" s="78">
        <f t="shared" si="2"/>
        <v>3.3041155654058607</v>
      </c>
    </row>
    <row r="39" spans="1:9" ht="17.25" thickBot="1">
      <c r="A39" s="38"/>
      <c r="B39" s="36" t="s">
        <v>32</v>
      </c>
      <c r="C39" s="16" t="s">
        <v>185</v>
      </c>
      <c r="D39" s="57">
        <v>845835</v>
      </c>
      <c r="E39" s="146">
        <v>1025250</v>
      </c>
      <c r="F39" s="74">
        <f>D39-E39</f>
        <v>-179415</v>
      </c>
      <c r="G39" s="46">
        <v>285503.87142857141</v>
      </c>
      <c r="H39" s="81">
        <f>AVERAGE(D39:E39)</f>
        <v>935542.5</v>
      </c>
      <c r="I39" s="75">
        <f t="shared" si="2"/>
        <v>2.2768119581665922</v>
      </c>
    </row>
    <row r="40" spans="1:9" ht="15.75" customHeight="1" thickBot="1">
      <c r="A40" s="235"/>
      <c r="B40" s="236"/>
      <c r="C40" s="237"/>
      <c r="D40" s="83">
        <f>SUM(D15:D39)</f>
        <v>3890224.3134920634</v>
      </c>
      <c r="E40" s="83">
        <f>SUM(E15:E39)</f>
        <v>3452357.1999999997</v>
      </c>
      <c r="F40" s="83">
        <f>SUM(F15:F39)</f>
        <v>437867.11349206348</v>
      </c>
      <c r="G40" s="83">
        <f>SUM(G15:G39)</f>
        <v>1002165.4682539682</v>
      </c>
      <c r="H40" s="83">
        <f>AVERAGE(D40:E40)</f>
        <v>3671290.7567460313</v>
      </c>
      <c r="I40" s="75">
        <f>(H40-G40)/G40</f>
        <v>2.663357871572217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4"/>
  <sheetViews>
    <sheetView rightToLeft="1" topLeftCell="A64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2" t="s">
        <v>201</v>
      </c>
      <c r="B9" s="222"/>
      <c r="C9" s="222"/>
      <c r="D9" s="222"/>
      <c r="E9" s="222"/>
      <c r="F9" s="222"/>
      <c r="G9" s="222"/>
      <c r="H9" s="222"/>
      <c r="I9" s="222"/>
    </row>
    <row r="10" spans="1:9" ht="18">
      <c r="A10" s="2" t="s">
        <v>224</v>
      </c>
      <c r="B10" s="2"/>
      <c r="C10" s="2"/>
    </row>
    <row r="11" spans="1:9" ht="18">
      <c r="A11" s="2"/>
      <c r="B11" s="2"/>
      <c r="C11" s="2"/>
    </row>
    <row r="12" spans="1:9" ht="15.75" thickBot="1">
      <c r="F12" s="126"/>
      <c r="H12" s="126"/>
    </row>
    <row r="13" spans="1:9" ht="24.75" customHeight="1">
      <c r="A13" s="223" t="s">
        <v>3</v>
      </c>
      <c r="B13" s="229"/>
      <c r="C13" s="231" t="s">
        <v>0</v>
      </c>
      <c r="D13" s="225" t="s">
        <v>23</v>
      </c>
      <c r="E13" s="225" t="s">
        <v>217</v>
      </c>
      <c r="F13" s="242" t="s">
        <v>226</v>
      </c>
      <c r="G13" s="225" t="s">
        <v>197</v>
      </c>
      <c r="H13" s="242" t="s">
        <v>220</v>
      </c>
      <c r="I13" s="225" t="s">
        <v>187</v>
      </c>
    </row>
    <row r="14" spans="1:9" ht="33.75" customHeight="1" thickBot="1">
      <c r="A14" s="224"/>
      <c r="B14" s="230"/>
      <c r="C14" s="232"/>
      <c r="D14" s="245"/>
      <c r="E14" s="226"/>
      <c r="F14" s="243"/>
      <c r="G14" s="244"/>
      <c r="H14" s="243"/>
      <c r="I14" s="244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33">
        <v>31213.436805555561</v>
      </c>
      <c r="F16" s="42">
        <v>69027.077777777784</v>
      </c>
      <c r="G16" s="21">
        <f t="shared" ref="G16:G31" si="0">(F16-E16)/E16</f>
        <v>1.2114539391411048</v>
      </c>
      <c r="H16" s="181">
        <v>53888.222222222219</v>
      </c>
      <c r="I16" s="21">
        <f t="shared" ref="I16:I31" si="1">(F16-H16)/H16</f>
        <v>0.28093069192608588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35">
        <v>23356.143749999999</v>
      </c>
      <c r="F17" s="46">
        <v>59784.6</v>
      </c>
      <c r="G17" s="21">
        <f t="shared" si="0"/>
        <v>1.5596948126336139</v>
      </c>
      <c r="H17" s="184">
        <v>62738.8</v>
      </c>
      <c r="I17" s="21">
        <f t="shared" si="1"/>
        <v>-4.7087288886622065E-2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35">
        <v>18517.055357142857</v>
      </c>
      <c r="F18" s="46">
        <v>47149.3</v>
      </c>
      <c r="G18" s="21">
        <f t="shared" si="0"/>
        <v>1.5462633820885785</v>
      </c>
      <c r="H18" s="184">
        <v>56415.966666666667</v>
      </c>
      <c r="I18" s="21">
        <f t="shared" si="1"/>
        <v>-0.16425610007568775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35">
        <v>24113.435416666667</v>
      </c>
      <c r="F19" s="46">
        <v>16962.666666666664</v>
      </c>
      <c r="G19" s="21">
        <f t="shared" si="0"/>
        <v>-0.29654707537265934</v>
      </c>
      <c r="H19" s="184">
        <v>19796.555555555555</v>
      </c>
      <c r="I19" s="21">
        <f t="shared" si="1"/>
        <v>-0.14315060420162887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35">
        <v>50264.114285714284</v>
      </c>
      <c r="F20" s="46">
        <v>192190.3</v>
      </c>
      <c r="G20" s="21">
        <f t="shared" si="0"/>
        <v>2.8236086068788637</v>
      </c>
      <c r="H20" s="184">
        <v>193083.16666666669</v>
      </c>
      <c r="I20" s="21">
        <f t="shared" si="1"/>
        <v>-4.6242594943976525E-3</v>
      </c>
    </row>
    <row r="21" spans="1:9" ht="16.5">
      <c r="A21" s="37"/>
      <c r="B21" s="34" t="s">
        <v>9</v>
      </c>
      <c r="C21" s="15" t="s">
        <v>88</v>
      </c>
      <c r="D21" s="160" t="s">
        <v>161</v>
      </c>
      <c r="E21" s="135">
        <v>14765.781944444443</v>
      </c>
      <c r="F21" s="46">
        <v>42643.711111111108</v>
      </c>
      <c r="G21" s="21">
        <f t="shared" si="0"/>
        <v>1.8880089975292915</v>
      </c>
      <c r="H21" s="184">
        <v>41304.822222222225</v>
      </c>
      <c r="I21" s="21">
        <f t="shared" si="1"/>
        <v>3.24148323816911E-2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35">
        <v>19786.611111111113</v>
      </c>
      <c r="F22" s="46">
        <v>89999.888888888891</v>
      </c>
      <c r="G22" s="21">
        <f t="shared" si="0"/>
        <v>3.5485246757768296</v>
      </c>
      <c r="H22" s="184">
        <v>93110.933333333334</v>
      </c>
      <c r="I22" s="21">
        <f t="shared" si="1"/>
        <v>-3.3412235631953467E-2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35">
        <v>5210.1333333333332</v>
      </c>
      <c r="F23" s="46">
        <v>13969.333333333334</v>
      </c>
      <c r="G23" s="21">
        <f t="shared" si="0"/>
        <v>1.6811853823318663</v>
      </c>
      <c r="H23" s="184">
        <v>15836</v>
      </c>
      <c r="I23" s="21">
        <f t="shared" si="1"/>
        <v>-0.11787488423002437</v>
      </c>
    </row>
    <row r="24" spans="1:9" ht="16.5">
      <c r="A24" s="37"/>
      <c r="B24" s="34" t="s">
        <v>12</v>
      </c>
      <c r="C24" s="15" t="s">
        <v>92</v>
      </c>
      <c r="D24" s="13" t="s">
        <v>81</v>
      </c>
      <c r="E24" s="135">
        <v>4802.1625000000004</v>
      </c>
      <c r="F24" s="46">
        <v>14812.375</v>
      </c>
      <c r="G24" s="21">
        <f t="shared" si="0"/>
        <v>2.0845218169939064</v>
      </c>
      <c r="H24" s="184">
        <v>18496.75</v>
      </c>
      <c r="I24" s="21">
        <f t="shared" si="1"/>
        <v>-0.19919039831321719</v>
      </c>
    </row>
    <row r="25" spans="1:9" ht="16.5">
      <c r="A25" s="37"/>
      <c r="B25" s="34" t="s">
        <v>13</v>
      </c>
      <c r="C25" s="128" t="s">
        <v>93</v>
      </c>
      <c r="D25" s="13" t="s">
        <v>81</v>
      </c>
      <c r="E25" s="135">
        <v>4882.1499999999996</v>
      </c>
      <c r="F25" s="46">
        <v>14840.5</v>
      </c>
      <c r="G25" s="21">
        <f t="shared" si="0"/>
        <v>2.0397468328502812</v>
      </c>
      <c r="H25" s="184">
        <v>19309.25</v>
      </c>
      <c r="I25" s="21">
        <f t="shared" si="1"/>
        <v>-0.23143053199891245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35">
        <v>5727.5513888888891</v>
      </c>
      <c r="F26" s="46">
        <v>14694.333333333334</v>
      </c>
      <c r="G26" s="21">
        <f t="shared" si="0"/>
        <v>1.565552421203845</v>
      </c>
      <c r="H26" s="184">
        <v>18088.777777777777</v>
      </c>
      <c r="I26" s="21">
        <f t="shared" si="1"/>
        <v>-0.18765471532380415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35">
        <v>11112.36875</v>
      </c>
      <c r="F27" s="46">
        <v>32333.333333333332</v>
      </c>
      <c r="G27" s="21">
        <f t="shared" si="0"/>
        <v>1.9096706616519845</v>
      </c>
      <c r="H27" s="184">
        <v>38913.744444444441</v>
      </c>
      <c r="I27" s="21">
        <f t="shared" si="1"/>
        <v>-0.16910249077946463</v>
      </c>
    </row>
    <row r="28" spans="1:9" ht="16.5">
      <c r="A28" s="37"/>
      <c r="B28" s="34" t="s">
        <v>16</v>
      </c>
      <c r="C28" s="15" t="s">
        <v>96</v>
      </c>
      <c r="D28" s="162" t="s">
        <v>81</v>
      </c>
      <c r="E28" s="135">
        <v>4875.9624999999996</v>
      </c>
      <c r="F28" s="46">
        <v>14444.6</v>
      </c>
      <c r="G28" s="21">
        <f t="shared" si="0"/>
        <v>1.9624099857207682</v>
      </c>
      <c r="H28" s="184">
        <v>18850.849999999999</v>
      </c>
      <c r="I28" s="21">
        <f t="shared" si="1"/>
        <v>-0.23374277552471101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35">
        <v>9251.1749999999993</v>
      </c>
      <c r="F29" s="46">
        <v>72204.822222222225</v>
      </c>
      <c r="G29" s="21">
        <f t="shared" si="0"/>
        <v>6.8049352890008272</v>
      </c>
      <c r="H29" s="184">
        <v>75415.850000000006</v>
      </c>
      <c r="I29" s="21">
        <f t="shared" si="1"/>
        <v>-4.2577624965809982E-2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35">
        <v>18365.889285714286</v>
      </c>
      <c r="F30" s="46">
        <v>62100.974999999999</v>
      </c>
      <c r="G30" s="21">
        <f t="shared" si="0"/>
        <v>2.3813214287589433</v>
      </c>
      <c r="H30" s="184">
        <v>57582.224999999999</v>
      </c>
      <c r="I30" s="21">
        <f t="shared" si="1"/>
        <v>7.8474737646904061E-2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37">
        <v>16467.828472222223</v>
      </c>
      <c r="F31" s="49">
        <v>36754.888888888891</v>
      </c>
      <c r="G31" s="23">
        <f t="shared" si="0"/>
        <v>1.2319207994476435</v>
      </c>
      <c r="H31" s="187">
        <v>40505.377777777772</v>
      </c>
      <c r="I31" s="23">
        <f t="shared" si="1"/>
        <v>-9.2592369079112516E-2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50"/>
      <c r="F32" s="41"/>
      <c r="G32" s="41"/>
      <c r="H32" s="154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40">
        <v>24942.806250000001</v>
      </c>
      <c r="F33" s="54">
        <v>120055.44444444444</v>
      </c>
      <c r="G33" s="21">
        <f>(F33-E33)/E33</f>
        <v>3.8132292429784012</v>
      </c>
      <c r="H33" s="190">
        <v>103821.42857142857</v>
      </c>
      <c r="I33" s="21">
        <f>(F33-H33)/H33</f>
        <v>0.15636478997056913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35">
        <v>23609.855952380953</v>
      </c>
      <c r="F34" s="46">
        <v>119766.47500000001</v>
      </c>
      <c r="G34" s="21">
        <f>(F34-E34)/E34</f>
        <v>4.0727321353234291</v>
      </c>
      <c r="H34" s="184">
        <v>103166.66666666666</v>
      </c>
      <c r="I34" s="21">
        <f>(F34-H34)/H34</f>
        <v>0.16090282714054943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35">
        <v>16710.599999999999</v>
      </c>
      <c r="F35" s="46">
        <v>57808.742857142861</v>
      </c>
      <c r="G35" s="21">
        <f>(F35-E35)/E35</f>
        <v>2.4594055783241098</v>
      </c>
      <c r="H35" s="184">
        <v>57524.133333333331</v>
      </c>
      <c r="I35" s="21">
        <f>(F35-H35)/H35</f>
        <v>4.9476542681714374E-3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35">
        <v>12002.075000000001</v>
      </c>
      <c r="F36" s="46">
        <v>42750</v>
      </c>
      <c r="G36" s="21">
        <f>(F36-E36)/E36</f>
        <v>2.5618840908759526</v>
      </c>
      <c r="H36" s="184">
        <v>58000</v>
      </c>
      <c r="I36" s="21">
        <f>(F36-H36)/H36</f>
        <v>-0.26293103448275862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37">
        <v>11830.176388888889</v>
      </c>
      <c r="F37" s="49">
        <v>31079.888888888891</v>
      </c>
      <c r="G37" s="23">
        <f>(F37-E37)/E37</f>
        <v>1.6271703706869216</v>
      </c>
      <c r="H37" s="187">
        <v>31165.966666666667</v>
      </c>
      <c r="I37" s="23">
        <f>(F37-H37)/H37</f>
        <v>-2.761915864776962E-3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50"/>
      <c r="F38" s="41"/>
      <c r="G38" s="41"/>
      <c r="H38" s="154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34">
        <v>364854.28333333333</v>
      </c>
      <c r="F39" s="46">
        <v>1570375</v>
      </c>
      <c r="G39" s="21">
        <f t="shared" ref="G39:G44" si="2">(F39-E39)/E39</f>
        <v>3.3041155654058607</v>
      </c>
      <c r="H39" s="184">
        <v>1592800</v>
      </c>
      <c r="I39" s="21">
        <f t="shared" ref="I39:I44" si="3">(F39-H39)/H39</f>
        <v>-1.4078980411853339E-2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36">
        <v>285503.87142857141</v>
      </c>
      <c r="F40" s="46">
        <v>935542.5</v>
      </c>
      <c r="G40" s="21">
        <f t="shared" si="2"/>
        <v>2.2768119581665922</v>
      </c>
      <c r="H40" s="184">
        <v>944440</v>
      </c>
      <c r="I40" s="21">
        <f t="shared" si="3"/>
        <v>-9.4209266867138191E-3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36">
        <v>175586.12499999997</v>
      </c>
      <c r="F41" s="57">
        <v>600232.5</v>
      </c>
      <c r="G41" s="21">
        <f t="shared" si="2"/>
        <v>2.418450632132807</v>
      </c>
      <c r="H41" s="192">
        <v>633920</v>
      </c>
      <c r="I41" s="21">
        <f t="shared" si="3"/>
        <v>-5.3141563604240286E-2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36">
        <v>72837.85714285713</v>
      </c>
      <c r="F42" s="47">
        <v>288120</v>
      </c>
      <c r="G42" s="21">
        <f t="shared" si="2"/>
        <v>2.955635315230503</v>
      </c>
      <c r="H42" s="185">
        <v>325440</v>
      </c>
      <c r="I42" s="21">
        <f t="shared" si="3"/>
        <v>-0.11467551622418878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36">
        <v>65791.666666666657</v>
      </c>
      <c r="F43" s="47">
        <v>283500</v>
      </c>
      <c r="G43" s="21">
        <f t="shared" si="2"/>
        <v>3.3090563647878408</v>
      </c>
      <c r="H43" s="185">
        <v>329600</v>
      </c>
      <c r="I43" s="21">
        <f t="shared" si="3"/>
        <v>-0.13986650485436894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38">
        <v>154562.1875</v>
      </c>
      <c r="F44" s="50">
        <v>621337.5</v>
      </c>
      <c r="G44" s="31">
        <f t="shared" si="2"/>
        <v>3.0199838657174802</v>
      </c>
      <c r="H44" s="188">
        <v>626496</v>
      </c>
      <c r="I44" s="31">
        <f t="shared" si="3"/>
        <v>-8.233891357646338E-3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50"/>
      <c r="F45" s="121"/>
      <c r="G45" s="41"/>
      <c r="H45" s="149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34">
        <v>97230.333333333343</v>
      </c>
      <c r="F46" s="43">
        <v>354253.125</v>
      </c>
      <c r="G46" s="21">
        <f t="shared" ref="G46:G51" si="4">(F46-E46)/E46</f>
        <v>2.643442461371794</v>
      </c>
      <c r="H46" s="182">
        <v>359880</v>
      </c>
      <c r="I46" s="21">
        <f t="shared" ref="I46:I51" si="5">(F46-H46)/H46</f>
        <v>-1.5635420140046683E-2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36">
        <v>79378.28125</v>
      </c>
      <c r="F47" s="47">
        <v>313951.66666666669</v>
      </c>
      <c r="G47" s="21">
        <f t="shared" si="4"/>
        <v>2.9551330883303382</v>
      </c>
      <c r="H47" s="185">
        <v>318933.33333333331</v>
      </c>
      <c r="I47" s="21">
        <f t="shared" si="5"/>
        <v>-1.5619774247491518E-2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36">
        <v>261238.76785714284</v>
      </c>
      <c r="F48" s="47">
        <v>1013991.4285714285</v>
      </c>
      <c r="G48" s="21">
        <f t="shared" si="4"/>
        <v>2.8814737831175381</v>
      </c>
      <c r="H48" s="185">
        <v>1030080</v>
      </c>
      <c r="I48" s="21">
        <f t="shared" si="5"/>
        <v>-1.561875915324196E-2</v>
      </c>
    </row>
    <row r="49" spans="1:9" ht="16.5">
      <c r="A49" s="37"/>
      <c r="B49" s="34" t="s">
        <v>48</v>
      </c>
      <c r="C49" s="15" t="s">
        <v>157</v>
      </c>
      <c r="D49" s="11" t="s">
        <v>114</v>
      </c>
      <c r="E49" s="136">
        <v>330605</v>
      </c>
      <c r="F49" s="47">
        <v>1305935.4757142856</v>
      </c>
      <c r="G49" s="21">
        <f t="shared" si="4"/>
        <v>2.9501383092036892</v>
      </c>
      <c r="H49" s="185">
        <v>1317531.4285714286</v>
      </c>
      <c r="I49" s="21">
        <f t="shared" si="5"/>
        <v>-8.8012722927727494E-3</v>
      </c>
    </row>
    <row r="50" spans="1:9" ht="16.5">
      <c r="A50" s="37"/>
      <c r="B50" s="34" t="s">
        <v>49</v>
      </c>
      <c r="C50" s="15" t="s">
        <v>158</v>
      </c>
      <c r="D50" s="13" t="s">
        <v>199</v>
      </c>
      <c r="E50" s="136">
        <v>25461.875</v>
      </c>
      <c r="F50" s="47">
        <v>145285</v>
      </c>
      <c r="G50" s="21">
        <f t="shared" si="4"/>
        <v>4.7059819828665406</v>
      </c>
      <c r="H50" s="185">
        <v>147600</v>
      </c>
      <c r="I50" s="21">
        <f t="shared" si="5"/>
        <v>-1.5684281842818427E-2</v>
      </c>
    </row>
    <row r="51" spans="1:9" ht="16.5" customHeight="1" thickBot="1">
      <c r="A51" s="38"/>
      <c r="B51" s="34" t="s">
        <v>50</v>
      </c>
      <c r="C51" s="128" t="s">
        <v>159</v>
      </c>
      <c r="D51" s="12" t="s">
        <v>112</v>
      </c>
      <c r="E51" s="138">
        <v>269750</v>
      </c>
      <c r="F51" s="50">
        <v>1899000</v>
      </c>
      <c r="G51" s="31">
        <f t="shared" si="4"/>
        <v>6.03985171455051</v>
      </c>
      <c r="H51" s="188">
        <v>1899000</v>
      </c>
      <c r="I51" s="31">
        <f t="shared" si="5"/>
        <v>0</v>
      </c>
    </row>
    <row r="52" spans="1:9" ht="17.25" customHeight="1" thickBot="1">
      <c r="A52" s="37" t="s">
        <v>44</v>
      </c>
      <c r="B52" s="27" t="s">
        <v>57</v>
      </c>
      <c r="C52" s="5"/>
      <c r="D52" s="6"/>
      <c r="E52" s="150"/>
      <c r="F52" s="41"/>
      <c r="G52" s="41"/>
      <c r="H52" s="154"/>
      <c r="I52" s="8"/>
    </row>
    <row r="53" spans="1:9" ht="16.5">
      <c r="A53" s="33"/>
      <c r="B53" s="91" t="s">
        <v>38</v>
      </c>
      <c r="C53" s="19" t="s">
        <v>115</v>
      </c>
      <c r="D53" s="20" t="s">
        <v>114</v>
      </c>
      <c r="E53" s="134">
        <v>51665</v>
      </c>
      <c r="F53" s="66">
        <v>161595</v>
      </c>
      <c r="G53" s="22">
        <f t="shared" ref="G53:G61" si="6">(F53-E53)/E53</f>
        <v>2.1277460563243977</v>
      </c>
      <c r="H53" s="143">
        <v>166080</v>
      </c>
      <c r="I53" s="22">
        <f t="shared" ref="I53:I61" si="7">(F53-H53)/H53</f>
        <v>-2.7005057803468208E-2</v>
      </c>
    </row>
    <row r="54" spans="1:9" ht="16.5">
      <c r="A54" s="37"/>
      <c r="B54" s="92" t="s">
        <v>39</v>
      </c>
      <c r="C54" s="15" t="s">
        <v>116</v>
      </c>
      <c r="D54" s="11" t="s">
        <v>114</v>
      </c>
      <c r="E54" s="136">
        <v>58204.166666666664</v>
      </c>
      <c r="F54" s="70">
        <v>167832</v>
      </c>
      <c r="G54" s="21">
        <f t="shared" si="6"/>
        <v>1.8835049037153699</v>
      </c>
      <c r="H54" s="196">
        <v>170496</v>
      </c>
      <c r="I54" s="21">
        <f t="shared" si="7"/>
        <v>-1.5625E-2</v>
      </c>
    </row>
    <row r="55" spans="1:9" ht="16.5">
      <c r="A55" s="37"/>
      <c r="B55" s="92" t="s">
        <v>40</v>
      </c>
      <c r="C55" s="15" t="s">
        <v>117</v>
      </c>
      <c r="D55" s="11" t="s">
        <v>114</v>
      </c>
      <c r="E55" s="136">
        <v>40740.85</v>
      </c>
      <c r="F55" s="70">
        <v>142065</v>
      </c>
      <c r="G55" s="21">
        <f t="shared" si="6"/>
        <v>2.4870406483909884</v>
      </c>
      <c r="H55" s="196">
        <v>144320</v>
      </c>
      <c r="I55" s="21">
        <f t="shared" si="7"/>
        <v>-1.5625E-2</v>
      </c>
    </row>
    <row r="56" spans="1:9" ht="16.5">
      <c r="A56" s="37"/>
      <c r="B56" s="92" t="s">
        <v>41</v>
      </c>
      <c r="C56" s="15" t="s">
        <v>118</v>
      </c>
      <c r="D56" s="11" t="s">
        <v>114</v>
      </c>
      <c r="E56" s="136">
        <v>51442.5</v>
      </c>
      <c r="F56" s="70">
        <v>213570</v>
      </c>
      <c r="G56" s="21">
        <f t="shared" si="6"/>
        <v>3.1516256013996209</v>
      </c>
      <c r="H56" s="196">
        <v>188928</v>
      </c>
      <c r="I56" s="21">
        <f t="shared" si="7"/>
        <v>0.13043064024390244</v>
      </c>
    </row>
    <row r="57" spans="1:9" ht="16.5">
      <c r="A57" s="37"/>
      <c r="B57" s="92" t="s">
        <v>42</v>
      </c>
      <c r="C57" s="15" t="s">
        <v>198</v>
      </c>
      <c r="D57" s="11" t="s">
        <v>114</v>
      </c>
      <c r="E57" s="136">
        <v>27303.124999999996</v>
      </c>
      <c r="F57" s="98">
        <v>96702.5</v>
      </c>
      <c r="G57" s="21">
        <f t="shared" si="6"/>
        <v>2.5418106901682505</v>
      </c>
      <c r="H57" s="201">
        <v>99360</v>
      </c>
      <c r="I57" s="21">
        <f t="shared" si="7"/>
        <v>-2.6746175523349437E-2</v>
      </c>
    </row>
    <row r="58" spans="1:9" ht="16.5" customHeight="1" thickBot="1">
      <c r="A58" s="38"/>
      <c r="B58" s="93" t="s">
        <v>43</v>
      </c>
      <c r="C58" s="16" t="s">
        <v>119</v>
      </c>
      <c r="D58" s="12" t="s">
        <v>114</v>
      </c>
      <c r="E58" s="138">
        <v>16000</v>
      </c>
      <c r="F58" s="50">
        <v>105832</v>
      </c>
      <c r="G58" s="29">
        <f t="shared" si="6"/>
        <v>5.6144999999999996</v>
      </c>
      <c r="H58" s="188">
        <v>107520</v>
      </c>
      <c r="I58" s="29">
        <f t="shared" si="7"/>
        <v>-1.5699404761904762E-2</v>
      </c>
    </row>
    <row r="59" spans="1:9" ht="16.5">
      <c r="A59" s="37"/>
      <c r="B59" s="94" t="s">
        <v>54</v>
      </c>
      <c r="C59" s="14" t="s">
        <v>121</v>
      </c>
      <c r="D59" s="11" t="s">
        <v>120</v>
      </c>
      <c r="E59" s="136">
        <v>50444.28571428571</v>
      </c>
      <c r="F59" s="68">
        <v>224370</v>
      </c>
      <c r="G59" s="21">
        <f t="shared" si="6"/>
        <v>3.4478774319617118</v>
      </c>
      <c r="H59" s="195">
        <v>227931.42857142858</v>
      </c>
      <c r="I59" s="21">
        <f t="shared" si="7"/>
        <v>-1.5625000000000035E-2</v>
      </c>
    </row>
    <row r="60" spans="1:9" ht="16.5">
      <c r="A60" s="37"/>
      <c r="B60" s="92" t="s">
        <v>55</v>
      </c>
      <c r="C60" s="15" t="s">
        <v>122</v>
      </c>
      <c r="D60" s="13" t="s">
        <v>120</v>
      </c>
      <c r="E60" s="141">
        <v>58921.857142857145</v>
      </c>
      <c r="F60" s="70">
        <v>215865</v>
      </c>
      <c r="G60" s="21">
        <f t="shared" si="6"/>
        <v>2.6635810625695528</v>
      </c>
      <c r="H60" s="196">
        <v>218605.71428571429</v>
      </c>
      <c r="I60" s="21">
        <f t="shared" si="7"/>
        <v>-1.253724905897116E-2</v>
      </c>
    </row>
    <row r="61" spans="1:9" ht="16.5" customHeight="1" thickBot="1">
      <c r="A61" s="38"/>
      <c r="B61" s="93" t="s">
        <v>56</v>
      </c>
      <c r="C61" s="16" t="s">
        <v>123</v>
      </c>
      <c r="D61" s="12" t="s">
        <v>120</v>
      </c>
      <c r="E61" s="138">
        <v>497887.5</v>
      </c>
      <c r="F61" s="73">
        <v>1066905</v>
      </c>
      <c r="G61" s="29">
        <f t="shared" si="6"/>
        <v>1.1428635987045266</v>
      </c>
      <c r="H61" s="197">
        <v>1083840</v>
      </c>
      <c r="I61" s="29">
        <f t="shared" si="7"/>
        <v>-1.5625E-2</v>
      </c>
    </row>
    <row r="62" spans="1:9" ht="17.25" customHeight="1" thickBot="1">
      <c r="A62" s="37" t="s">
        <v>53</v>
      </c>
      <c r="B62" s="27" t="s">
        <v>58</v>
      </c>
      <c r="C62" s="5"/>
      <c r="D62" s="6"/>
      <c r="E62" s="150"/>
      <c r="F62" s="52"/>
      <c r="G62" s="41"/>
      <c r="H62" s="139"/>
      <c r="I62" s="8"/>
    </row>
    <row r="63" spans="1:9" ht="16.5">
      <c r="A63" s="33"/>
      <c r="B63" s="34" t="s">
        <v>59</v>
      </c>
      <c r="C63" s="15" t="s">
        <v>128</v>
      </c>
      <c r="D63" s="20" t="s">
        <v>124</v>
      </c>
      <c r="E63" s="134">
        <v>125205.65625</v>
      </c>
      <c r="F63" s="54">
        <v>458800</v>
      </c>
      <c r="G63" s="21">
        <f t="shared" ref="G63:G68" si="8">(F63-E63)/E63</f>
        <v>2.6643711932942327</v>
      </c>
      <c r="H63" s="190">
        <v>462238.75</v>
      </c>
      <c r="I63" s="21">
        <f t="shared" ref="I63:I74" si="9">(F63-H63)/H63</f>
        <v>-7.4393373554250911E-3</v>
      </c>
    </row>
    <row r="64" spans="1:9" ht="16.5">
      <c r="A64" s="37"/>
      <c r="B64" s="34" t="s">
        <v>60</v>
      </c>
      <c r="C64" s="15" t="s">
        <v>129</v>
      </c>
      <c r="D64" s="13" t="s">
        <v>215</v>
      </c>
      <c r="E64" s="136">
        <v>595299.80000000005</v>
      </c>
      <c r="F64" s="46">
        <v>2401875</v>
      </c>
      <c r="G64" s="21">
        <f t="shared" si="8"/>
        <v>3.0347317435685346</v>
      </c>
      <c r="H64" s="184">
        <v>2305200</v>
      </c>
      <c r="I64" s="21">
        <f t="shared" si="9"/>
        <v>4.1937792816241541E-2</v>
      </c>
    </row>
    <row r="65" spans="1:9" ht="16.5">
      <c r="A65" s="37"/>
      <c r="B65" s="34" t="s">
        <v>61</v>
      </c>
      <c r="C65" s="15" t="s">
        <v>130</v>
      </c>
      <c r="D65" s="13" t="s">
        <v>216</v>
      </c>
      <c r="E65" s="136">
        <v>418383.125</v>
      </c>
      <c r="F65" s="46">
        <v>890187.22222222225</v>
      </c>
      <c r="G65" s="21">
        <f t="shared" si="8"/>
        <v>1.1276843377041612</v>
      </c>
      <c r="H65" s="184">
        <v>879893.33333333337</v>
      </c>
      <c r="I65" s="21">
        <f t="shared" si="9"/>
        <v>1.1699019073018936E-2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36">
        <v>153058.33333333334</v>
      </c>
      <c r="F66" s="46">
        <v>574938</v>
      </c>
      <c r="G66" s="21">
        <f t="shared" si="8"/>
        <v>2.7563325529482219</v>
      </c>
      <c r="H66" s="184">
        <v>603360</v>
      </c>
      <c r="I66" s="21">
        <f t="shared" si="9"/>
        <v>-4.710620525059666E-2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36">
        <v>71749.166666666657</v>
      </c>
      <c r="F67" s="46">
        <v>293355</v>
      </c>
      <c r="G67" s="21">
        <f t="shared" si="8"/>
        <v>3.0886189154345582</v>
      </c>
      <c r="H67" s="184">
        <v>298011.42857142858</v>
      </c>
      <c r="I67" s="21">
        <f t="shared" si="9"/>
        <v>-1.5625000000000028E-2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38">
        <v>59013.895833333328</v>
      </c>
      <c r="F68" s="58">
        <v>211545</v>
      </c>
      <c r="G68" s="31">
        <f t="shared" si="8"/>
        <v>2.5846642051465993</v>
      </c>
      <c r="H68" s="193">
        <v>214902.85714285713</v>
      </c>
      <c r="I68" s="31">
        <f t="shared" si="9"/>
        <v>-1.5624999999999943E-2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50"/>
      <c r="F69" s="52"/>
      <c r="G69" s="52"/>
      <c r="H69" s="139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34">
        <v>65734.049107142855</v>
      </c>
      <c r="F70" s="43">
        <v>273240</v>
      </c>
      <c r="G70" s="21">
        <f>(F70-E70)/E70</f>
        <v>3.1567498687724829</v>
      </c>
      <c r="H70" s="182">
        <v>277577.14285714284</v>
      </c>
      <c r="I70" s="21">
        <f t="shared" si="9"/>
        <v>-1.5624999999999941E-2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36">
        <v>50563.666666666664</v>
      </c>
      <c r="F71" s="47">
        <v>208530</v>
      </c>
      <c r="G71" s="21">
        <f>(F71-E71)/E71</f>
        <v>3.1241075607649766</v>
      </c>
      <c r="H71" s="185">
        <v>220160</v>
      </c>
      <c r="I71" s="21">
        <f t="shared" si="9"/>
        <v>-5.2825218023255814E-2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36">
        <v>26177.181547619046</v>
      </c>
      <c r="F72" s="47">
        <v>84459.375</v>
      </c>
      <c r="G72" s="21">
        <f>(F72-E72)/E72</f>
        <v>2.2264502901643368</v>
      </c>
      <c r="H72" s="185">
        <v>83040</v>
      </c>
      <c r="I72" s="21">
        <f t="shared" si="9"/>
        <v>1.7092666184971097E-2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36">
        <v>31465.75</v>
      </c>
      <c r="F73" s="47">
        <v>147897.5</v>
      </c>
      <c r="G73" s="21">
        <f>(F73-E73)/E73</f>
        <v>3.7002693404733717</v>
      </c>
      <c r="H73" s="185">
        <v>152640</v>
      </c>
      <c r="I73" s="21">
        <f t="shared" si="9"/>
        <v>-3.106983752620545E-2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38">
        <v>24872.262499999997</v>
      </c>
      <c r="F74" s="50">
        <v>118754.44444444444</v>
      </c>
      <c r="G74" s="21">
        <f>(F74-E74)/E74</f>
        <v>3.7745734608761246</v>
      </c>
      <c r="H74" s="188">
        <v>120640</v>
      </c>
      <c r="I74" s="21">
        <f t="shared" si="9"/>
        <v>-1.5629605069260297E-2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50"/>
      <c r="F75" s="52"/>
      <c r="G75" s="52"/>
      <c r="H75" s="139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36">
        <v>20357.8</v>
      </c>
      <c r="F76" s="43">
        <v>74970</v>
      </c>
      <c r="G76" s="22">
        <f t="shared" ref="G76:G82" si="10">(F76-E76)/E76</f>
        <v>2.6826179646130721</v>
      </c>
      <c r="H76" s="182">
        <v>76160</v>
      </c>
      <c r="I76" s="22">
        <f t="shared" ref="I76:I82" si="11">(F76-H76)/H76</f>
        <v>-1.5625E-2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36">
        <v>28772.120535714286</v>
      </c>
      <c r="F77" s="32">
        <v>103358.55555555556</v>
      </c>
      <c r="G77" s="21">
        <f t="shared" si="10"/>
        <v>2.5923162294297546</v>
      </c>
      <c r="H77" s="176">
        <v>102194.22222222222</v>
      </c>
      <c r="I77" s="21">
        <f t="shared" si="11"/>
        <v>1.13933381752394E-2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36">
        <v>12886.065476190477</v>
      </c>
      <c r="F78" s="47">
        <v>42336</v>
      </c>
      <c r="G78" s="21">
        <f t="shared" si="10"/>
        <v>2.2854093499853798</v>
      </c>
      <c r="H78" s="185">
        <v>43008</v>
      </c>
      <c r="I78" s="21">
        <f t="shared" si="11"/>
        <v>-1.5625E-2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36">
        <v>21077.34375</v>
      </c>
      <c r="F79" s="47">
        <v>100820</v>
      </c>
      <c r="G79" s="21">
        <f t="shared" si="10"/>
        <v>3.7833351866266356</v>
      </c>
      <c r="H79" s="185">
        <v>100813.33333333333</v>
      </c>
      <c r="I79" s="21">
        <f t="shared" si="11"/>
        <v>6.6128818939341865E-5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42">
        <v>31799.095238095237</v>
      </c>
      <c r="F80" s="61">
        <v>137065.5</v>
      </c>
      <c r="G80" s="21">
        <f t="shared" si="10"/>
        <v>3.3103584857910007</v>
      </c>
      <c r="H80" s="194">
        <v>144480</v>
      </c>
      <c r="I80" s="21">
        <f t="shared" si="11"/>
        <v>-5.1318521594684384E-2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42">
        <v>75000</v>
      </c>
      <c r="F81" s="61">
        <v>739620</v>
      </c>
      <c r="G81" s="21">
        <f t="shared" si="10"/>
        <v>8.8615999999999993</v>
      </c>
      <c r="H81" s="194">
        <v>751360</v>
      </c>
      <c r="I81" s="21">
        <f t="shared" si="11"/>
        <v>-1.5625E-2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38">
        <v>48124.425000000003</v>
      </c>
      <c r="F82" s="50">
        <v>171570</v>
      </c>
      <c r="G82" s="23">
        <f t="shared" si="10"/>
        <v>2.5651335054912341</v>
      </c>
      <c r="H82" s="188">
        <v>173120</v>
      </c>
      <c r="I82" s="23">
        <f t="shared" si="11"/>
        <v>-8.9533271719038823E-3</v>
      </c>
    </row>
    <row r="83" spans="1:9">
      <c r="E83"/>
      <c r="F83"/>
      <c r="H83"/>
    </row>
    <row r="84" spans="1:9">
      <c r="H84" s="205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5"/>
  <sheetViews>
    <sheetView rightToLeft="1" tabSelected="1" topLeftCell="A73" zoomScaleNormal="100" workbookViewId="0">
      <selection activeCell="E90" sqref="E90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6"/>
      <c r="G1" s="126"/>
      <c r="H1" s="126"/>
      <c r="I1" s="126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2" t="s">
        <v>201</v>
      </c>
      <c r="B9" s="222"/>
      <c r="C9" s="222"/>
      <c r="D9" s="222"/>
      <c r="E9" s="222"/>
      <c r="F9" s="222"/>
      <c r="G9" s="222"/>
      <c r="H9" s="222"/>
      <c r="I9" s="222"/>
    </row>
    <row r="10" spans="1:9" ht="18">
      <c r="A10" s="2" t="s">
        <v>224</v>
      </c>
      <c r="B10" s="2"/>
      <c r="C10" s="2"/>
    </row>
    <row r="11" spans="1:9" ht="18">
      <c r="A11" s="2"/>
      <c r="B11" s="2"/>
      <c r="C11" s="2"/>
      <c r="D11" s="246" t="s">
        <v>221</v>
      </c>
      <c r="E11" s="246"/>
      <c r="F11" s="206" t="s">
        <v>227</v>
      </c>
      <c r="H11" s="126"/>
    </row>
    <row r="12" spans="1:9" ht="4.5" customHeight="1" thickBot="1">
      <c r="A12" s="2"/>
      <c r="B12" s="2"/>
      <c r="C12" s="2"/>
    </row>
    <row r="13" spans="1:9" s="126" customFormat="1" ht="24.75" customHeight="1">
      <c r="A13" s="223" t="s">
        <v>3</v>
      </c>
      <c r="B13" s="229"/>
      <c r="C13" s="231" t="s">
        <v>0</v>
      </c>
      <c r="D13" s="225" t="s">
        <v>23</v>
      </c>
      <c r="E13" s="225" t="s">
        <v>217</v>
      </c>
      <c r="F13" s="242" t="s">
        <v>226</v>
      </c>
      <c r="G13" s="225" t="s">
        <v>197</v>
      </c>
      <c r="H13" s="242" t="s">
        <v>220</v>
      </c>
      <c r="I13" s="225" t="s">
        <v>187</v>
      </c>
    </row>
    <row r="14" spans="1:9" s="126" customFormat="1" ht="33.75" customHeight="1" thickBot="1">
      <c r="A14" s="224"/>
      <c r="B14" s="230"/>
      <c r="C14" s="232"/>
      <c r="D14" s="245"/>
      <c r="E14" s="226"/>
      <c r="F14" s="243"/>
      <c r="G14" s="244"/>
      <c r="H14" s="243"/>
      <c r="I14" s="244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9"/>
      <c r="B16" s="180" t="s">
        <v>16</v>
      </c>
      <c r="C16" s="163" t="s">
        <v>96</v>
      </c>
      <c r="D16" s="160" t="s">
        <v>81</v>
      </c>
      <c r="E16" s="181">
        <v>4875.9624999999996</v>
      </c>
      <c r="F16" s="181">
        <v>14444.6</v>
      </c>
      <c r="G16" s="169">
        <f>(F16-E16)/E16</f>
        <v>1.9624099857207682</v>
      </c>
      <c r="H16" s="181">
        <v>18850.849999999999</v>
      </c>
      <c r="I16" s="169">
        <f>(F16-H16)/H16</f>
        <v>-0.23374277552471101</v>
      </c>
    </row>
    <row r="17" spans="1:9" ht="16.5">
      <c r="A17" s="130"/>
      <c r="B17" s="177" t="s">
        <v>13</v>
      </c>
      <c r="C17" s="164" t="s">
        <v>93</v>
      </c>
      <c r="D17" s="160" t="s">
        <v>81</v>
      </c>
      <c r="E17" s="184">
        <v>4882.1499999999996</v>
      </c>
      <c r="F17" s="184">
        <v>14840.5</v>
      </c>
      <c r="G17" s="169">
        <f>(F17-E17)/E17</f>
        <v>2.0397468328502812</v>
      </c>
      <c r="H17" s="184">
        <v>19309.25</v>
      </c>
      <c r="I17" s="169">
        <f>(F17-H17)/H17</f>
        <v>-0.23143053199891245</v>
      </c>
    </row>
    <row r="18" spans="1:9" ht="16.5">
      <c r="A18" s="130"/>
      <c r="B18" s="177" t="s">
        <v>12</v>
      </c>
      <c r="C18" s="164" t="s">
        <v>92</v>
      </c>
      <c r="D18" s="160" t="s">
        <v>81</v>
      </c>
      <c r="E18" s="184">
        <v>4802.1625000000004</v>
      </c>
      <c r="F18" s="184">
        <v>14812.375</v>
      </c>
      <c r="G18" s="169">
        <f>(F18-E18)/E18</f>
        <v>2.0845218169939064</v>
      </c>
      <c r="H18" s="184">
        <v>18496.75</v>
      </c>
      <c r="I18" s="169">
        <f>(F18-H18)/H18</f>
        <v>-0.19919039831321719</v>
      </c>
    </row>
    <row r="19" spans="1:9" ht="16.5">
      <c r="A19" s="130"/>
      <c r="B19" s="177" t="s">
        <v>14</v>
      </c>
      <c r="C19" s="164" t="s">
        <v>94</v>
      </c>
      <c r="D19" s="160" t="s">
        <v>81</v>
      </c>
      <c r="E19" s="184">
        <v>5727.5513888888891</v>
      </c>
      <c r="F19" s="184">
        <v>14694.333333333334</v>
      </c>
      <c r="G19" s="169">
        <f>(F19-E19)/E19</f>
        <v>1.565552421203845</v>
      </c>
      <c r="H19" s="184">
        <v>18088.777777777777</v>
      </c>
      <c r="I19" s="169">
        <f>(F19-H19)/H19</f>
        <v>-0.18765471532380415</v>
      </c>
    </row>
    <row r="20" spans="1:9" ht="16.5">
      <c r="A20" s="130"/>
      <c r="B20" s="177" t="s">
        <v>15</v>
      </c>
      <c r="C20" s="164" t="s">
        <v>95</v>
      </c>
      <c r="D20" s="160" t="s">
        <v>82</v>
      </c>
      <c r="E20" s="184">
        <v>11112.36875</v>
      </c>
      <c r="F20" s="184">
        <v>32333.333333333332</v>
      </c>
      <c r="G20" s="169">
        <f>(F20-E20)/E20</f>
        <v>1.9096706616519845</v>
      </c>
      <c r="H20" s="184">
        <v>38913.744444444441</v>
      </c>
      <c r="I20" s="169">
        <f>(F20-H20)/H20</f>
        <v>-0.16910249077946463</v>
      </c>
    </row>
    <row r="21" spans="1:9" ht="16.5">
      <c r="A21" s="130"/>
      <c r="B21" s="177" t="s">
        <v>6</v>
      </c>
      <c r="C21" s="164" t="s">
        <v>86</v>
      </c>
      <c r="D21" s="160" t="s">
        <v>161</v>
      </c>
      <c r="E21" s="184">
        <v>18517.055357142857</v>
      </c>
      <c r="F21" s="184">
        <v>47149.3</v>
      </c>
      <c r="G21" s="169">
        <f>(F21-E21)/E21</f>
        <v>1.5462633820885785</v>
      </c>
      <c r="H21" s="184">
        <v>56415.966666666667</v>
      </c>
      <c r="I21" s="169">
        <f>(F21-H21)/H21</f>
        <v>-0.16425610007568775</v>
      </c>
    </row>
    <row r="22" spans="1:9" ht="16.5">
      <c r="A22" s="130"/>
      <c r="B22" s="177" t="s">
        <v>7</v>
      </c>
      <c r="C22" s="164" t="s">
        <v>87</v>
      </c>
      <c r="D22" s="160" t="s">
        <v>161</v>
      </c>
      <c r="E22" s="184">
        <v>24113.435416666667</v>
      </c>
      <c r="F22" s="184">
        <v>16962.666666666664</v>
      </c>
      <c r="G22" s="169">
        <f>(F22-E22)/E22</f>
        <v>-0.29654707537265934</v>
      </c>
      <c r="H22" s="184">
        <v>19796.555555555555</v>
      </c>
      <c r="I22" s="169">
        <f>(F22-H22)/H22</f>
        <v>-0.14315060420162887</v>
      </c>
    </row>
    <row r="23" spans="1:9" ht="16.5">
      <c r="A23" s="130"/>
      <c r="B23" s="177" t="s">
        <v>11</v>
      </c>
      <c r="C23" s="164" t="s">
        <v>91</v>
      </c>
      <c r="D23" s="162" t="s">
        <v>81</v>
      </c>
      <c r="E23" s="184">
        <v>5210.1333333333332</v>
      </c>
      <c r="F23" s="184">
        <v>13969.333333333334</v>
      </c>
      <c r="G23" s="169">
        <f>(F23-E23)/E23</f>
        <v>1.6811853823318663</v>
      </c>
      <c r="H23" s="184">
        <v>15836</v>
      </c>
      <c r="I23" s="169">
        <f>(F23-H23)/H23</f>
        <v>-0.11787488423002437</v>
      </c>
    </row>
    <row r="24" spans="1:9" ht="16.5">
      <c r="A24" s="130"/>
      <c r="B24" s="177" t="s">
        <v>19</v>
      </c>
      <c r="C24" s="164" t="s">
        <v>99</v>
      </c>
      <c r="D24" s="162" t="s">
        <v>161</v>
      </c>
      <c r="E24" s="184">
        <v>16467.828472222223</v>
      </c>
      <c r="F24" s="184">
        <v>36754.888888888891</v>
      </c>
      <c r="G24" s="169">
        <f>(F24-E24)/E24</f>
        <v>1.2319207994476435</v>
      </c>
      <c r="H24" s="184">
        <v>40505.377777777772</v>
      </c>
      <c r="I24" s="169">
        <f>(F24-H24)/H24</f>
        <v>-9.2592369079112516E-2</v>
      </c>
    </row>
    <row r="25" spans="1:9" ht="16.5">
      <c r="A25" s="130"/>
      <c r="B25" s="177" t="s">
        <v>5</v>
      </c>
      <c r="C25" s="164" t="s">
        <v>85</v>
      </c>
      <c r="D25" s="162" t="s">
        <v>161</v>
      </c>
      <c r="E25" s="184">
        <v>23356.143749999999</v>
      </c>
      <c r="F25" s="184">
        <v>59784.6</v>
      </c>
      <c r="G25" s="169">
        <f>(F25-E25)/E25</f>
        <v>1.5596948126336139</v>
      </c>
      <c r="H25" s="184">
        <v>62738.8</v>
      </c>
      <c r="I25" s="169">
        <f>(F25-H25)/H25</f>
        <v>-4.7087288886622065E-2</v>
      </c>
    </row>
    <row r="26" spans="1:9" ht="16.5">
      <c r="A26" s="130"/>
      <c r="B26" s="177" t="s">
        <v>17</v>
      </c>
      <c r="C26" s="164" t="s">
        <v>97</v>
      </c>
      <c r="D26" s="162" t="s">
        <v>161</v>
      </c>
      <c r="E26" s="184">
        <v>9251.1749999999993</v>
      </c>
      <c r="F26" s="184">
        <v>72204.822222222225</v>
      </c>
      <c r="G26" s="169">
        <f>(F26-E26)/E26</f>
        <v>6.8049352890008272</v>
      </c>
      <c r="H26" s="184">
        <v>75415.850000000006</v>
      </c>
      <c r="I26" s="169">
        <f>(F26-H26)/H26</f>
        <v>-4.2577624965809982E-2</v>
      </c>
    </row>
    <row r="27" spans="1:9" ht="16.5">
      <c r="A27" s="130"/>
      <c r="B27" s="177" t="s">
        <v>10</v>
      </c>
      <c r="C27" s="164" t="s">
        <v>90</v>
      </c>
      <c r="D27" s="162" t="s">
        <v>161</v>
      </c>
      <c r="E27" s="184">
        <v>19786.611111111113</v>
      </c>
      <c r="F27" s="184">
        <v>89999.888888888891</v>
      </c>
      <c r="G27" s="169">
        <f>(F27-E27)/E27</f>
        <v>3.5485246757768296</v>
      </c>
      <c r="H27" s="184">
        <v>93110.933333333334</v>
      </c>
      <c r="I27" s="169">
        <f>(F27-H27)/H27</f>
        <v>-3.3412235631953467E-2</v>
      </c>
    </row>
    <row r="28" spans="1:9" ht="16.5">
      <c r="A28" s="130"/>
      <c r="B28" s="177" t="s">
        <v>8</v>
      </c>
      <c r="C28" s="164" t="s">
        <v>89</v>
      </c>
      <c r="D28" s="162" t="s">
        <v>161</v>
      </c>
      <c r="E28" s="184">
        <v>50264.114285714284</v>
      </c>
      <c r="F28" s="184">
        <v>192190.3</v>
      </c>
      <c r="G28" s="169">
        <f>(F28-E28)/E28</f>
        <v>2.8236086068788637</v>
      </c>
      <c r="H28" s="184">
        <v>193083.16666666669</v>
      </c>
      <c r="I28" s="169">
        <f>(F28-H28)/H28</f>
        <v>-4.6242594943976525E-3</v>
      </c>
    </row>
    <row r="29" spans="1:9" ht="17.25" thickBot="1">
      <c r="A29" s="131"/>
      <c r="B29" s="177" t="s">
        <v>9</v>
      </c>
      <c r="C29" s="164" t="s">
        <v>88</v>
      </c>
      <c r="D29" s="162" t="s">
        <v>161</v>
      </c>
      <c r="E29" s="184">
        <v>14765.781944444443</v>
      </c>
      <c r="F29" s="184">
        <v>42643.711111111108</v>
      </c>
      <c r="G29" s="169">
        <f>(F29-E29)/E29</f>
        <v>1.8880089975292915</v>
      </c>
      <c r="H29" s="184">
        <v>41304.822222222225</v>
      </c>
      <c r="I29" s="169">
        <f>(F29-H29)/H29</f>
        <v>3.24148323816911E-2</v>
      </c>
    </row>
    <row r="30" spans="1:9" ht="16.5">
      <c r="A30" s="37"/>
      <c r="B30" s="177" t="s">
        <v>18</v>
      </c>
      <c r="C30" s="164" t="s">
        <v>98</v>
      </c>
      <c r="D30" s="162" t="s">
        <v>83</v>
      </c>
      <c r="E30" s="184">
        <v>18365.889285714286</v>
      </c>
      <c r="F30" s="184">
        <v>62100.974999999999</v>
      </c>
      <c r="G30" s="169">
        <f>(F30-E30)/E30</f>
        <v>2.3813214287589433</v>
      </c>
      <c r="H30" s="184">
        <v>57582.224999999999</v>
      </c>
      <c r="I30" s="169">
        <f>(F30-H30)/H30</f>
        <v>7.8474737646904061E-2</v>
      </c>
    </row>
    <row r="31" spans="1:9" ht="17.25" thickBot="1">
      <c r="A31" s="38"/>
      <c r="B31" s="178" t="s">
        <v>4</v>
      </c>
      <c r="C31" s="165" t="s">
        <v>84</v>
      </c>
      <c r="D31" s="161" t="s">
        <v>161</v>
      </c>
      <c r="E31" s="187">
        <v>31213.436805555561</v>
      </c>
      <c r="F31" s="187">
        <v>69027.077777777784</v>
      </c>
      <c r="G31" s="171">
        <f>(F31-E31)/E31</f>
        <v>1.2114539391411048</v>
      </c>
      <c r="H31" s="187">
        <v>53888.222222222219</v>
      </c>
      <c r="I31" s="171">
        <f>(F31-H31)/H31</f>
        <v>0.28093069192608588</v>
      </c>
    </row>
    <row r="32" spans="1:9" ht="15.75" customHeight="1" thickBot="1">
      <c r="A32" s="235" t="s">
        <v>188</v>
      </c>
      <c r="B32" s="236"/>
      <c r="C32" s="236"/>
      <c r="D32" s="237"/>
      <c r="E32" s="99">
        <f>SUM(E16:E31)</f>
        <v>262711.79990079365</v>
      </c>
      <c r="F32" s="100">
        <f>SUM(F16:F31)</f>
        <v>793912.70555555553</v>
      </c>
      <c r="G32" s="101">
        <f t="shared" ref="G32" si="0">(F32-E32)/E32</f>
        <v>2.0219910405827082</v>
      </c>
      <c r="H32" s="100">
        <f>SUM(H16:H31)</f>
        <v>823337.29166666674</v>
      </c>
      <c r="I32" s="104">
        <f t="shared" ref="I32" si="1">(F32-H32)/H32</f>
        <v>-3.5738191879475738E-2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79" t="s">
        <v>29</v>
      </c>
      <c r="C34" s="166" t="s">
        <v>103</v>
      </c>
      <c r="D34" s="168" t="s">
        <v>161</v>
      </c>
      <c r="E34" s="190">
        <v>12002.075000000001</v>
      </c>
      <c r="F34" s="190">
        <v>42750</v>
      </c>
      <c r="G34" s="169">
        <f>(F34-E34)/E34</f>
        <v>2.5618840908759526</v>
      </c>
      <c r="H34" s="190">
        <v>58000</v>
      </c>
      <c r="I34" s="169">
        <f>(F34-H34)/H34</f>
        <v>-0.26293103448275862</v>
      </c>
    </row>
    <row r="35" spans="1:9" ht="16.5">
      <c r="A35" s="37"/>
      <c r="B35" s="177" t="s">
        <v>30</v>
      </c>
      <c r="C35" s="164" t="s">
        <v>104</v>
      </c>
      <c r="D35" s="160" t="s">
        <v>161</v>
      </c>
      <c r="E35" s="184">
        <v>11830.176388888889</v>
      </c>
      <c r="F35" s="184">
        <v>31079.888888888891</v>
      </c>
      <c r="G35" s="169">
        <f>(F35-E35)/E35</f>
        <v>1.6271703706869216</v>
      </c>
      <c r="H35" s="184">
        <v>31165.966666666667</v>
      </c>
      <c r="I35" s="169">
        <f>(F35-H35)/H35</f>
        <v>-2.761915864776962E-3</v>
      </c>
    </row>
    <row r="36" spans="1:9" ht="16.5">
      <c r="A36" s="37"/>
      <c r="B36" s="179" t="s">
        <v>28</v>
      </c>
      <c r="C36" s="164" t="s">
        <v>102</v>
      </c>
      <c r="D36" s="160" t="s">
        <v>161</v>
      </c>
      <c r="E36" s="184">
        <v>16710.599999999999</v>
      </c>
      <c r="F36" s="184">
        <v>57808.742857142861</v>
      </c>
      <c r="G36" s="169">
        <f>(F36-E36)/E36</f>
        <v>2.4594055783241098</v>
      </c>
      <c r="H36" s="184">
        <v>57524.133333333331</v>
      </c>
      <c r="I36" s="169">
        <f>(F36-H36)/H36</f>
        <v>4.9476542681714374E-3</v>
      </c>
    </row>
    <row r="37" spans="1:9" ht="16.5">
      <c r="A37" s="37"/>
      <c r="B37" s="177" t="s">
        <v>26</v>
      </c>
      <c r="C37" s="164" t="s">
        <v>100</v>
      </c>
      <c r="D37" s="160" t="s">
        <v>161</v>
      </c>
      <c r="E37" s="184">
        <v>24942.806250000001</v>
      </c>
      <c r="F37" s="184">
        <v>120055.44444444444</v>
      </c>
      <c r="G37" s="169">
        <f>(F37-E37)/E37</f>
        <v>3.8132292429784012</v>
      </c>
      <c r="H37" s="184">
        <v>103821.42857142857</v>
      </c>
      <c r="I37" s="169">
        <f>(F37-H37)/H37</f>
        <v>0.15636478997056913</v>
      </c>
    </row>
    <row r="38" spans="1:9" ht="17.25" thickBot="1">
      <c r="A38" s="38"/>
      <c r="B38" s="179" t="s">
        <v>27</v>
      </c>
      <c r="C38" s="164" t="s">
        <v>101</v>
      </c>
      <c r="D38" s="172" t="s">
        <v>161</v>
      </c>
      <c r="E38" s="187">
        <v>23609.855952380953</v>
      </c>
      <c r="F38" s="187">
        <v>119766.47500000001</v>
      </c>
      <c r="G38" s="171">
        <f>(F38-E38)/E38</f>
        <v>4.0727321353234291</v>
      </c>
      <c r="H38" s="187">
        <v>103166.66666666666</v>
      </c>
      <c r="I38" s="171">
        <f>(F38-H38)/H38</f>
        <v>0.16090282714054943</v>
      </c>
    </row>
    <row r="39" spans="1:9" ht="15.75" customHeight="1" thickBot="1">
      <c r="A39" s="235" t="s">
        <v>189</v>
      </c>
      <c r="B39" s="236"/>
      <c r="C39" s="236"/>
      <c r="D39" s="237"/>
      <c r="E39" s="83">
        <f>SUM(E34:E38)</f>
        <v>89095.513591269846</v>
      </c>
      <c r="F39" s="102">
        <f>SUM(F34:F38)</f>
        <v>371460.55119047617</v>
      </c>
      <c r="G39" s="103">
        <f t="shared" ref="G39" si="2">(F39-E39)/E39</f>
        <v>3.1692396869113986</v>
      </c>
      <c r="H39" s="102">
        <f>SUM(H34:H38)</f>
        <v>353678.19523809524</v>
      </c>
      <c r="I39" s="104">
        <f t="shared" ref="I39" si="3">(F39-H39)/H39</f>
        <v>5.0278349617821044E-2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80" t="s">
        <v>35</v>
      </c>
      <c r="C41" s="164" t="s">
        <v>152</v>
      </c>
      <c r="D41" s="168" t="s">
        <v>161</v>
      </c>
      <c r="E41" s="182">
        <v>65791.666666666657</v>
      </c>
      <c r="F41" s="184">
        <v>283500</v>
      </c>
      <c r="G41" s="169">
        <f>(F41-E41)/E41</f>
        <v>3.3090563647878408</v>
      </c>
      <c r="H41" s="184">
        <v>329600</v>
      </c>
      <c r="I41" s="169">
        <f>(F41-H41)/H41</f>
        <v>-0.13986650485436894</v>
      </c>
    </row>
    <row r="42" spans="1:9" ht="16.5">
      <c r="A42" s="37"/>
      <c r="B42" s="177" t="s">
        <v>34</v>
      </c>
      <c r="C42" s="164" t="s">
        <v>154</v>
      </c>
      <c r="D42" s="160" t="s">
        <v>161</v>
      </c>
      <c r="E42" s="185">
        <v>72837.85714285713</v>
      </c>
      <c r="F42" s="184">
        <v>288120</v>
      </c>
      <c r="G42" s="169">
        <f>(F42-E42)/E42</f>
        <v>2.955635315230503</v>
      </c>
      <c r="H42" s="184">
        <v>325440</v>
      </c>
      <c r="I42" s="169">
        <f>(F42-H42)/H42</f>
        <v>-0.11467551622418878</v>
      </c>
    </row>
    <row r="43" spans="1:9" ht="16.5">
      <c r="A43" s="37"/>
      <c r="B43" s="179" t="s">
        <v>33</v>
      </c>
      <c r="C43" s="164" t="s">
        <v>107</v>
      </c>
      <c r="D43" s="160" t="s">
        <v>161</v>
      </c>
      <c r="E43" s="185">
        <v>175586.12499999997</v>
      </c>
      <c r="F43" s="192">
        <v>600232.5</v>
      </c>
      <c r="G43" s="169">
        <f>(F43-E43)/E43</f>
        <v>2.418450632132807</v>
      </c>
      <c r="H43" s="192">
        <v>633920</v>
      </c>
      <c r="I43" s="169">
        <f>(F43-H43)/H43</f>
        <v>-5.3141563604240286E-2</v>
      </c>
    </row>
    <row r="44" spans="1:9" ht="16.5">
      <c r="A44" s="37"/>
      <c r="B44" s="177" t="s">
        <v>31</v>
      </c>
      <c r="C44" s="164" t="s">
        <v>105</v>
      </c>
      <c r="D44" s="160" t="s">
        <v>161</v>
      </c>
      <c r="E44" s="185">
        <v>364854.28333333333</v>
      </c>
      <c r="F44" s="185">
        <v>1570375</v>
      </c>
      <c r="G44" s="169">
        <f>(F44-E44)/E44</f>
        <v>3.3041155654058607</v>
      </c>
      <c r="H44" s="185">
        <v>1592800</v>
      </c>
      <c r="I44" s="169">
        <f>(F44-H44)/H44</f>
        <v>-1.4078980411853339E-2</v>
      </c>
    </row>
    <row r="45" spans="1:9" ht="16.5">
      <c r="A45" s="37"/>
      <c r="B45" s="177" t="s">
        <v>32</v>
      </c>
      <c r="C45" s="164" t="s">
        <v>106</v>
      </c>
      <c r="D45" s="160" t="s">
        <v>161</v>
      </c>
      <c r="E45" s="185">
        <v>285503.87142857141</v>
      </c>
      <c r="F45" s="185">
        <v>935542.5</v>
      </c>
      <c r="G45" s="169">
        <f>(F45-E45)/E45</f>
        <v>2.2768119581665922</v>
      </c>
      <c r="H45" s="185">
        <v>944440</v>
      </c>
      <c r="I45" s="169">
        <f>(F45-H45)/H45</f>
        <v>-9.4209266867138191E-3</v>
      </c>
    </row>
    <row r="46" spans="1:9" ht="16.5" customHeight="1" thickBot="1">
      <c r="A46" s="38"/>
      <c r="B46" s="177" t="s">
        <v>36</v>
      </c>
      <c r="C46" s="164" t="s">
        <v>153</v>
      </c>
      <c r="D46" s="160" t="s">
        <v>161</v>
      </c>
      <c r="E46" s="188">
        <v>154562.1875</v>
      </c>
      <c r="F46" s="188">
        <v>621337.5</v>
      </c>
      <c r="G46" s="175">
        <f>(F46-E46)/E46</f>
        <v>3.0199838657174802</v>
      </c>
      <c r="H46" s="188">
        <v>626496</v>
      </c>
      <c r="I46" s="175">
        <f>(F46-H46)/H46</f>
        <v>-8.233891357646338E-3</v>
      </c>
    </row>
    <row r="47" spans="1:9" ht="15.75" customHeight="1" thickBot="1">
      <c r="A47" s="235" t="s">
        <v>190</v>
      </c>
      <c r="B47" s="236"/>
      <c r="C47" s="236"/>
      <c r="D47" s="237"/>
      <c r="E47" s="83">
        <f>SUM(E41:E46)</f>
        <v>1119135.9910714286</v>
      </c>
      <c r="F47" s="83">
        <f>SUM(F41:F46)</f>
        <v>4299107.5</v>
      </c>
      <c r="G47" s="103">
        <f t="shared" ref="G47" si="4">(F47-E47)/E47</f>
        <v>2.8414522759509842</v>
      </c>
      <c r="H47" s="102">
        <f>SUM(H41:H46)</f>
        <v>4452696</v>
      </c>
      <c r="I47" s="104">
        <f t="shared" ref="I47" si="5">(F47-H47)/H47</f>
        <v>-3.449337210534921E-2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77" t="s">
        <v>49</v>
      </c>
      <c r="C49" s="164" t="s">
        <v>158</v>
      </c>
      <c r="D49" s="168" t="s">
        <v>199</v>
      </c>
      <c r="E49" s="182">
        <v>25461.875</v>
      </c>
      <c r="F49" s="182">
        <v>145285</v>
      </c>
      <c r="G49" s="169">
        <f>(F49-E49)/E49</f>
        <v>4.7059819828665406</v>
      </c>
      <c r="H49" s="182">
        <v>147600</v>
      </c>
      <c r="I49" s="169">
        <f>(F49-H49)/H49</f>
        <v>-1.5684281842818427E-2</v>
      </c>
    </row>
    <row r="50" spans="1:9" ht="16.5">
      <c r="A50" s="37"/>
      <c r="B50" s="177" t="s">
        <v>45</v>
      </c>
      <c r="C50" s="164" t="s">
        <v>109</v>
      </c>
      <c r="D50" s="162" t="s">
        <v>108</v>
      </c>
      <c r="E50" s="185">
        <v>97230.333333333343</v>
      </c>
      <c r="F50" s="185">
        <v>354253.125</v>
      </c>
      <c r="G50" s="169">
        <f>(F50-E50)/E50</f>
        <v>2.643442461371794</v>
      </c>
      <c r="H50" s="185">
        <v>359880</v>
      </c>
      <c r="I50" s="169">
        <f>(F50-H50)/H50</f>
        <v>-1.5635420140046683E-2</v>
      </c>
    </row>
    <row r="51" spans="1:9" ht="16.5">
      <c r="A51" s="37"/>
      <c r="B51" s="177" t="s">
        <v>46</v>
      </c>
      <c r="C51" s="164" t="s">
        <v>111</v>
      </c>
      <c r="D51" s="160" t="s">
        <v>110</v>
      </c>
      <c r="E51" s="185">
        <v>79378.28125</v>
      </c>
      <c r="F51" s="185">
        <v>313951.66666666669</v>
      </c>
      <c r="G51" s="169">
        <f>(F51-E51)/E51</f>
        <v>2.9551330883303382</v>
      </c>
      <c r="H51" s="185">
        <v>318933.33333333331</v>
      </c>
      <c r="I51" s="169">
        <f>(F51-H51)/H51</f>
        <v>-1.5619774247491518E-2</v>
      </c>
    </row>
    <row r="52" spans="1:9" ht="16.5">
      <c r="A52" s="37"/>
      <c r="B52" s="177" t="s">
        <v>47</v>
      </c>
      <c r="C52" s="164" t="s">
        <v>113</v>
      </c>
      <c r="D52" s="160" t="s">
        <v>114</v>
      </c>
      <c r="E52" s="185">
        <v>261238.76785714284</v>
      </c>
      <c r="F52" s="185">
        <v>1013991.4285714285</v>
      </c>
      <c r="G52" s="169">
        <f>(F52-E52)/E52</f>
        <v>2.8814737831175381</v>
      </c>
      <c r="H52" s="185">
        <v>1030080</v>
      </c>
      <c r="I52" s="169">
        <f>(F52-H52)/H52</f>
        <v>-1.561875915324196E-2</v>
      </c>
    </row>
    <row r="53" spans="1:9" ht="16.5">
      <c r="A53" s="37"/>
      <c r="B53" s="177" t="s">
        <v>48</v>
      </c>
      <c r="C53" s="164" t="s">
        <v>157</v>
      </c>
      <c r="D53" s="162" t="s">
        <v>114</v>
      </c>
      <c r="E53" s="185">
        <v>330605</v>
      </c>
      <c r="F53" s="185">
        <v>1305935.4757142856</v>
      </c>
      <c r="G53" s="169">
        <f>(F53-E53)/E53</f>
        <v>2.9501383092036892</v>
      </c>
      <c r="H53" s="185">
        <v>1317531.4285714286</v>
      </c>
      <c r="I53" s="169">
        <f>(F53-H53)/H53</f>
        <v>-8.8012722927727494E-3</v>
      </c>
    </row>
    <row r="54" spans="1:9" ht="16.5" customHeight="1" thickBot="1">
      <c r="A54" s="38"/>
      <c r="B54" s="177" t="s">
        <v>50</v>
      </c>
      <c r="C54" s="164" t="s">
        <v>159</v>
      </c>
      <c r="D54" s="161" t="s">
        <v>112</v>
      </c>
      <c r="E54" s="188">
        <v>269750</v>
      </c>
      <c r="F54" s="188">
        <v>1899000</v>
      </c>
      <c r="G54" s="175">
        <f>(F54-E54)/E54</f>
        <v>6.03985171455051</v>
      </c>
      <c r="H54" s="188">
        <v>1899000</v>
      </c>
      <c r="I54" s="175">
        <f>(F54-H54)/H54</f>
        <v>0</v>
      </c>
    </row>
    <row r="55" spans="1:9" ht="15.75" customHeight="1" thickBot="1">
      <c r="A55" s="235" t="s">
        <v>191</v>
      </c>
      <c r="B55" s="236"/>
      <c r="C55" s="236"/>
      <c r="D55" s="237"/>
      <c r="E55" s="83">
        <f>SUM(E49:E54)</f>
        <v>1063664.2574404762</v>
      </c>
      <c r="F55" s="83">
        <f>SUM(F49:F54)</f>
        <v>5032416.695952381</v>
      </c>
      <c r="G55" s="103">
        <f t="shared" ref="G55" si="6">(F55-E55)/E55</f>
        <v>3.7312078607041097</v>
      </c>
      <c r="H55" s="83">
        <f>SUM(H49:H54)</f>
        <v>5073024.7619047621</v>
      </c>
      <c r="I55" s="104">
        <f t="shared" ref="I55" si="7">(F55-H55)/H55</f>
        <v>-8.0047048572130484E-3</v>
      </c>
    </row>
    <row r="56" spans="1:9" ht="17.25" customHeight="1" thickBot="1">
      <c r="A56" s="108" t="s">
        <v>44</v>
      </c>
      <c r="B56" s="10" t="s">
        <v>57</v>
      </c>
      <c r="C56" s="151"/>
      <c r="D56" s="122"/>
      <c r="E56" s="105"/>
      <c r="F56" s="105"/>
      <c r="G56" s="106"/>
      <c r="H56" s="105"/>
      <c r="I56" s="107"/>
    </row>
    <row r="57" spans="1:9" ht="16.5">
      <c r="A57" s="108"/>
      <c r="B57" s="198" t="s">
        <v>38</v>
      </c>
      <c r="C57" s="167" t="s">
        <v>115</v>
      </c>
      <c r="D57" s="168" t="s">
        <v>114</v>
      </c>
      <c r="E57" s="182">
        <v>51665</v>
      </c>
      <c r="F57" s="143">
        <v>161595</v>
      </c>
      <c r="G57" s="170">
        <f>(F57-E57)/E57</f>
        <v>2.1277460563243977</v>
      </c>
      <c r="H57" s="143">
        <v>166080</v>
      </c>
      <c r="I57" s="170">
        <f>(F57-H57)/H57</f>
        <v>-2.7005057803468208E-2</v>
      </c>
    </row>
    <row r="58" spans="1:9" ht="16.5">
      <c r="A58" s="109"/>
      <c r="B58" s="199" t="s">
        <v>42</v>
      </c>
      <c r="C58" s="164" t="s">
        <v>198</v>
      </c>
      <c r="D58" s="160" t="s">
        <v>114</v>
      </c>
      <c r="E58" s="185">
        <v>27303.124999999996</v>
      </c>
      <c r="F58" s="196">
        <v>96702.5</v>
      </c>
      <c r="G58" s="169">
        <f>(F58-E58)/E58</f>
        <v>2.5418106901682505</v>
      </c>
      <c r="H58" s="196">
        <v>99360</v>
      </c>
      <c r="I58" s="169">
        <f>(F58-H58)/H58</f>
        <v>-2.6746175523349437E-2</v>
      </c>
    </row>
    <row r="59" spans="1:9" ht="16.5">
      <c r="A59" s="109"/>
      <c r="B59" s="199" t="s">
        <v>43</v>
      </c>
      <c r="C59" s="164" t="s">
        <v>119</v>
      </c>
      <c r="D59" s="160" t="s">
        <v>114</v>
      </c>
      <c r="E59" s="185">
        <v>16000</v>
      </c>
      <c r="F59" s="185">
        <v>105832</v>
      </c>
      <c r="G59" s="169">
        <f>(F59-E59)/E59</f>
        <v>5.6144999999999996</v>
      </c>
      <c r="H59" s="185">
        <v>107520</v>
      </c>
      <c r="I59" s="169">
        <f>(F59-H59)/H59</f>
        <v>-1.5699404761904762E-2</v>
      </c>
    </row>
    <row r="60" spans="1:9" ht="16.5">
      <c r="A60" s="109"/>
      <c r="B60" s="199" t="s">
        <v>54</v>
      </c>
      <c r="C60" s="164" t="s">
        <v>121</v>
      </c>
      <c r="D60" s="160" t="s">
        <v>120</v>
      </c>
      <c r="E60" s="185">
        <v>50444.28571428571</v>
      </c>
      <c r="F60" s="196">
        <v>224370</v>
      </c>
      <c r="G60" s="169">
        <f>(F60-E60)/E60</f>
        <v>3.4478774319617118</v>
      </c>
      <c r="H60" s="196">
        <v>227931.42857142858</v>
      </c>
      <c r="I60" s="169">
        <f>(F60-H60)/H60</f>
        <v>-1.5625000000000035E-2</v>
      </c>
    </row>
    <row r="61" spans="1:9" s="126" customFormat="1" ht="16.5">
      <c r="A61" s="148"/>
      <c r="B61" s="199" t="s">
        <v>39</v>
      </c>
      <c r="C61" s="164" t="s">
        <v>116</v>
      </c>
      <c r="D61" s="160" t="s">
        <v>114</v>
      </c>
      <c r="E61" s="185">
        <v>58204.166666666664</v>
      </c>
      <c r="F61" s="201">
        <v>167832</v>
      </c>
      <c r="G61" s="169">
        <f>(F61-E61)/E61</f>
        <v>1.8835049037153699</v>
      </c>
      <c r="H61" s="201">
        <v>170496</v>
      </c>
      <c r="I61" s="169">
        <f>(F61-H61)/H61</f>
        <v>-1.5625E-2</v>
      </c>
    </row>
    <row r="62" spans="1:9" s="126" customFormat="1" ht="17.25" thickBot="1">
      <c r="A62" s="148"/>
      <c r="B62" s="200" t="s">
        <v>40</v>
      </c>
      <c r="C62" s="165" t="s">
        <v>117</v>
      </c>
      <c r="D62" s="161" t="s">
        <v>114</v>
      </c>
      <c r="E62" s="188">
        <v>40740.85</v>
      </c>
      <c r="F62" s="197">
        <v>142065</v>
      </c>
      <c r="G62" s="174">
        <f>(F62-E62)/E62</f>
        <v>2.4870406483909884</v>
      </c>
      <c r="H62" s="197">
        <v>144320</v>
      </c>
      <c r="I62" s="174">
        <f>(F62-H62)/H62</f>
        <v>-1.5625E-2</v>
      </c>
    </row>
    <row r="63" spans="1:9" s="126" customFormat="1" ht="16.5">
      <c r="A63" s="148"/>
      <c r="B63" s="94" t="s">
        <v>56</v>
      </c>
      <c r="C63" s="163" t="s">
        <v>123</v>
      </c>
      <c r="D63" s="160" t="s">
        <v>120</v>
      </c>
      <c r="E63" s="185">
        <v>497887.5</v>
      </c>
      <c r="F63" s="195">
        <v>1066905</v>
      </c>
      <c r="G63" s="169">
        <f>(F63-E63)/E63</f>
        <v>1.1428635987045266</v>
      </c>
      <c r="H63" s="195">
        <v>1083840</v>
      </c>
      <c r="I63" s="169">
        <f>(F63-H63)/H63</f>
        <v>-1.5625E-2</v>
      </c>
    </row>
    <row r="64" spans="1:9" s="126" customFormat="1" ht="16.5">
      <c r="A64" s="148"/>
      <c r="B64" s="199" t="s">
        <v>55</v>
      </c>
      <c r="C64" s="164" t="s">
        <v>122</v>
      </c>
      <c r="D64" s="162" t="s">
        <v>120</v>
      </c>
      <c r="E64" s="192">
        <v>58921.857142857145</v>
      </c>
      <c r="F64" s="196">
        <v>215865</v>
      </c>
      <c r="G64" s="169">
        <f>(F64-E64)/E64</f>
        <v>2.6635810625695528</v>
      </c>
      <c r="H64" s="196">
        <v>218605.71428571429</v>
      </c>
      <c r="I64" s="169">
        <f>(F64-H64)/H64</f>
        <v>-1.253724905897116E-2</v>
      </c>
    </row>
    <row r="65" spans="1:9" ht="16.5" customHeight="1" thickBot="1">
      <c r="A65" s="110"/>
      <c r="B65" s="200" t="s">
        <v>41</v>
      </c>
      <c r="C65" s="165" t="s">
        <v>118</v>
      </c>
      <c r="D65" s="161" t="s">
        <v>114</v>
      </c>
      <c r="E65" s="188">
        <v>51442.5</v>
      </c>
      <c r="F65" s="197">
        <v>213570</v>
      </c>
      <c r="G65" s="174">
        <f>(F65-E65)/E65</f>
        <v>3.1516256013996209</v>
      </c>
      <c r="H65" s="197">
        <v>188928</v>
      </c>
      <c r="I65" s="174">
        <f>(F65-H65)/H65</f>
        <v>0.13043064024390244</v>
      </c>
    </row>
    <row r="66" spans="1:9" ht="15.75" customHeight="1" thickBot="1">
      <c r="A66" s="235" t="s">
        <v>192</v>
      </c>
      <c r="B66" s="247"/>
      <c r="C66" s="247"/>
      <c r="D66" s="248"/>
      <c r="E66" s="99">
        <f>SUM(E57:E65)</f>
        <v>852609.28452380956</v>
      </c>
      <c r="F66" s="99">
        <f>SUM(F57:F65)</f>
        <v>2394736.5</v>
      </c>
      <c r="G66" s="101">
        <f t="shared" ref="G66" si="8">(F66-E66)/E66</f>
        <v>1.8087150157384027</v>
      </c>
      <c r="H66" s="99">
        <f>SUM(H57:H65)</f>
        <v>2407081.1428571427</v>
      </c>
      <c r="I66" s="152">
        <f t="shared" ref="I66" si="9">(F66-H66)/H66</f>
        <v>-5.1284697625481601E-3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77" t="s">
        <v>62</v>
      </c>
      <c r="C68" s="164" t="s">
        <v>131</v>
      </c>
      <c r="D68" s="168" t="s">
        <v>125</v>
      </c>
      <c r="E68" s="182">
        <v>153058.33333333334</v>
      </c>
      <c r="F68" s="190">
        <v>574938</v>
      </c>
      <c r="G68" s="169">
        <f>(F68-E68)/E68</f>
        <v>2.7563325529482219</v>
      </c>
      <c r="H68" s="190">
        <v>603360</v>
      </c>
      <c r="I68" s="169">
        <f>(F68-H68)/H68</f>
        <v>-4.710620525059666E-2</v>
      </c>
    </row>
    <row r="69" spans="1:9" ht="16.5">
      <c r="A69" s="37"/>
      <c r="B69" s="177" t="s">
        <v>63</v>
      </c>
      <c r="C69" s="164" t="s">
        <v>132</v>
      </c>
      <c r="D69" s="162" t="s">
        <v>126</v>
      </c>
      <c r="E69" s="185">
        <v>71749.166666666657</v>
      </c>
      <c r="F69" s="184">
        <v>293355</v>
      </c>
      <c r="G69" s="169">
        <f>(F69-E69)/E69</f>
        <v>3.0886189154345582</v>
      </c>
      <c r="H69" s="184">
        <v>298011.42857142858</v>
      </c>
      <c r="I69" s="169">
        <f>(F69-H69)/H69</f>
        <v>-1.5625000000000028E-2</v>
      </c>
    </row>
    <row r="70" spans="1:9" ht="16.5">
      <c r="A70" s="37"/>
      <c r="B70" s="177" t="s">
        <v>64</v>
      </c>
      <c r="C70" s="164" t="s">
        <v>133</v>
      </c>
      <c r="D70" s="162" t="s">
        <v>127</v>
      </c>
      <c r="E70" s="185">
        <v>59013.895833333328</v>
      </c>
      <c r="F70" s="184">
        <v>211545</v>
      </c>
      <c r="G70" s="169">
        <f>(F70-E70)/E70</f>
        <v>2.5846642051465993</v>
      </c>
      <c r="H70" s="184">
        <v>214902.85714285713</v>
      </c>
      <c r="I70" s="169">
        <f>(F70-H70)/H70</f>
        <v>-1.5624999999999943E-2</v>
      </c>
    </row>
    <row r="71" spans="1:9" ht="16.5">
      <c r="A71" s="37"/>
      <c r="B71" s="177" t="s">
        <v>59</v>
      </c>
      <c r="C71" s="164" t="s">
        <v>128</v>
      </c>
      <c r="D71" s="162" t="s">
        <v>124</v>
      </c>
      <c r="E71" s="185">
        <v>125205.65625</v>
      </c>
      <c r="F71" s="184">
        <v>458800</v>
      </c>
      <c r="G71" s="169">
        <f>(F71-E71)/E71</f>
        <v>2.6643711932942327</v>
      </c>
      <c r="H71" s="184">
        <v>462238.75</v>
      </c>
      <c r="I71" s="169">
        <f>(F71-H71)/H71</f>
        <v>-7.4393373554250911E-3</v>
      </c>
    </row>
    <row r="72" spans="1:9" ht="16.5">
      <c r="A72" s="37"/>
      <c r="B72" s="177" t="s">
        <v>61</v>
      </c>
      <c r="C72" s="164" t="s">
        <v>130</v>
      </c>
      <c r="D72" s="162" t="s">
        <v>216</v>
      </c>
      <c r="E72" s="185">
        <v>418383.125</v>
      </c>
      <c r="F72" s="184">
        <v>890187.22222222225</v>
      </c>
      <c r="G72" s="169">
        <f>(F72-E72)/E72</f>
        <v>1.1276843377041612</v>
      </c>
      <c r="H72" s="184">
        <v>879893.33333333337</v>
      </c>
      <c r="I72" s="169">
        <f>(F72-H72)/H72</f>
        <v>1.1699019073018936E-2</v>
      </c>
    </row>
    <row r="73" spans="1:9" ht="16.5" customHeight="1" thickBot="1">
      <c r="A73" s="37"/>
      <c r="B73" s="177" t="s">
        <v>60</v>
      </c>
      <c r="C73" s="164" t="s">
        <v>129</v>
      </c>
      <c r="D73" s="161" t="s">
        <v>215</v>
      </c>
      <c r="E73" s="188">
        <v>595299.80000000005</v>
      </c>
      <c r="F73" s="193">
        <v>2401875</v>
      </c>
      <c r="G73" s="175">
        <f>(F73-E73)/E73</f>
        <v>3.0347317435685346</v>
      </c>
      <c r="H73" s="193">
        <v>2305200</v>
      </c>
      <c r="I73" s="175">
        <f>(F73-H73)/H73</f>
        <v>4.1937792816241541E-2</v>
      </c>
    </row>
    <row r="74" spans="1:9" ht="15.75" customHeight="1" thickBot="1">
      <c r="A74" s="235" t="s">
        <v>214</v>
      </c>
      <c r="B74" s="236"/>
      <c r="C74" s="236"/>
      <c r="D74" s="237"/>
      <c r="E74" s="83">
        <f>SUM(E68:E73)</f>
        <v>1422709.9770833333</v>
      </c>
      <c r="F74" s="83">
        <f>SUM(F68:F73)</f>
        <v>4830700.222222222</v>
      </c>
      <c r="G74" s="103">
        <f t="shared" ref="G74" si="10">(F74-E74)/E74</f>
        <v>2.3954216249509512</v>
      </c>
      <c r="H74" s="83">
        <f>SUM(H68:H73)</f>
        <v>4763606.3690476194</v>
      </c>
      <c r="I74" s="104">
        <f t="shared" ref="I74" si="11">(F74-H74)/H74</f>
        <v>1.4084676183690758E-2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77" t="s">
        <v>67</v>
      </c>
      <c r="C76" s="166" t="s">
        <v>139</v>
      </c>
      <c r="D76" s="168" t="s">
        <v>135</v>
      </c>
      <c r="E76" s="182">
        <v>50563.666666666664</v>
      </c>
      <c r="F76" s="182">
        <v>208530</v>
      </c>
      <c r="G76" s="169">
        <f>(F76-E76)/E76</f>
        <v>3.1241075607649766</v>
      </c>
      <c r="H76" s="182">
        <v>220160</v>
      </c>
      <c r="I76" s="169">
        <f>(F76-H76)/H76</f>
        <v>-5.2825218023255814E-2</v>
      </c>
    </row>
    <row r="77" spans="1:9" ht="16.5">
      <c r="A77" s="37"/>
      <c r="B77" s="177" t="s">
        <v>70</v>
      </c>
      <c r="C77" s="164" t="s">
        <v>141</v>
      </c>
      <c r="D77" s="162" t="s">
        <v>137</v>
      </c>
      <c r="E77" s="185">
        <v>31465.75</v>
      </c>
      <c r="F77" s="185">
        <v>147897.5</v>
      </c>
      <c r="G77" s="169">
        <f>(F77-E77)/E77</f>
        <v>3.7002693404733717</v>
      </c>
      <c r="H77" s="185">
        <v>152640</v>
      </c>
      <c r="I77" s="169">
        <f>(F77-H77)/H77</f>
        <v>-3.106983752620545E-2</v>
      </c>
    </row>
    <row r="78" spans="1:9" ht="16.5">
      <c r="A78" s="37"/>
      <c r="B78" s="177" t="s">
        <v>71</v>
      </c>
      <c r="C78" s="164" t="s">
        <v>200</v>
      </c>
      <c r="D78" s="162" t="s">
        <v>134</v>
      </c>
      <c r="E78" s="185">
        <v>24872.262499999997</v>
      </c>
      <c r="F78" s="185">
        <v>118754.44444444444</v>
      </c>
      <c r="G78" s="169">
        <f>(F78-E78)/E78</f>
        <v>3.7745734608761246</v>
      </c>
      <c r="H78" s="185">
        <v>120640</v>
      </c>
      <c r="I78" s="169">
        <f>(F78-H78)/H78</f>
        <v>-1.5629605069260297E-2</v>
      </c>
    </row>
    <row r="79" spans="1:9" ht="16.5">
      <c r="A79" s="37"/>
      <c r="B79" s="177" t="s">
        <v>68</v>
      </c>
      <c r="C79" s="164" t="s">
        <v>138</v>
      </c>
      <c r="D79" s="162" t="s">
        <v>134</v>
      </c>
      <c r="E79" s="185">
        <v>65734.049107142855</v>
      </c>
      <c r="F79" s="185">
        <v>273240</v>
      </c>
      <c r="G79" s="169">
        <f>(F79-E79)/E79</f>
        <v>3.1567498687724829</v>
      </c>
      <c r="H79" s="185">
        <v>277577.14285714284</v>
      </c>
      <c r="I79" s="169">
        <f>(F79-H79)/H79</f>
        <v>-1.5624999999999941E-2</v>
      </c>
    </row>
    <row r="80" spans="1:9" ht="16.5" customHeight="1" thickBot="1">
      <c r="A80" s="38"/>
      <c r="B80" s="177" t="s">
        <v>69</v>
      </c>
      <c r="C80" s="164" t="s">
        <v>140</v>
      </c>
      <c r="D80" s="161" t="s">
        <v>136</v>
      </c>
      <c r="E80" s="188">
        <v>26177.181547619046</v>
      </c>
      <c r="F80" s="188">
        <v>84459.375</v>
      </c>
      <c r="G80" s="169">
        <f>(F80-E80)/E80</f>
        <v>2.2264502901643368</v>
      </c>
      <c r="H80" s="188">
        <v>83040</v>
      </c>
      <c r="I80" s="169">
        <f>(F80-H80)/H80</f>
        <v>1.7092666184971097E-2</v>
      </c>
    </row>
    <row r="81" spans="1:11" ht="15.75" customHeight="1" thickBot="1">
      <c r="A81" s="235" t="s">
        <v>193</v>
      </c>
      <c r="B81" s="236"/>
      <c r="C81" s="236"/>
      <c r="D81" s="237"/>
      <c r="E81" s="83">
        <f>SUM(E76:E80)</f>
        <v>198812.90982142856</v>
      </c>
      <c r="F81" s="83">
        <f>SUM(F76:F80)</f>
        <v>832881.3194444445</v>
      </c>
      <c r="G81" s="103">
        <f t="shared" ref="G81" si="12">(F81-E81)/E81</f>
        <v>3.189271814353146</v>
      </c>
      <c r="H81" s="83">
        <f>SUM(H76:H80)</f>
        <v>854057.14285714284</v>
      </c>
      <c r="I81" s="104">
        <f t="shared" ref="I81" si="13">(F81-H81)/H81</f>
        <v>-2.4794387108404994E-2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77" t="s">
        <v>78</v>
      </c>
      <c r="C83" s="164" t="s">
        <v>149</v>
      </c>
      <c r="D83" s="168" t="s">
        <v>147</v>
      </c>
      <c r="E83" s="185">
        <v>31799.095238095237</v>
      </c>
      <c r="F83" s="182">
        <v>137065.5</v>
      </c>
      <c r="G83" s="170">
        <f>(F83-E83)/E83</f>
        <v>3.3103584857910007</v>
      </c>
      <c r="H83" s="182">
        <v>144480</v>
      </c>
      <c r="I83" s="170">
        <f>(F83-H83)/H83</f>
        <v>-5.1318521594684384E-2</v>
      </c>
    </row>
    <row r="84" spans="1:11" ht="16.5">
      <c r="A84" s="37"/>
      <c r="B84" s="177" t="s">
        <v>74</v>
      </c>
      <c r="C84" s="164" t="s">
        <v>144</v>
      </c>
      <c r="D84" s="160" t="s">
        <v>142</v>
      </c>
      <c r="E84" s="185">
        <v>20357.8</v>
      </c>
      <c r="F84" s="185">
        <v>74970</v>
      </c>
      <c r="G84" s="169">
        <f>(F84-E84)/E84</f>
        <v>2.6826179646130721</v>
      </c>
      <c r="H84" s="185">
        <v>76160</v>
      </c>
      <c r="I84" s="169">
        <f>(F84-H84)/H84</f>
        <v>-1.5625E-2</v>
      </c>
    </row>
    <row r="85" spans="1:11" ht="16.5">
      <c r="A85" s="37"/>
      <c r="B85" s="177" t="s">
        <v>75</v>
      </c>
      <c r="C85" s="164" t="s">
        <v>148</v>
      </c>
      <c r="D85" s="162" t="s">
        <v>145</v>
      </c>
      <c r="E85" s="185">
        <v>12886.065476190477</v>
      </c>
      <c r="F85" s="185">
        <v>42336</v>
      </c>
      <c r="G85" s="169">
        <f>(F85-E85)/E85</f>
        <v>2.2854093499853798</v>
      </c>
      <c r="H85" s="185">
        <v>43008</v>
      </c>
      <c r="I85" s="169">
        <f>(F85-H85)/H85</f>
        <v>-1.5625E-2</v>
      </c>
    </row>
    <row r="86" spans="1:11" ht="16.5">
      <c r="A86" s="37"/>
      <c r="B86" s="177" t="s">
        <v>79</v>
      </c>
      <c r="C86" s="164" t="s">
        <v>155</v>
      </c>
      <c r="D86" s="162" t="s">
        <v>156</v>
      </c>
      <c r="E86" s="185">
        <v>75000</v>
      </c>
      <c r="F86" s="185">
        <v>739620</v>
      </c>
      <c r="G86" s="169">
        <f>(F86-E86)/E86</f>
        <v>8.8615999999999993</v>
      </c>
      <c r="H86" s="185">
        <v>751360</v>
      </c>
      <c r="I86" s="169">
        <f>(F86-H86)/H86</f>
        <v>-1.5625E-2</v>
      </c>
    </row>
    <row r="87" spans="1:11" ht="16.5">
      <c r="A87" s="37"/>
      <c r="B87" s="177" t="s">
        <v>80</v>
      </c>
      <c r="C87" s="164" t="s">
        <v>151</v>
      </c>
      <c r="D87" s="173" t="s">
        <v>150</v>
      </c>
      <c r="E87" s="194">
        <v>48124.425000000003</v>
      </c>
      <c r="F87" s="194">
        <v>171570</v>
      </c>
      <c r="G87" s="169">
        <f>(F87-E87)/E87</f>
        <v>2.5651335054912341</v>
      </c>
      <c r="H87" s="194">
        <v>173120</v>
      </c>
      <c r="I87" s="169">
        <f>(F87-H87)/H87</f>
        <v>-8.9533271719038823E-3</v>
      </c>
    </row>
    <row r="88" spans="1:11" ht="16.5">
      <c r="A88" s="37"/>
      <c r="B88" s="177" t="s">
        <v>77</v>
      </c>
      <c r="C88" s="164" t="s">
        <v>146</v>
      </c>
      <c r="D88" s="173" t="s">
        <v>162</v>
      </c>
      <c r="E88" s="194">
        <v>21077.34375</v>
      </c>
      <c r="F88" s="194">
        <v>100820</v>
      </c>
      <c r="G88" s="169">
        <f>(F88-E88)/E88</f>
        <v>3.7833351866266356</v>
      </c>
      <c r="H88" s="194">
        <v>100813.33333333333</v>
      </c>
      <c r="I88" s="169">
        <f>(F88-H88)/H88</f>
        <v>6.6128818939341865E-5</v>
      </c>
    </row>
    <row r="89" spans="1:11" ht="16.5" customHeight="1" thickBot="1">
      <c r="A89" s="35"/>
      <c r="B89" s="178" t="s">
        <v>76</v>
      </c>
      <c r="C89" s="165" t="s">
        <v>143</v>
      </c>
      <c r="D89" s="161" t="s">
        <v>161</v>
      </c>
      <c r="E89" s="188">
        <v>28772.120535714286</v>
      </c>
      <c r="F89" s="219">
        <v>103358.55555555556</v>
      </c>
      <c r="G89" s="171">
        <f>(F89-E89)/E89</f>
        <v>2.5923162294297546</v>
      </c>
      <c r="H89" s="219">
        <v>102194.22222222222</v>
      </c>
      <c r="I89" s="171">
        <f>(F89-H89)/H89</f>
        <v>1.13933381752394E-2</v>
      </c>
    </row>
    <row r="90" spans="1:11" ht="15.75" customHeight="1" thickBot="1">
      <c r="A90" s="235" t="s">
        <v>194</v>
      </c>
      <c r="B90" s="236"/>
      <c r="C90" s="236"/>
      <c r="D90" s="237"/>
      <c r="E90" s="83">
        <f>SUM(E83:E89)</f>
        <v>238016.85</v>
      </c>
      <c r="F90" s="83">
        <f>SUM(F83:F89)</f>
        <v>1369740.0555555555</v>
      </c>
      <c r="G90" s="111">
        <f t="shared" ref="G90:G91" si="14">(F90-E90)/E90</f>
        <v>4.7548028870878483</v>
      </c>
      <c r="H90" s="83">
        <f>SUM(H83:H89)</f>
        <v>1391135.5555555555</v>
      </c>
      <c r="I90" s="104">
        <f t="shared" ref="I90:I91" si="15">(F90-H90)/H90</f>
        <v>-1.5379881503679648E-2</v>
      </c>
    </row>
    <row r="91" spans="1:11" ht="15.75" customHeight="1" thickBot="1">
      <c r="A91" s="235" t="s">
        <v>195</v>
      </c>
      <c r="B91" s="236"/>
      <c r="C91" s="236"/>
      <c r="D91" s="237"/>
      <c r="E91" s="99">
        <f>SUM(E90+E81+E74+E66+E55+E47+E39+E32)</f>
        <v>5246756.5834325394</v>
      </c>
      <c r="F91" s="99">
        <f>SUM(F32,F39,F47,F55,F66,F74,F81,F90)</f>
        <v>19924955.549920633</v>
      </c>
      <c r="G91" s="101">
        <f t="shared" si="14"/>
        <v>2.7975757466692506</v>
      </c>
      <c r="H91" s="99">
        <f>SUM(H32,H39,H47,H55,H66,H74,H81,H90)</f>
        <v>20118616.459126983</v>
      </c>
      <c r="I91" s="112">
        <f t="shared" si="15"/>
        <v>-9.625955621739261E-3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20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  <mergeCell ref="D11:E11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4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6" customWidth="1"/>
    <col min="4" max="6" width="13.140625" style="126" customWidth="1"/>
    <col min="7" max="7" width="11.28515625" style="82" customWidth="1"/>
    <col min="8" max="8" width="11.42578125" style="126" customWidth="1"/>
    <col min="9" max="9" width="11.7109375" style="126" customWidth="1"/>
    <col min="10" max="10" width="9.140625" style="126"/>
    <col min="11" max="11" width="13" style="221" bestFit="1" customWidth="1"/>
    <col min="12" max="12" width="9.140625" style="221"/>
    <col min="13" max="16384" width="9.140625" style="12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205</v>
      </c>
      <c r="B9" s="26"/>
      <c r="C9" s="26"/>
      <c r="D9" s="26"/>
      <c r="E9" s="220"/>
      <c r="F9" s="220"/>
    </row>
    <row r="10" spans="1:12" ht="18">
      <c r="A10" s="2" t="s">
        <v>206</v>
      </c>
      <c r="B10" s="2"/>
      <c r="C10" s="2"/>
    </row>
    <row r="11" spans="1:12" ht="18">
      <c r="A11" s="2" t="s">
        <v>228</v>
      </c>
    </row>
    <row r="12" spans="1:12" ht="15.75" thickBot="1"/>
    <row r="13" spans="1:12" ht="24.75" customHeight="1">
      <c r="A13" s="229" t="s">
        <v>3</v>
      </c>
      <c r="B13" s="229"/>
      <c r="C13" s="231" t="s">
        <v>0</v>
      </c>
      <c r="D13" s="225" t="s">
        <v>207</v>
      </c>
      <c r="E13" s="225" t="s">
        <v>208</v>
      </c>
      <c r="F13" s="225" t="s">
        <v>209</v>
      </c>
      <c r="G13" s="225" t="s">
        <v>210</v>
      </c>
      <c r="H13" s="225" t="s">
        <v>211</v>
      </c>
      <c r="I13" s="225" t="s">
        <v>212</v>
      </c>
    </row>
    <row r="14" spans="1:12" ht="24.75" customHeight="1" thickBot="1">
      <c r="A14" s="230"/>
      <c r="B14" s="230"/>
      <c r="C14" s="232"/>
      <c r="D14" s="245"/>
      <c r="E14" s="245"/>
      <c r="F14" s="245"/>
      <c r="G14" s="226"/>
      <c r="H14" s="245"/>
      <c r="I14" s="245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07"/>
    </row>
    <row r="16" spans="1:12" ht="18">
      <c r="A16" s="87"/>
      <c r="B16" s="208" t="s">
        <v>4</v>
      </c>
      <c r="C16" s="163" t="s">
        <v>163</v>
      </c>
      <c r="D16" s="209">
        <v>55000</v>
      </c>
      <c r="E16" s="209">
        <v>60000</v>
      </c>
      <c r="F16" s="209">
        <v>50000</v>
      </c>
      <c r="G16" s="155">
        <v>62500</v>
      </c>
      <c r="H16" s="155">
        <v>63333</v>
      </c>
      <c r="I16" s="155">
        <f>AVERAGE(D16:H16)</f>
        <v>58166.6</v>
      </c>
      <c r="K16" s="207"/>
      <c r="L16" s="210"/>
    </row>
    <row r="17" spans="1:16" ht="18">
      <c r="A17" s="88"/>
      <c r="B17" s="211" t="s">
        <v>5</v>
      </c>
      <c r="C17" s="164" t="s">
        <v>164</v>
      </c>
      <c r="D17" s="202">
        <v>59000</v>
      </c>
      <c r="E17" s="202">
        <v>40000</v>
      </c>
      <c r="F17" s="202">
        <v>45000</v>
      </c>
      <c r="G17" s="125">
        <v>60000</v>
      </c>
      <c r="H17" s="125">
        <v>46666</v>
      </c>
      <c r="I17" s="155">
        <f t="shared" ref="I17:I40" si="0">AVERAGE(D17:H17)</f>
        <v>50133.2</v>
      </c>
      <c r="K17" s="207"/>
      <c r="L17" s="210"/>
    </row>
    <row r="18" spans="1:16" ht="18">
      <c r="A18" s="88"/>
      <c r="B18" s="211" t="s">
        <v>6</v>
      </c>
      <c r="C18" s="164" t="s">
        <v>165</v>
      </c>
      <c r="D18" s="202">
        <v>39000</v>
      </c>
      <c r="E18" s="212">
        <v>40000</v>
      </c>
      <c r="F18" s="202">
        <v>35000</v>
      </c>
      <c r="G18" s="125">
        <v>40000</v>
      </c>
      <c r="H18" s="125">
        <v>58333</v>
      </c>
      <c r="I18" s="155">
        <f t="shared" si="0"/>
        <v>42466.6</v>
      </c>
      <c r="K18" s="207"/>
      <c r="L18" s="210"/>
    </row>
    <row r="19" spans="1:16" ht="18">
      <c r="A19" s="88"/>
      <c r="B19" s="211" t="s">
        <v>7</v>
      </c>
      <c r="C19" s="164" t="s">
        <v>166</v>
      </c>
      <c r="D19" s="202">
        <v>8000</v>
      </c>
      <c r="E19" s="202">
        <v>10000</v>
      </c>
      <c r="F19" s="202">
        <v>15000</v>
      </c>
      <c r="G19" s="125">
        <v>20000</v>
      </c>
      <c r="H19" s="125">
        <v>15000</v>
      </c>
      <c r="I19" s="155">
        <f t="shared" si="0"/>
        <v>13600</v>
      </c>
      <c r="K19" s="207"/>
      <c r="L19" s="210"/>
      <c r="P19" s="221"/>
    </row>
    <row r="20" spans="1:16" ht="18">
      <c r="A20" s="88"/>
      <c r="B20" s="211" t="s">
        <v>8</v>
      </c>
      <c r="C20" s="164" t="s">
        <v>167</v>
      </c>
      <c r="D20" s="202">
        <v>160000</v>
      </c>
      <c r="E20" s="202">
        <v>180000</v>
      </c>
      <c r="F20" s="212">
        <v>187500</v>
      </c>
      <c r="G20" s="125">
        <v>190000</v>
      </c>
      <c r="H20" s="125">
        <v>173333</v>
      </c>
      <c r="I20" s="155">
        <f t="shared" si="0"/>
        <v>178166.6</v>
      </c>
      <c r="K20" s="207"/>
      <c r="L20" s="210"/>
    </row>
    <row r="21" spans="1:16" ht="18.75" customHeight="1">
      <c r="A21" s="88"/>
      <c r="B21" s="211" t="s">
        <v>9</v>
      </c>
      <c r="C21" s="164" t="s">
        <v>168</v>
      </c>
      <c r="D21" s="202">
        <v>42000</v>
      </c>
      <c r="E21" s="202">
        <v>35000</v>
      </c>
      <c r="F21" s="202">
        <v>35000</v>
      </c>
      <c r="G21" s="125">
        <v>32500</v>
      </c>
      <c r="H21" s="125">
        <v>31666</v>
      </c>
      <c r="I21" s="155">
        <f t="shared" si="0"/>
        <v>35233.199999999997</v>
      </c>
      <c r="K21" s="207"/>
      <c r="L21" s="210"/>
    </row>
    <row r="22" spans="1:16" ht="18">
      <c r="A22" s="88"/>
      <c r="B22" s="211" t="s">
        <v>10</v>
      </c>
      <c r="C22" s="164" t="s">
        <v>169</v>
      </c>
      <c r="D22" s="202">
        <v>100000</v>
      </c>
      <c r="E22" s="202">
        <v>80000</v>
      </c>
      <c r="F22" s="202">
        <v>42500</v>
      </c>
      <c r="G22" s="125">
        <v>70000</v>
      </c>
      <c r="H22" s="125">
        <v>50000</v>
      </c>
      <c r="I22" s="155">
        <f t="shared" si="0"/>
        <v>68500</v>
      </c>
      <c r="K22" s="207"/>
      <c r="L22" s="210"/>
    </row>
    <row r="23" spans="1:16" ht="18">
      <c r="A23" s="88"/>
      <c r="B23" s="211" t="s">
        <v>11</v>
      </c>
      <c r="C23" s="164" t="s">
        <v>170</v>
      </c>
      <c r="D23" s="202">
        <v>10000</v>
      </c>
      <c r="E23" s="202">
        <v>10000</v>
      </c>
      <c r="F23" s="212">
        <v>12500</v>
      </c>
      <c r="G23" s="125">
        <v>12500</v>
      </c>
      <c r="H23" s="125">
        <v>10000</v>
      </c>
      <c r="I23" s="155">
        <f t="shared" si="0"/>
        <v>11000</v>
      </c>
      <c r="K23" s="207"/>
      <c r="L23" s="210"/>
    </row>
    <row r="24" spans="1:16" ht="18">
      <c r="A24" s="88"/>
      <c r="B24" s="211" t="s">
        <v>12</v>
      </c>
      <c r="C24" s="164" t="s">
        <v>171</v>
      </c>
      <c r="D24" s="202">
        <v>10000</v>
      </c>
      <c r="E24" s="202">
        <v>10000</v>
      </c>
      <c r="F24" s="202">
        <v>12500</v>
      </c>
      <c r="G24" s="125">
        <v>12500</v>
      </c>
      <c r="H24" s="125">
        <v>10000</v>
      </c>
      <c r="I24" s="155">
        <f t="shared" si="0"/>
        <v>11000</v>
      </c>
      <c r="K24" s="207"/>
      <c r="L24" s="210"/>
    </row>
    <row r="25" spans="1:16" ht="18">
      <c r="A25" s="88"/>
      <c r="B25" s="211" t="s">
        <v>13</v>
      </c>
      <c r="C25" s="164" t="s">
        <v>172</v>
      </c>
      <c r="D25" s="202">
        <v>10000</v>
      </c>
      <c r="E25" s="202">
        <v>10000</v>
      </c>
      <c r="F25" s="202">
        <v>12500</v>
      </c>
      <c r="G25" s="125">
        <v>12500</v>
      </c>
      <c r="H25" s="125">
        <v>10000</v>
      </c>
      <c r="I25" s="155">
        <f t="shared" si="0"/>
        <v>11000</v>
      </c>
      <c r="K25" s="207"/>
      <c r="L25" s="210"/>
    </row>
    <row r="26" spans="1:16" ht="18">
      <c r="A26" s="88"/>
      <c r="B26" s="211" t="s">
        <v>14</v>
      </c>
      <c r="C26" s="164" t="s">
        <v>173</v>
      </c>
      <c r="D26" s="202">
        <v>10000</v>
      </c>
      <c r="E26" s="202">
        <v>10000</v>
      </c>
      <c r="F26" s="202">
        <v>10000</v>
      </c>
      <c r="G26" s="125">
        <v>12500</v>
      </c>
      <c r="H26" s="125">
        <v>10000</v>
      </c>
      <c r="I26" s="155">
        <f t="shared" si="0"/>
        <v>10500</v>
      </c>
      <c r="K26" s="207"/>
      <c r="L26" s="210"/>
    </row>
    <row r="27" spans="1:16" ht="18">
      <c r="A27" s="88"/>
      <c r="B27" s="211" t="s">
        <v>15</v>
      </c>
      <c r="C27" s="164" t="s">
        <v>174</v>
      </c>
      <c r="D27" s="202">
        <v>20000</v>
      </c>
      <c r="E27" s="202">
        <v>25000</v>
      </c>
      <c r="F27" s="202">
        <v>30000</v>
      </c>
      <c r="G27" s="125">
        <v>27500</v>
      </c>
      <c r="H27" s="125">
        <v>25000</v>
      </c>
      <c r="I27" s="155">
        <f t="shared" si="0"/>
        <v>25500</v>
      </c>
      <c r="K27" s="207"/>
      <c r="L27" s="210"/>
    </row>
    <row r="28" spans="1:16" ht="18">
      <c r="A28" s="88"/>
      <c r="B28" s="211" t="s">
        <v>16</v>
      </c>
      <c r="C28" s="164" t="s">
        <v>175</v>
      </c>
      <c r="D28" s="202">
        <v>10000</v>
      </c>
      <c r="E28" s="202">
        <v>10000</v>
      </c>
      <c r="F28" s="202">
        <v>10000</v>
      </c>
      <c r="G28" s="125">
        <v>10000</v>
      </c>
      <c r="H28" s="125">
        <v>11666</v>
      </c>
      <c r="I28" s="155">
        <f t="shared" si="0"/>
        <v>10333.200000000001</v>
      </c>
      <c r="K28" s="207"/>
      <c r="L28" s="210"/>
    </row>
    <row r="29" spans="1:16" ht="18">
      <c r="A29" s="88"/>
      <c r="B29" s="211" t="s">
        <v>17</v>
      </c>
      <c r="C29" s="164" t="s">
        <v>176</v>
      </c>
      <c r="D29" s="202">
        <v>69000</v>
      </c>
      <c r="E29" s="212">
        <v>75000</v>
      </c>
      <c r="F29" s="202">
        <v>70000</v>
      </c>
      <c r="G29" s="125">
        <v>60000</v>
      </c>
      <c r="H29" s="125">
        <v>56666</v>
      </c>
      <c r="I29" s="155">
        <f t="shared" si="0"/>
        <v>66133.2</v>
      </c>
      <c r="K29" s="207"/>
      <c r="L29" s="210"/>
    </row>
    <row r="30" spans="1:16" ht="18">
      <c r="A30" s="88"/>
      <c r="B30" s="211" t="s">
        <v>18</v>
      </c>
      <c r="C30" s="164" t="s">
        <v>177</v>
      </c>
      <c r="D30" s="202">
        <v>70875</v>
      </c>
      <c r="E30" s="202">
        <v>80000</v>
      </c>
      <c r="F30" s="202">
        <v>45000</v>
      </c>
      <c r="G30" s="125">
        <v>35000</v>
      </c>
      <c r="H30" s="125">
        <v>31666</v>
      </c>
      <c r="I30" s="155">
        <f t="shared" si="0"/>
        <v>52508.2</v>
      </c>
      <c r="K30" s="207"/>
      <c r="L30" s="210"/>
    </row>
    <row r="31" spans="1:16" ht="16.5" customHeight="1" thickBot="1">
      <c r="A31" s="89"/>
      <c r="B31" s="213" t="s">
        <v>19</v>
      </c>
      <c r="C31" s="165" t="s">
        <v>178</v>
      </c>
      <c r="D31" s="203">
        <v>32000</v>
      </c>
      <c r="E31" s="203">
        <v>30000</v>
      </c>
      <c r="F31" s="203">
        <v>37500</v>
      </c>
      <c r="G31" s="158">
        <v>30000</v>
      </c>
      <c r="H31" s="158">
        <v>35000</v>
      </c>
      <c r="I31" s="155">
        <f t="shared" si="0"/>
        <v>32900</v>
      </c>
      <c r="K31" s="207"/>
      <c r="L31" s="210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55"/>
      <c r="K32" s="214"/>
      <c r="L32" s="215"/>
    </row>
    <row r="33" spans="1:12" ht="18">
      <c r="A33" s="87"/>
      <c r="B33" s="208" t="s">
        <v>26</v>
      </c>
      <c r="C33" s="166" t="s">
        <v>179</v>
      </c>
      <c r="D33" s="209">
        <v>75000</v>
      </c>
      <c r="E33" s="209">
        <v>75000</v>
      </c>
      <c r="F33" s="209">
        <v>72500</v>
      </c>
      <c r="G33" s="155">
        <v>100000</v>
      </c>
      <c r="H33" s="155">
        <v>80000</v>
      </c>
      <c r="I33" s="155">
        <f t="shared" si="0"/>
        <v>80500</v>
      </c>
      <c r="K33" s="216"/>
      <c r="L33" s="210"/>
    </row>
    <row r="34" spans="1:12" ht="18">
      <c r="A34" s="88"/>
      <c r="B34" s="211" t="s">
        <v>27</v>
      </c>
      <c r="C34" s="164" t="s">
        <v>180</v>
      </c>
      <c r="D34" s="202">
        <v>75000</v>
      </c>
      <c r="E34" s="202">
        <v>75000</v>
      </c>
      <c r="F34" s="202">
        <v>72500</v>
      </c>
      <c r="G34" s="125">
        <v>100000</v>
      </c>
      <c r="H34" s="125">
        <v>67666</v>
      </c>
      <c r="I34" s="155">
        <f t="shared" si="0"/>
        <v>78033.2</v>
      </c>
      <c r="K34" s="216"/>
      <c r="L34" s="210"/>
    </row>
    <row r="35" spans="1:12" ht="18">
      <c r="A35" s="88"/>
      <c r="B35" s="208" t="s">
        <v>28</v>
      </c>
      <c r="C35" s="164" t="s">
        <v>181</v>
      </c>
      <c r="D35" s="202">
        <v>45000</v>
      </c>
      <c r="E35" s="202">
        <v>60000</v>
      </c>
      <c r="F35" s="202">
        <v>60000</v>
      </c>
      <c r="G35" s="125">
        <v>42500</v>
      </c>
      <c r="H35" s="125">
        <v>56666</v>
      </c>
      <c r="I35" s="155">
        <f t="shared" si="0"/>
        <v>52833.2</v>
      </c>
      <c r="K35" s="216"/>
      <c r="L35" s="210"/>
    </row>
    <row r="36" spans="1:12" ht="18">
      <c r="A36" s="88"/>
      <c r="B36" s="211" t="s">
        <v>29</v>
      </c>
      <c r="C36" s="164" t="s">
        <v>182</v>
      </c>
      <c r="D36" s="202">
        <v>30000</v>
      </c>
      <c r="E36" s="202">
        <v>45000</v>
      </c>
      <c r="F36" s="202">
        <v>45000</v>
      </c>
      <c r="G36" s="125">
        <v>67500</v>
      </c>
      <c r="H36" s="125">
        <v>50000</v>
      </c>
      <c r="I36" s="155">
        <f t="shared" si="0"/>
        <v>47500</v>
      </c>
      <c r="K36" s="216"/>
      <c r="L36" s="210"/>
    </row>
    <row r="37" spans="1:12" ht="16.5" customHeight="1" thickBot="1">
      <c r="A37" s="89"/>
      <c r="B37" s="208" t="s">
        <v>30</v>
      </c>
      <c r="C37" s="164" t="s">
        <v>183</v>
      </c>
      <c r="D37" s="202">
        <v>25000</v>
      </c>
      <c r="E37" s="202">
        <v>15000</v>
      </c>
      <c r="F37" s="202">
        <v>30000</v>
      </c>
      <c r="G37" s="125">
        <v>25000</v>
      </c>
      <c r="H37" s="125">
        <v>20000</v>
      </c>
      <c r="I37" s="155">
        <f t="shared" si="0"/>
        <v>23000</v>
      </c>
      <c r="K37" s="216"/>
      <c r="L37" s="210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55"/>
      <c r="K38" s="214"/>
      <c r="L38" s="215"/>
    </row>
    <row r="39" spans="1:12" ht="18">
      <c r="A39" s="87"/>
      <c r="B39" s="217" t="s">
        <v>31</v>
      </c>
      <c r="C39" s="167" t="s">
        <v>213</v>
      </c>
      <c r="D39" s="181">
        <v>1500000</v>
      </c>
      <c r="E39" s="181">
        <v>1600000</v>
      </c>
      <c r="F39" s="181">
        <v>1323000</v>
      </c>
      <c r="G39" s="125">
        <v>1417500</v>
      </c>
      <c r="H39" s="218">
        <v>1500000</v>
      </c>
      <c r="I39" s="155">
        <f t="shared" si="0"/>
        <v>1468100</v>
      </c>
      <c r="K39" s="216"/>
      <c r="L39" s="210"/>
    </row>
    <row r="40" spans="1:12" ht="18.75" thickBot="1">
      <c r="A40" s="89"/>
      <c r="B40" s="213" t="s">
        <v>32</v>
      </c>
      <c r="C40" s="165" t="s">
        <v>185</v>
      </c>
      <c r="D40" s="187">
        <v>1000000</v>
      </c>
      <c r="E40" s="187">
        <v>1000000</v>
      </c>
      <c r="F40" s="187">
        <v>1039500</v>
      </c>
      <c r="G40" s="125">
        <v>1086750</v>
      </c>
      <c r="H40" s="125">
        <v>1000000</v>
      </c>
      <c r="I40" s="155">
        <f t="shared" si="0"/>
        <v>1025250</v>
      </c>
      <c r="K40" s="216"/>
      <c r="L40" s="210"/>
    </row>
    <row r="41" spans="1:12">
      <c r="D41" s="90">
        <f>SUM(D16:D40)</f>
        <v>3454875</v>
      </c>
      <c r="E41" s="90">
        <f t="shared" ref="E41:H41" si="1">SUM(E16:E40)</f>
        <v>3575000</v>
      </c>
      <c r="F41" s="90">
        <f t="shared" si="1"/>
        <v>3292500</v>
      </c>
      <c r="G41" s="90">
        <f t="shared" si="1"/>
        <v>3526750</v>
      </c>
      <c r="H41" s="90">
        <f t="shared" si="1"/>
        <v>3412661</v>
      </c>
      <c r="I41" s="90"/>
    </row>
    <row r="44" spans="1:12" ht="14.25" customHeight="1"/>
    <row r="48" spans="1:12" ht="15" customHeight="1"/>
    <row r="49" spans="11:12" s="126" customFormat="1" ht="15" customHeight="1">
      <c r="K49" s="221"/>
      <c r="L49" s="221"/>
    </row>
    <row r="50" spans="11:12" s="126" customFormat="1" ht="15" customHeight="1">
      <c r="K50" s="221"/>
      <c r="L50" s="221"/>
    </row>
    <row r="51" spans="11:12" s="126" customFormat="1" ht="15" customHeight="1">
      <c r="K51" s="221"/>
      <c r="L51" s="221"/>
    </row>
    <row r="52" spans="11:12" s="126" customFormat="1" ht="15" customHeight="1">
      <c r="K52" s="221"/>
      <c r="L52" s="221"/>
    </row>
    <row r="53" spans="11:12" s="126" customFormat="1" ht="15" customHeight="1">
      <c r="K53" s="221"/>
      <c r="L53" s="221"/>
    </row>
    <row r="54" spans="11:12" s="126" customFormat="1" ht="15" customHeight="1">
      <c r="K54" s="221"/>
      <c r="L54" s="221"/>
    </row>
    <row r="55" spans="11:12" s="126" customFormat="1" ht="15" customHeight="1">
      <c r="K55" s="221"/>
      <c r="L55" s="221"/>
    </row>
    <row r="56" spans="11:12" s="126" customFormat="1" ht="15" customHeight="1">
      <c r="K56" s="221"/>
      <c r="L56" s="221"/>
    </row>
    <row r="57" spans="11:12" s="126" customFormat="1" ht="15" customHeight="1">
      <c r="K57" s="221"/>
      <c r="L57" s="221"/>
    </row>
    <row r="58" spans="11:12" s="126" customFormat="1" ht="15" customHeight="1">
      <c r="K58" s="221"/>
      <c r="L58" s="221"/>
    </row>
    <row r="59" spans="11:12" s="126" customFormat="1" ht="15" customHeight="1">
      <c r="K59" s="221"/>
      <c r="L59" s="221"/>
    </row>
    <row r="60" spans="11:12" s="126" customFormat="1" ht="15" customHeight="1">
      <c r="K60" s="221"/>
      <c r="L60" s="221"/>
    </row>
    <row r="61" spans="11:12" s="126" customFormat="1" ht="15" customHeight="1">
      <c r="K61" s="221"/>
      <c r="L61" s="221"/>
    </row>
    <row r="62" spans="11:12" s="126" customFormat="1" ht="15" customHeight="1">
      <c r="K62" s="221"/>
      <c r="L62" s="221"/>
    </row>
    <row r="63" spans="11:12" s="126" customFormat="1" ht="15" customHeight="1">
      <c r="K63" s="221"/>
      <c r="L63" s="221"/>
    </row>
    <row r="64" spans="11:12" s="126" customFormat="1" ht="15" customHeight="1">
      <c r="K64" s="221"/>
      <c r="L64" s="221"/>
    </row>
    <row r="65" spans="11:12" s="126" customFormat="1" ht="15" customHeight="1">
      <c r="K65" s="221"/>
      <c r="L65" s="221"/>
    </row>
    <row r="66" spans="11:12" s="126" customFormat="1" ht="15" customHeight="1">
      <c r="K66" s="221"/>
      <c r="L66" s="221"/>
    </row>
    <row r="67" spans="11:12" s="126" customFormat="1" ht="15" customHeight="1">
      <c r="K67" s="221"/>
      <c r="L67" s="221"/>
    </row>
    <row r="68" spans="11:12" s="126" customFormat="1" ht="15" customHeight="1">
      <c r="K68" s="221"/>
      <c r="L68" s="221"/>
    </row>
    <row r="69" spans="11:12" s="126" customFormat="1" ht="15" customHeight="1">
      <c r="K69" s="221"/>
      <c r="L69" s="221"/>
    </row>
    <row r="70" spans="11:12" s="126" customFormat="1" ht="15" customHeight="1">
      <c r="K70" s="221"/>
      <c r="L70" s="221"/>
    </row>
    <row r="71" spans="11:12" s="126" customFormat="1" ht="15" customHeight="1">
      <c r="K71" s="221"/>
      <c r="L71" s="221"/>
    </row>
    <row r="72" spans="11:12" s="126" customFormat="1" ht="15" customHeight="1">
      <c r="K72" s="221"/>
      <c r="L72" s="221"/>
    </row>
    <row r="73" spans="11:12" s="126" customFormat="1" ht="15" customHeight="1">
      <c r="K73" s="221"/>
      <c r="L73" s="221"/>
    </row>
    <row r="74" spans="11:12" s="126" customFormat="1" ht="15" customHeight="1">
      <c r="K74" s="221"/>
      <c r="L74" s="221"/>
    </row>
    <row r="75" spans="11:12" s="126" customFormat="1" ht="15" customHeight="1">
      <c r="K75" s="221"/>
      <c r="L75" s="221"/>
    </row>
    <row r="76" spans="11:12" s="126" customFormat="1" ht="15" customHeight="1">
      <c r="K76" s="221"/>
      <c r="L76" s="221"/>
    </row>
    <row r="77" spans="11:12" s="126" customFormat="1" ht="15" customHeight="1">
      <c r="K77" s="221"/>
      <c r="L77" s="221"/>
    </row>
    <row r="78" spans="11:12" s="126" customFormat="1" ht="15" customHeight="1">
      <c r="K78" s="221"/>
      <c r="L78" s="221"/>
    </row>
    <row r="79" spans="11:12" s="126" customFormat="1" ht="15" customHeight="1">
      <c r="K79" s="221"/>
      <c r="L79" s="221"/>
    </row>
    <row r="80" spans="11:12" s="126" customFormat="1" ht="15" customHeight="1">
      <c r="K80" s="221"/>
      <c r="L80" s="221"/>
    </row>
    <row r="81" spans="11:12" s="126" customFormat="1" ht="15" customHeight="1">
      <c r="K81" s="221"/>
      <c r="L81" s="221"/>
    </row>
    <row r="82" spans="11:12" s="126" customFormat="1" ht="15" customHeight="1">
      <c r="K82" s="221"/>
      <c r="L82" s="221"/>
    </row>
    <row r="83" spans="11:12" s="126" customFormat="1" ht="15" customHeight="1">
      <c r="K83" s="221"/>
      <c r="L83" s="221"/>
    </row>
    <row r="84" spans="11:12" s="126" customFormat="1" ht="15" customHeight="1">
      <c r="K84" s="221"/>
      <c r="L84" s="221"/>
    </row>
    <row r="85" spans="11:12" s="126" customFormat="1" ht="15" customHeight="1">
      <c r="K85" s="221"/>
      <c r="L85" s="221"/>
    </row>
    <row r="86" spans="11:12" s="126" customFormat="1" ht="15" customHeight="1">
      <c r="K86" s="221"/>
      <c r="L86" s="221"/>
    </row>
    <row r="87" spans="11:12" s="126" customFormat="1" ht="15" customHeight="1">
      <c r="K87" s="221"/>
      <c r="L87" s="221"/>
    </row>
    <row r="88" spans="11:12" s="126" customFormat="1" ht="15" customHeight="1">
      <c r="K88" s="221"/>
      <c r="L88" s="221"/>
    </row>
    <row r="89" spans="11:12" s="126" customFormat="1" ht="15" customHeight="1">
      <c r="K89" s="221"/>
      <c r="L89" s="221"/>
    </row>
    <row r="90" spans="11:12" s="126" customFormat="1" ht="15" customHeight="1">
      <c r="K90" s="221"/>
      <c r="L90" s="221"/>
    </row>
    <row r="91" spans="11:12" s="126" customFormat="1" ht="15" customHeight="1">
      <c r="K91" s="221"/>
      <c r="L91" s="221"/>
    </row>
    <row r="92" spans="11:12" s="126" customFormat="1">
      <c r="K92" s="221"/>
      <c r="L92" s="221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08-05-2023</vt:lpstr>
      <vt:lpstr>By Order</vt:lpstr>
      <vt:lpstr>All Stores</vt:lpstr>
      <vt:lpstr>'08-05-2023'!Print_Titles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2023-05-03T10:41:52Z</cp:lastPrinted>
  <dcterms:created xsi:type="dcterms:W3CDTF">2010-10-20T06:23:14Z</dcterms:created>
  <dcterms:modified xsi:type="dcterms:W3CDTF">2023-05-10T10:53:06Z</dcterms:modified>
</cp:coreProperties>
</file>