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2-05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'02-05-2023'!$12:$14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3" i="11"/>
  <c r="G83" i="11"/>
  <c r="I88" i="11"/>
  <c r="G88" i="11"/>
  <c r="I84" i="11"/>
  <c r="G84" i="11"/>
  <c r="I89" i="11"/>
  <c r="G89" i="11"/>
  <c r="I86" i="11"/>
  <c r="G86" i="11"/>
  <c r="I77" i="11"/>
  <c r="G77" i="11"/>
  <c r="I79" i="11"/>
  <c r="G79" i="11"/>
  <c r="I76" i="11"/>
  <c r="G76" i="11"/>
  <c r="I80" i="11"/>
  <c r="G80" i="11"/>
  <c r="I78" i="11"/>
  <c r="G78" i="11"/>
  <c r="I68" i="11"/>
  <c r="G68" i="11"/>
  <c r="I71" i="11"/>
  <c r="G71" i="11"/>
  <c r="I70" i="11"/>
  <c r="G70" i="11"/>
  <c r="I72" i="11"/>
  <c r="G72" i="11"/>
  <c r="I69" i="11"/>
  <c r="G69" i="11"/>
  <c r="I73" i="11"/>
  <c r="G73" i="11"/>
  <c r="I62" i="11"/>
  <c r="G62" i="11"/>
  <c r="I64" i="11"/>
  <c r="G64" i="11"/>
  <c r="I63" i="11"/>
  <c r="G63" i="11"/>
  <c r="I61" i="11"/>
  <c r="G61" i="11"/>
  <c r="I65" i="11"/>
  <c r="G65" i="11"/>
  <c r="I57" i="11"/>
  <c r="G57" i="11"/>
  <c r="I59" i="11"/>
  <c r="G59" i="11"/>
  <c r="I60" i="11"/>
  <c r="G60" i="11"/>
  <c r="I58" i="11"/>
  <c r="G58" i="11"/>
  <c r="I52" i="11"/>
  <c r="G52" i="11"/>
  <c r="I51" i="11"/>
  <c r="G51" i="11"/>
  <c r="I54" i="11"/>
  <c r="G54" i="11"/>
  <c r="I53" i="11"/>
  <c r="G53" i="11"/>
  <c r="I50" i="11"/>
  <c r="G50" i="11"/>
  <c r="I49" i="11"/>
  <c r="G49" i="11"/>
  <c r="I46" i="11"/>
  <c r="G46" i="11"/>
  <c r="I43" i="11"/>
  <c r="G43" i="11"/>
  <c r="I44" i="11"/>
  <c r="G44" i="11"/>
  <c r="I45" i="11"/>
  <c r="G45" i="11"/>
  <c r="I41" i="11"/>
  <c r="G41" i="11"/>
  <c r="I42" i="11"/>
  <c r="G42" i="11"/>
  <c r="I35" i="11"/>
  <c r="G35" i="11"/>
  <c r="I34" i="11"/>
  <c r="G34" i="11"/>
  <c r="I36" i="11"/>
  <c r="G36" i="11"/>
  <c r="I37" i="11"/>
  <c r="G37" i="11"/>
  <c r="I38" i="11"/>
  <c r="G38" i="11"/>
  <c r="I26" i="11"/>
  <c r="G26" i="11"/>
  <c r="I25" i="11"/>
  <c r="G25" i="11"/>
  <c r="I27" i="11"/>
  <c r="G27" i="11"/>
  <c r="I16" i="11"/>
  <c r="G16" i="11"/>
  <c r="I17" i="11"/>
  <c r="G17" i="11"/>
  <c r="I24" i="11"/>
  <c r="G24" i="11"/>
  <c r="I19" i="11"/>
  <c r="G19" i="11"/>
  <c r="I22" i="11"/>
  <c r="G22" i="11"/>
  <c r="I23" i="11"/>
  <c r="G23" i="11"/>
  <c r="I31" i="11"/>
  <c r="G31" i="11"/>
  <c r="I20" i="11"/>
  <c r="G20" i="11"/>
  <c r="I29" i="11"/>
  <c r="G29" i="11"/>
  <c r="I28" i="11"/>
  <c r="G28" i="11"/>
  <c r="I21" i="11"/>
  <c r="G21" i="11"/>
  <c r="I30" i="11"/>
  <c r="G30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34" i="5" l="1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<sst xmlns="http://schemas.openxmlformats.org/spreadsheetml/2006/main" count="851" uniqueCount="228">
  <si>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</si>
  <si>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</si>
  <si>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</si>
  <si>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</si>
  <si>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</si>
  <si>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</si>
  <si>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</si>
  <si>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</si>
  <si>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</si>
  <si>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</si>
  <si>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</si>
  <si>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</si>
  <si>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</si>
  <si>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</si>
  <si>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</si>
  <si>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</si>
  <si>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</si>
  <si>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</si>
  <si>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</si>
  <si>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</si>
  <si>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</si>
  <si>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</si>
  <si>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</si>
  <si>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</si>
  <si>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</si>
  <si>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</si>
  <si>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</si>
  <si>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</si>
  <si>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</si>
  <si>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</si>
  <si>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</si>
  <si>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</si>
  <si>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</si>
  <si>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</si>
  <si>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</si>
  <si>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</si>
  <si>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</si>
  <si>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</si>
  <si>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</si>
  <si>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</si>
  <si>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</si>
  <si>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</si>
  <si>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</si>
  <si>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</si>
  <si>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</si>
  <si>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</si>
  <si>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</si>
  <si>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</si>
  <si>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</si>
  <si>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</si>
  <si>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</si>
  <si>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</si>
  <si>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</si>
  <si>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</si>
  <si>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</si>
  <si>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</si>
  <si>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</si>
  <si>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</si>
  <si>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</si>
  <si>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</si>
  <si>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</si>
  <si>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</si>
  <si>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</si>
  <si>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</si>
  <si>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</si>
  <si>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</si>
  <si>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</si>
  <si>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</si>
  <si>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</si>
  <si>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</si>
  <si>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</si>
  <si>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</si>
  <si>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</si>
  <si>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</si>
  <si>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</si>
  <si>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</si>
  <si>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</si>
  <si>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</si>
  <si>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</si>
  <si>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</si>
  <si>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</si>
  <si>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</si>
  <si>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</si>
  <si>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</si>
  <si>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</si>
  <si>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</si>
  <si>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</si>
  <si>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</si>
  <si>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</si>
  <si>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</si>
  <si>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</si>
  <si>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</si>
  <si>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</si>
  <si>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</si>
  <si>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</si>
  <si>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</si>
  <si>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</si>
  <si>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</si>
  <si>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</si>
  <si>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</si>
  <si>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</si>
  <si>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</si>
  <si>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</si>
  <si>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</si>
  <si>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</si>
  <si>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</si>
  <si>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</si>
  <si>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</si>
  <si>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</si>
  <si>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</si>
  <si>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</si>
  <si>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</si>
  <si>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</si>
  <si>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</si>
  <si>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</si>
  <si>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</si>
  <si>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</si>
  <si>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</si>
  <si>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</si>
  <si>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</si>
  <si>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</si>
  <si>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</si>
  <si>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</si>
  <si>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</si>
  <si>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</si>
  <si>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</si>
  <si>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</si>
  <si>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</si>
  <si>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</si>
  <si>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</si>
  <si>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</si>
  <si>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</si>
  <si>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</si>
  <si>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</si>
  <si>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</si>
  <si>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</si>
  <si>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</si>
  <si>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</si>
  <si>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</si>
  <si>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</si>
  <si>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</si>
  <si>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</si>
  <si>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</si>
  <si>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</si>
  <si>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</si>
  <si>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</si>
  <si>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</si>
  <si>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</si>
  <si>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</si>
  <si>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</si>
  <si>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</si>
  <si>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</si>
  <si>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</si>
  <si>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</si>
  <si>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</si>
  <si>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</si>
  <si>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</si>
  <si>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</si>
  <si>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</si>
  <si>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</si>
  <si>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</si>
  <si>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</si>
  <si>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</si>
  <si>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</si>
  <si>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</si>
  <si>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</si>
  <si>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</si>
  <si>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</si>
  <si>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</si>
  <si>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</si>
  <si>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</si>
  <si>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</si>
  <si>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</si>
  <si>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</si>
  <si>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</si>
  <si>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</si>
  <si>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</si>
  <si>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</si>
  <si>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</si>
  <si>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</si>
  <si>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</si>
  <si>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</si>
  <si>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</si>
  <si>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</si>
  <si>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</si>
  <si>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</si>
  <si>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</si>
  <si>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</si>
  <si>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</si>
  <si>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</si>
  <si>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</si>
  <si>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</si>
  <si>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</si>
  <si>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</si>
  <si>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</si>
  <si>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</si>
  <si>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</si>
  <si>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</si>
  <si>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</si>
  <si>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</si>
  <si>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</si>
  <si>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</si>
  <si>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</si>
  <si>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</si>
  <si>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</si>
  <si>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</si>
  <si>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</si>
  <si>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</si>
  <si>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</si>
  <si>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</si>
  <si>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</si>
  <si>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</si>
  <si>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</si>
  <si>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</si>
  <si>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</si>
  <si>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</si>
  <si>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</si>
  <si>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25-04-2023 (ل.ل.)</t>
  </si>
  <si>
    <t>معدل أسعار المحلات والملاحم في 25-04-2023 (ل.ل.)</t>
  </si>
  <si>
    <t>المعدل العام للأسعار في 25-04-2023  (ل.ل.)</t>
  </si>
  <si>
    <t xml:space="preserve"> التاريخ 2 أيار 2023</t>
  </si>
  <si>
    <t>معدل الأسعار في أيار 2022 (ل.ل.)</t>
  </si>
  <si>
    <t>معدل أسعار  السوبرماركات في 02-05-2023 (ل.ل.)</t>
  </si>
  <si>
    <t>معدل أسعار المحلات والملاحم في 02-05-2023 (ل.ل.)</t>
  </si>
  <si>
    <t>المعدل العام للأسعار في 02-05-2023  (ل.ل.)</t>
  </si>
  <si>
    <t>سعر صرف الدةلار</t>
  </si>
  <si>
    <t>1$=96000 LBP</t>
  </si>
  <si>
    <t xml:space="preserve"> التاريخ2 أيار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</si>
</sst>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65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221</v>
      </c>
      <c r="F12" s="211" t="s">
        <v>222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31213.436805555561</v>
      </c>
      <c r="F15" s="190">
        <v>58276.444444444445</v>
      </c>
      <c r="G15" s="45">
        <f t="shared" ref="G15:G30" si="0">(F15-E15)/E15</f>
        <v>0.8670306896186466</v>
      </c>
      <c r="H15" s="190">
        <v>71610.888888888891</v>
      </c>
      <c r="I15" s="45">
        <f t="shared" ref="I15:I30" si="1">(F15-H15)/H15</f>
        <v>-0.1862069393543502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23356.143749999999</v>
      </c>
      <c r="F16" s="184">
        <v>70811</v>
      </c>
      <c r="G16" s="48">
        <f t="shared" si="0"/>
        <v>2.0317932942162167</v>
      </c>
      <c r="H16" s="184">
        <v>67124.75</v>
      </c>
      <c r="I16" s="44">
        <f t="shared" si="1"/>
        <v>5.4916405647693289E-2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18517.055357142857</v>
      </c>
      <c r="F17" s="184">
        <v>61665.333333333336</v>
      </c>
      <c r="G17" s="48">
        <f t="shared" si="0"/>
        <v>2.330191120779161</v>
      </c>
      <c r="H17" s="184">
        <v>70498.666666666672</v>
      </c>
      <c r="I17" s="44">
        <f t="shared" si="1"/>
        <v>-0.12529787797405154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24113.435416666667</v>
      </c>
      <c r="F18" s="184">
        <v>21493.111111111109</v>
      </c>
      <c r="G18" s="48">
        <f t="shared" si="0"/>
        <v>-0.10866656949861438</v>
      </c>
      <c r="H18" s="184">
        <v>22943.111111111109</v>
      </c>
      <c r="I18" s="44">
        <f t="shared" si="1"/>
        <v>-6.3199798535508125E-2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50264.114285714284</v>
      </c>
      <c r="F19" s="184">
        <v>234166.33333333334</v>
      </c>
      <c r="G19" s="48">
        <f t="shared" si="0"/>
        <v>3.6587179871960158</v>
      </c>
      <c r="H19" s="184">
        <v>225749.66666666666</v>
      </c>
      <c r="I19" s="44">
        <f t="shared" si="1"/>
        <v>3.7283185357232067E-2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14765.781944444443</v>
      </c>
      <c r="F20" s="184">
        <v>51776.444444444445</v>
      </c>
      <c r="G20" s="48">
        <f t="shared" si="0"/>
        <v>2.5065155803634966</v>
      </c>
      <c r="H20" s="184">
        <v>53554.222222222219</v>
      </c>
      <c r="I20" s="44">
        <f t="shared" si="1"/>
        <v>-3.3195847199515266E-2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19786.611111111113</v>
      </c>
      <c r="F21" s="184">
        <v>112388.66666666667</v>
      </c>
      <c r="G21" s="48">
        <f t="shared" si="0"/>
        <v>4.6800361636235497</v>
      </c>
      <c r="H21" s="184">
        <v>96388.666666666672</v>
      </c>
      <c r="I21" s="44">
        <f t="shared" si="1"/>
        <v>0.16599461900776716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5210.1333333333332</v>
      </c>
      <c r="F22" s="184">
        <v>18772</v>
      </c>
      <c r="G22" s="48">
        <f t="shared" si="0"/>
        <v>2.6029788105230831</v>
      </c>
      <c r="H22" s="184">
        <v>20105.333333333332</v>
      </c>
      <c r="I22" s="44">
        <f t="shared" si="1"/>
        <v>-6.6317395052722272E-2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4802.1625000000004</v>
      </c>
      <c r="F23" s="184">
        <v>23593.5</v>
      </c>
      <c r="G23" s="48">
        <f t="shared" si="0"/>
        <v>3.9130990465233113</v>
      </c>
      <c r="H23" s="184">
        <v>27312.25</v>
      </c>
      <c r="I23" s="44">
        <f t="shared" si="1"/>
        <v>-0.13615685269430383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4882.1499999999996</v>
      </c>
      <c r="F24" s="184">
        <v>24618.5</v>
      </c>
      <c r="G24" s="48">
        <f t="shared" si="0"/>
        <v>4.0425529735874566</v>
      </c>
      <c r="H24" s="184">
        <v>29562.25</v>
      </c>
      <c r="I24" s="44">
        <f t="shared" si="1"/>
        <v>-0.16723185819753233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5727.5513888888891</v>
      </c>
      <c r="F25" s="184">
        <v>23277.555555555555</v>
      </c>
      <c r="G25" s="48">
        <f>(F25-E25)/E25</f>
        <v>3.0641373555744318</v>
      </c>
      <c r="H25" s="184">
        <v>25388.666666666668</v>
      </c>
      <c r="I25" s="44">
        <f t="shared" si="1"/>
        <v>-8.3151712487636725E-2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11112.36875</v>
      </c>
      <c r="F26" s="184">
        <v>46660.888888888891</v>
      </c>
      <c r="G26" s="48">
        <f t="shared" si="0"/>
        <v>3.1990047251526721</v>
      </c>
      <c r="H26" s="184">
        <v>60562.25</v>
      </c>
      <c r="I26" s="44">
        <f t="shared" si="1"/>
        <v>-0.22953838589403647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4875.9624999999996</v>
      </c>
      <c r="F27" s="184">
        <v>23368.5</v>
      </c>
      <c r="G27" s="48">
        <f t="shared" si="0"/>
        <v>3.7925922317901337</v>
      </c>
      <c r="H27" s="184">
        <v>28187.25</v>
      </c>
      <c r="I27" s="44">
        <f t="shared" si="1"/>
        <v>-0.17095495303727748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9251.1749999999993</v>
      </c>
      <c r="F28" s="184">
        <v>82498.5</v>
      </c>
      <c r="G28" s="48">
        <f t="shared" si="0"/>
        <v>7.9176239774947508</v>
      </c>
      <c r="H28" s="184">
        <v>89277.555555555562</v>
      </c>
      <c r="I28" s="44">
        <f t="shared" si="1"/>
        <v>-7.5932360752609285E-2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18365.889285714286</v>
      </c>
      <c r="F29" s="184">
        <v>66231.25</v>
      </c>
      <c r="G29" s="48">
        <f t="shared" si="0"/>
        <v>2.6062098039280506</v>
      </c>
      <c r="H29" s="184">
        <v>67293.75</v>
      </c>
      <c r="I29" s="44">
        <f t="shared" si="1"/>
        <v>-1.578898486114981E-2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16467.828472222223</v>
      </c>
      <c r="F30" s="187">
        <v>43777.555555555555</v>
      </c>
      <c r="G30" s="51">
        <f t="shared" si="0"/>
        <v>1.6583684442304654</v>
      </c>
      <c r="H30" s="187">
        <v>45388.666666666664</v>
      </c>
      <c r="I30" s="56">
        <f t="shared" si="1"/>
        <v>-3.5495889820757964E-2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24942.806250000001</v>
      </c>
      <c r="F32" s="190">
        <v>131642.85714285713</v>
      </c>
      <c r="G32" s="45">
        <f>(F32-E32)/E32</f>
        <v>4.2777885464614522</v>
      </c>
      <c r="H32" s="190">
        <v>130214.28571428571</v>
      </c>
      <c r="I32" s="44">
        <f>(F32-H32)/H32</f>
        <v>1.0970927043335098E-2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23609.855952380953</v>
      </c>
      <c r="F33" s="184">
        <v>130333.33333333333</v>
      </c>
      <c r="G33" s="48">
        <f>(F33-E33)/E33</f>
        <v>4.5202934569446098</v>
      </c>
      <c r="H33" s="184">
        <v>132833.33333333334</v>
      </c>
      <c r="I33" s="44">
        <f>(F33-H33)/H33</f>
        <v>-1.8820577164366484E-2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16710.599999999999</v>
      </c>
      <c r="F34" s="184">
        <v>62581.666666666664</v>
      </c>
      <c r="G34" s="48">
        <f>(F34-E34)/E34</f>
        <v>2.7450281059128141</v>
      </c>
      <c r="H34" s="184">
        <v>61214.285714285717</v>
      </c>
      <c r="I34" s="44">
        <f>(F34-H34)/H34</f>
        <v>2.2337611824192829E-2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12002.075000000001</v>
      </c>
      <c r="F35" s="184">
        <v>71000</v>
      </c>
      <c r="G35" s="48">
        <f>(F35-E35)/E35</f>
        <v>4.9156437532676645</v>
      </c>
      <c r="H35" s="184">
        <v>94000</v>
      </c>
      <c r="I35" s="44">
        <f>(F35-H35)/H35</f>
        <v>-0.24468085106382978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11830.176388888889</v>
      </c>
      <c r="F36" s="184">
        <v>37165.333333333336</v>
      </c>
      <c r="G36" s="51">
        <f>(F36-E36)/E36</f>
        <v>2.1415705152325266</v>
      </c>
      <c r="H36" s="184">
        <v>38387.555555555555</v>
      </c>
      <c r="I36" s="56">
        <f>(F36-H36)/H36</f>
        <v>-3.1839021905246991E-2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364854.28333333333</v>
      </c>
      <c r="F38" s="184">
        <v>1699200</v>
      </c>
      <c r="G38" s="45">
        <f t="shared" ref="G38:G43" si="2">(F38-E38)/E38</f>
        <v>3.6572017312665057</v>
      </c>
      <c r="H38" s="184">
        <v>1720392</v>
      </c>
      <c r="I38" s="44">
        <f t="shared" ref="I38:I43" si="3">(F38-H38)/H38</f>
        <v>-1.2318122846421049E-2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285503.87142857141</v>
      </c>
      <c r="F39" s="184">
        <v>856880</v>
      </c>
      <c r="G39" s="48">
        <f t="shared" si="2"/>
        <v>2.0012903002416134</v>
      </c>
      <c r="H39" s="184">
        <v>887685</v>
      </c>
      <c r="I39" s="44">
        <f t="shared" si="3"/>
        <v>-3.4702625368233098E-2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175586.12499999997</v>
      </c>
      <c r="F40" s="184">
        <v>633920</v>
      </c>
      <c r="G40" s="48">
        <f t="shared" si="2"/>
        <v>2.6103080468345667</v>
      </c>
      <c r="H40" s="184">
        <v>609968.33333333337</v>
      </c>
      <c r="I40" s="44">
        <f t="shared" si="3"/>
        <v>3.9267065776638611E-2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72837.85714285713</v>
      </c>
      <c r="F41" s="184">
        <v>325440</v>
      </c>
      <c r="G41" s="48">
        <f t="shared" si="2"/>
        <v>3.4680062369450746</v>
      </c>
      <c r="H41" s="184">
        <v>317621.11111111112</v>
      </c>
      <c r="I41" s="44">
        <f t="shared" si="3"/>
        <v>2.46170314735586E-2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65791.666666666657</v>
      </c>
      <c r="F42" s="184">
        <v>329600</v>
      </c>
      <c r="G42" s="48">
        <f t="shared" si="2"/>
        <v>4.0097530082330604</v>
      </c>
      <c r="H42" s="184">
        <v>326566.66666666669</v>
      </c>
      <c r="I42" s="44">
        <f t="shared" si="3"/>
        <v>9.2885577217514965E-3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154562.1875</v>
      </c>
      <c r="F43" s="184">
        <v>626496</v>
      </c>
      <c r="G43" s="51">
        <f t="shared" si="2"/>
        <v>3.0533587815583938</v>
      </c>
      <c r="H43" s="184">
        <v>599875.71428571432</v>
      </c>
      <c r="I43" s="59">
        <f t="shared" si="3"/>
        <v>4.4376335097984526E-2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97230.333333333343</v>
      </c>
      <c r="F45" s="184">
        <v>359880</v>
      </c>
      <c r="G45" s="45">
        <f t="shared" ref="G45:G50" si="4">(F45-E45)/E45</f>
        <v>2.7013140617982723</v>
      </c>
      <c r="H45" s="184">
        <v>363750</v>
      </c>
      <c r="I45" s="44">
        <f t="shared" ref="I45:I50" si="5">(F45-H45)/H45</f>
        <v>-1.0639175257731958E-2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79378.28125</v>
      </c>
      <c r="F46" s="184">
        <v>318933.33333333331</v>
      </c>
      <c r="G46" s="48">
        <f t="shared" si="4"/>
        <v>3.0178916488360388</v>
      </c>
      <c r="H46" s="184">
        <v>322255.55555555556</v>
      </c>
      <c r="I46" s="84">
        <f t="shared" si="5"/>
        <v>-1.0309278350515544E-2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261238.76785714284</v>
      </c>
      <c r="F47" s="184">
        <v>1030080</v>
      </c>
      <c r="G47" s="48">
        <f t="shared" si="4"/>
        <v>2.9430594794540381</v>
      </c>
      <c r="H47" s="184">
        <v>1027922.8571428572</v>
      </c>
      <c r="I47" s="84">
        <f t="shared" si="5"/>
        <v>2.0985454717279898E-3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330605</v>
      </c>
      <c r="F48" s="184">
        <v>1317531.4285714286</v>
      </c>
      <c r="G48" s="48">
        <f t="shared" si="4"/>
        <v>2.9852132562164173</v>
      </c>
      <c r="H48" s="184">
        <v>1293171.665</v>
      </c>
      <c r="I48" s="84">
        <f t="shared" si="5"/>
        <v>1.8837223417997331E-2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25461.875</v>
      </c>
      <c r="F49" s="184">
        <v>147600</v>
      </c>
      <c r="G49" s="48">
        <f t="shared" si="4"/>
        <v>4.796902231277155</v>
      </c>
      <c r="H49" s="184">
        <v>149137.5</v>
      </c>
      <c r="I49" s="44">
        <f t="shared" si="5"/>
        <v>-1.0309278350515464E-2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51665</v>
      </c>
      <c r="F52" s="181">
        <v>166080</v>
      </c>
      <c r="G52" s="183">
        <f t="shared" ref="G52:G60" si="6">(F52-E52)/E52</f>
        <v>2.2145553082357496</v>
      </c>
      <c r="H52" s="181">
        <v>168004</v>
      </c>
      <c r="I52" s="116">
        <f t="shared" ref="I52:I60" si="7">(F52-H52)/H52</f>
        <v>-1.1452108283136116E-2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58204.166666666664</v>
      </c>
      <c r="F53" s="184">
        <v>170496</v>
      </c>
      <c r="G53" s="186">
        <f t="shared" si="6"/>
        <v>1.9292748228219632</v>
      </c>
      <c r="H53" s="184">
        <v>172272</v>
      </c>
      <c r="I53" s="84">
        <f t="shared" si="7"/>
        <v>-1.0309278350515464E-2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40740.85</v>
      </c>
      <c r="F54" s="184">
        <v>144320</v>
      </c>
      <c r="G54" s="186">
        <f t="shared" si="6"/>
        <v>2.54239049995275</v>
      </c>
      <c r="H54" s="184">
        <v>145823.33333333334</v>
      </c>
      <c r="I54" s="84">
        <f t="shared" si="7"/>
        <v>-1.030927835051553E-2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51442.5</v>
      </c>
      <c r="F55" s="184">
        <v>188928</v>
      </c>
      <c r="G55" s="186">
        <f t="shared" si="6"/>
        <v>2.6726053360548185</v>
      </c>
      <c r="H55" s="184">
        <v>205478.33333333334</v>
      </c>
      <c r="I55" s="84">
        <f t="shared" si="7"/>
        <v>-8.0545394080478921E-2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27303.124999999996</v>
      </c>
      <c r="F56" s="184">
        <v>99360</v>
      </c>
      <c r="G56" s="191">
        <f t="shared" si="6"/>
        <v>2.6391438708938999</v>
      </c>
      <c r="H56" s="184">
        <v>99263.333333333328</v>
      </c>
      <c r="I56" s="85">
        <f t="shared" si="7"/>
        <v>9.7384062594450642E-4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16000</v>
      </c>
      <c r="F57" s="187">
        <v>107520</v>
      </c>
      <c r="G57" s="189">
        <f t="shared" si="6"/>
        <v>5.72</v>
      </c>
      <c r="H57" s="187">
        <v>108640</v>
      </c>
      <c r="I57" s="117">
        <f t="shared" si="7"/>
        <v>-1.0309278350515464E-2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50444.28571428571</v>
      </c>
      <c r="F58" s="190">
        <v>227931.42857142858</v>
      </c>
      <c r="G58" s="44">
        <f t="shared" si="6"/>
        <v>3.5184786610404695</v>
      </c>
      <c r="H58" s="190">
        <v>230305.71428571429</v>
      </c>
      <c r="I58" s="44">
        <f t="shared" si="7"/>
        <v>-1.0309278350515446E-2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58921.857142857145</v>
      </c>
      <c r="F59" s="184">
        <v>218605.71428571429</v>
      </c>
      <c r="G59" s="48">
        <f t="shared" si="6"/>
        <v>2.7100954533001338</v>
      </c>
      <c r="H59" s="184">
        <v>220882.85714285713</v>
      </c>
      <c r="I59" s="44">
        <f t="shared" si="7"/>
        <v>-1.0309278350515389E-2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497887.5</v>
      </c>
      <c r="F60" s="184">
        <v>1083840</v>
      </c>
      <c r="G60" s="51">
        <f t="shared" si="6"/>
        <v>1.1768773066204714</v>
      </c>
      <c r="H60" s="184">
        <v>1095130</v>
      </c>
      <c r="I60" s="51">
        <f t="shared" si="7"/>
        <v>-1.0309278350515464E-2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125205.65625</v>
      </c>
      <c r="F62" s="184">
        <v>462238.75</v>
      </c>
      <c r="G62" s="45">
        <f t="shared" ref="G62:G67" si="8">(F62-E62)/E62</f>
        <v>2.6918360068097962</v>
      </c>
      <c r="H62" s="184">
        <v>466421.25</v>
      </c>
      <c r="I62" s="44">
        <f t="shared" ref="I62:I67" si="9">(F62-H62)/H62</f>
        <v>-8.9672157947349104E-3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595299.80000000005</v>
      </c>
      <c r="F63" s="184">
        <v>2305200</v>
      </c>
      <c r="G63" s="48">
        <f t="shared" si="8"/>
        <v>2.8723345783082741</v>
      </c>
      <c r="H63" s="184">
        <v>2329212.5</v>
      </c>
      <c r="I63" s="44">
        <f t="shared" si="9"/>
        <v>-1.0309278350515464E-2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418383.125</v>
      </c>
      <c r="F64" s="184">
        <v>879893.33333333337</v>
      </c>
      <c r="G64" s="48">
        <f t="shared" si="8"/>
        <v>1.1030803604551054</v>
      </c>
      <c r="H64" s="184">
        <v>888735.5555555555</v>
      </c>
      <c r="I64" s="84">
        <f t="shared" si="9"/>
        <v>-9.9492162398012642E-3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153058.33333333334</v>
      </c>
      <c r="F65" s="184">
        <v>603360</v>
      </c>
      <c r="G65" s="48">
        <f t="shared" si="8"/>
        <v>2.9420264604998092</v>
      </c>
      <c r="H65" s="184">
        <v>609645</v>
      </c>
      <c r="I65" s="84">
        <f t="shared" si="9"/>
        <v>-1.0309278350515464E-2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71749.166666666657</v>
      </c>
      <c r="F66" s="184">
        <v>298011.42857142858</v>
      </c>
      <c r="G66" s="48">
        <f t="shared" si="8"/>
        <v>3.1535176283779642</v>
      </c>
      <c r="H66" s="184">
        <v>301115.71428571426</v>
      </c>
      <c r="I66" s="84">
        <f t="shared" si="9"/>
        <v>-1.0309278350515354E-2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59013.895833333328</v>
      </c>
      <c r="F67" s="184">
        <v>214902.85714285713</v>
      </c>
      <c r="G67" s="51">
        <f t="shared" si="8"/>
        <v>2.6415636369743223</v>
      </c>
      <c r="H67" s="184">
        <v>217141.42857142858</v>
      </c>
      <c r="I67" s="85">
        <f t="shared" si="9"/>
        <v>-1.0309278350515559E-2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65734.049107142855</v>
      </c>
      <c r="F69" s="190">
        <v>277577.14285714284</v>
      </c>
      <c r="G69" s="45">
        <f>(F69-E69)/E69</f>
        <v>3.2227300254196649</v>
      </c>
      <c r="H69" s="190">
        <v>280468.57142857142</v>
      </c>
      <c r="I69" s="44">
        <f>(F69-H69)/H69</f>
        <v>-1.0309278350515493E-2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50563.666666666664</v>
      </c>
      <c r="F70" s="184">
        <v>220160</v>
      </c>
      <c r="G70" s="48">
        <f>(F70-E70)/E70</f>
        <v>3.3541146145783207</v>
      </c>
      <c r="H70" s="184">
        <v>218896.66666666666</v>
      </c>
      <c r="I70" s="44">
        <f>(F70-H70)/H70</f>
        <v>5.7713685300522762E-3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26177.181547619046</v>
      </c>
      <c r="F71" s="184">
        <v>83040</v>
      </c>
      <c r="G71" s="48">
        <f>(F71-E71)/E71</f>
        <v>2.1722284482361673</v>
      </c>
      <c r="H71" s="184">
        <v>86087.5</v>
      </c>
      <c r="I71" s="44">
        <f>(F71-H71)/H71</f>
        <v>-3.5400029040220708E-2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152640</v>
      </c>
      <c r="G72" s="48">
        <f>(F72-E72)/E72</f>
        <v>3.8509887735077029</v>
      </c>
      <c r="H72" s="184">
        <v>154230</v>
      </c>
      <c r="I72" s="44">
        <f>(F72-H72)/H72</f>
        <v>-1.0309278350515464E-2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24872.262499999997</v>
      </c>
      <c r="F73" s="193">
        <v>120640</v>
      </c>
      <c r="G73" s="48">
        <f>(F73-E73)/E73</f>
        <v>3.8503830321025285</v>
      </c>
      <c r="H73" s="193">
        <v>121896.66666666667</v>
      </c>
      <c r="I73" s="59">
        <f>(F73-H73)/H73</f>
        <v>-1.0309278350515504E-2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20357.8</v>
      </c>
      <c r="F75" s="181">
        <v>76160</v>
      </c>
      <c r="G75" s="44">
        <f t="shared" ref="G75:G81" si="10">(F75-E75)/E75</f>
        <v>2.741072218019629</v>
      </c>
      <c r="H75" s="181">
        <v>76953.333333333328</v>
      </c>
      <c r="I75" s="45">
        <f t="shared" ref="I75:I81" si="11">(F75-H75)/H75</f>
        <v>-1.0309278350515401E-2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28772.120535714286</v>
      </c>
      <c r="F76" s="184">
        <v>102194.22222222222</v>
      </c>
      <c r="G76" s="48">
        <f t="shared" si="10"/>
        <v>2.5518488147361427</v>
      </c>
      <c r="H76" s="184">
        <v>99679.5</v>
      </c>
      <c r="I76" s="44">
        <f t="shared" si="11"/>
        <v>2.5228078212894516E-2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12886.065476190477</v>
      </c>
      <c r="F77" s="184">
        <v>43008</v>
      </c>
      <c r="G77" s="48">
        <f t="shared" si="10"/>
        <v>2.3375587047470527</v>
      </c>
      <c r="H77" s="184">
        <v>43456</v>
      </c>
      <c r="I77" s="44">
        <f t="shared" si="11"/>
        <v>-1.0309278350515464E-2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21077.34375</v>
      </c>
      <c r="F78" s="184">
        <v>100813.33333333333</v>
      </c>
      <c r="G78" s="48">
        <f t="shared" si="10"/>
        <v>3.7830188912363933</v>
      </c>
      <c r="H78" s="184">
        <v>99117</v>
      </c>
      <c r="I78" s="44">
        <f t="shared" si="11"/>
        <v>1.7114453961816121E-2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31799.095238095237</v>
      </c>
      <c r="F79" s="184">
        <v>144480</v>
      </c>
      <c r="G79" s="48">
        <f t="shared" si="10"/>
        <v>3.5435254971315446</v>
      </c>
      <c r="H79" s="184">
        <v>146142.625</v>
      </c>
      <c r="I79" s="44">
        <f t="shared" si="11"/>
        <v>-1.1376728726475251E-2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751360</v>
      </c>
      <c r="G80" s="48">
        <f t="shared" si="10"/>
        <v>9.0181333333333331</v>
      </c>
      <c r="H80" s="184">
        <v>759186.66666666663</v>
      </c>
      <c r="I80" s="44">
        <f t="shared" si="11"/>
        <v>-1.0309278350515413E-2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48124.425000000003</v>
      </c>
      <c r="F81" s="187">
        <v>173120</v>
      </c>
      <c r="G81" s="51">
        <f t="shared" si="10"/>
        <v>2.5973416825239988</v>
      </c>
      <c r="H81" s="187">
        <v>172296.25</v>
      </c>
      <c r="I81" s="56">
        <f t="shared" si="11"/>
        <v>4.7810094531947154E-3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221</v>
      </c>
      <c r="F12" s="219" t="s">
        <v>223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31213.436805555561</v>
      </c>
      <c r="F15" s="155">
        <v>49500</v>
      </c>
      <c r="G15" s="44">
        <f>(F15-E15)/E15</f>
        <v>0.58585548616004002</v>
      </c>
      <c r="H15" s="155">
        <v>54833.2</v>
      </c>
      <c r="I15" s="118">
        <f>(F15-H15)/H15</f>
        <v>-9.7262242582960637E-2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23356.143749999999</v>
      </c>
      <c r="F16" s="155">
        <v>54666.6</v>
      </c>
      <c r="G16" s="48">
        <f t="shared" ref="G16:G39" si="0">(F16-E16)/E16</f>
        <v>1.3405661733007617</v>
      </c>
      <c r="H16" s="155">
        <v>52300</v>
      </c>
      <c r="I16" s="48">
        <f>(F16-H16)/H16</f>
        <v>4.525047801147225E-2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18517.055357142857</v>
      </c>
      <c r="F17" s="155">
        <v>51166.6</v>
      </c>
      <c r="G17" s="48">
        <f t="shared" si="0"/>
        <v>1.7632147235690339</v>
      </c>
      <c r="H17" s="155">
        <v>57666.6</v>
      </c>
      <c r="I17" s="48">
        <f t="shared" ref="I17:I29" si="1">(F17-H17)/H17</f>
        <v>-0.11271689331432753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24113.435416666667</v>
      </c>
      <c r="F18" s="155">
        <v>18100</v>
      </c>
      <c r="G18" s="48">
        <f t="shared" si="0"/>
        <v>-0.24938111524790513</v>
      </c>
      <c r="H18" s="155">
        <v>16766.599999999999</v>
      </c>
      <c r="I18" s="48">
        <f t="shared" si="1"/>
        <v>7.9527155177555472E-2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50264.114285714284</v>
      </c>
      <c r="F19" s="155">
        <v>152000</v>
      </c>
      <c r="G19" s="48">
        <f t="shared" si="0"/>
        <v>2.0240262294485585</v>
      </c>
      <c r="H19" s="155">
        <v>152000</v>
      </c>
      <c r="I19" s="48">
        <f t="shared" si="1"/>
        <v>0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14765.781944444443</v>
      </c>
      <c r="F20" s="155">
        <v>30833.200000000001</v>
      </c>
      <c r="G20" s="48">
        <f t="shared" si="0"/>
        <v>1.0881521964775356</v>
      </c>
      <c r="H20" s="155">
        <v>41633.199999999997</v>
      </c>
      <c r="I20" s="48">
        <f t="shared" si="1"/>
        <v>-0.25940835679217539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19786.611111111113</v>
      </c>
      <c r="F21" s="155">
        <v>73833.2</v>
      </c>
      <c r="G21" s="48">
        <f t="shared" si="0"/>
        <v>2.731472741107202</v>
      </c>
      <c r="H21" s="155">
        <v>53466.6</v>
      </c>
      <c r="I21" s="48">
        <f t="shared" si="1"/>
        <v>0.38092192134902908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5210.1333333333332</v>
      </c>
      <c r="F22" s="155">
        <v>12900</v>
      </c>
      <c r="G22" s="48">
        <f t="shared" si="0"/>
        <v>1.4759443136452042</v>
      </c>
      <c r="H22" s="155">
        <v>14733.2</v>
      </c>
      <c r="I22" s="48">
        <f t="shared" si="1"/>
        <v>-0.12442646539787695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4802.1625000000004</v>
      </c>
      <c r="F23" s="155">
        <v>13400</v>
      </c>
      <c r="G23" s="48">
        <f t="shared" si="0"/>
        <v>1.7904095290403019</v>
      </c>
      <c r="H23" s="155">
        <v>13500</v>
      </c>
      <c r="I23" s="48">
        <f t="shared" si="1"/>
        <v>-7.4074074074074077E-3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4882.1499999999996</v>
      </c>
      <c r="F24" s="155">
        <v>14000</v>
      </c>
      <c r="G24" s="48">
        <f t="shared" si="0"/>
        <v>1.8675890744856265</v>
      </c>
      <c r="H24" s="155">
        <v>15500</v>
      </c>
      <c r="I24" s="48">
        <f t="shared" si="1"/>
        <v>-9.6774193548387094E-2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5727.5513888888891</v>
      </c>
      <c r="F25" s="155">
        <v>12900</v>
      </c>
      <c r="G25" s="48">
        <f t="shared" si="0"/>
        <v>1.2522713676607489</v>
      </c>
      <c r="H25" s="155">
        <v>13500</v>
      </c>
      <c r="I25" s="48">
        <f t="shared" si="1"/>
        <v>-4.4444444444444446E-2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11112.36875</v>
      </c>
      <c r="F26" s="155">
        <v>31166.6</v>
      </c>
      <c r="G26" s="48">
        <f t="shared" si="0"/>
        <v>1.8046765456734863</v>
      </c>
      <c r="H26" s="155">
        <v>32500</v>
      </c>
      <c r="I26" s="48">
        <f t="shared" si="1"/>
        <v>-4.1027692307692355E-2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4875.9624999999996</v>
      </c>
      <c r="F27" s="155">
        <v>14333.2</v>
      </c>
      <c r="G27" s="48">
        <f t="shared" si="0"/>
        <v>1.9395632144422772</v>
      </c>
      <c r="H27" s="155">
        <v>17833.2</v>
      </c>
      <c r="I27" s="48">
        <f t="shared" si="1"/>
        <v>-0.19626314963102526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9251.1749999999993</v>
      </c>
      <c r="F28" s="155">
        <v>68333.2</v>
      </c>
      <c r="G28" s="48">
        <f t="shared" si="0"/>
        <v>6.3864346961331941</v>
      </c>
      <c r="H28" s="155">
        <v>65300</v>
      </c>
      <c r="I28" s="48">
        <f t="shared" si="1"/>
        <v>4.645022970903518E-2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18365.889285714286</v>
      </c>
      <c r="F29" s="155">
        <v>48933.2</v>
      </c>
      <c r="G29" s="48">
        <f t="shared" si="0"/>
        <v>1.664352334850574</v>
      </c>
      <c r="H29" s="155">
        <v>55156.6</v>
      </c>
      <c r="I29" s="48">
        <f t="shared" si="1"/>
        <v>-0.11283146531874702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16467.828472222223</v>
      </c>
      <c r="F30" s="158">
        <v>37233.199999999997</v>
      </c>
      <c r="G30" s="51">
        <f t="shared" si="0"/>
        <v>1.260965983633155</v>
      </c>
      <c r="H30" s="158">
        <v>38966.6</v>
      </c>
      <c r="I30" s="51">
        <f>(F30-H30)/H30</f>
        <v>-4.4484250614628976E-2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24942.806250000001</v>
      </c>
      <c r="F32" s="155">
        <v>76000</v>
      </c>
      <c r="G32" s="44">
        <f t="shared" si="0"/>
        <v>2.0469707072354777</v>
      </c>
      <c r="H32" s="155">
        <v>71833.2</v>
      </c>
      <c r="I32" s="45">
        <f>(F32-H32)/H32</f>
        <v>5.8006604188592506E-2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23609.855952380953</v>
      </c>
      <c r="F33" s="155">
        <v>76000</v>
      </c>
      <c r="G33" s="48">
        <f t="shared" si="0"/>
        <v>2.2189946500853481</v>
      </c>
      <c r="H33" s="155">
        <v>71166.600000000006</v>
      </c>
      <c r="I33" s="48">
        <f>(F33-H33)/H33</f>
        <v>6.7916691256853554E-2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16710.599999999999</v>
      </c>
      <c r="F34" s="155">
        <v>52466.6</v>
      </c>
      <c r="G34" s="48">
        <f>(F34-E34)/E34</f>
        <v>2.139719698873769</v>
      </c>
      <c r="H34" s="155">
        <v>53300</v>
      </c>
      <c r="I34" s="48">
        <f>(F34-H34)/H34</f>
        <v>-1.5636022514071323E-2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12002.075000000001</v>
      </c>
      <c r="F35" s="155">
        <v>45000</v>
      </c>
      <c r="G35" s="48">
        <f t="shared" si="0"/>
        <v>2.7493516746062663</v>
      </c>
      <c r="H35" s="155">
        <v>46966.6</v>
      </c>
      <c r="I35" s="48">
        <f>(F35-H35)/H35</f>
        <v>-4.1872309258068473E-2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11830.176388888889</v>
      </c>
      <c r="F36" s="155">
        <v>25166.6</v>
      </c>
      <c r="G36" s="55">
        <f t="shared" si="0"/>
        <v>1.1273224652539344</v>
      </c>
      <c r="H36" s="155">
        <v>24166.6</v>
      </c>
      <c r="I36" s="48">
        <f>(F36-H36)/H36</f>
        <v>4.1379424494964123E-2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364854.28333333333</v>
      </c>
      <c r="F38" s="156">
        <v>1486400</v>
      </c>
      <c r="G38" s="45">
        <f t="shared" si="0"/>
        <v>3.0739551867670278</v>
      </c>
      <c r="H38" s="156">
        <v>1452900</v>
      </c>
      <c r="I38" s="45">
        <f>(F38-H38)/H38</f>
        <v>2.305733360864478E-2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285503.87142857141</v>
      </c>
      <c r="F39" s="157">
        <v>1032000</v>
      </c>
      <c r="G39" s="51">
        <f t="shared" si="0"/>
        <v>2.6146620178430409</v>
      </c>
      <c r="H39" s="157">
        <v>1017100</v>
      </c>
      <c r="I39" s="51">
        <f>(F39-H39)/H39</f>
        <v>1.4649493658440664E-2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09" t="s">
        <v>3</v>
      </c>
      <c r="B12" s="215"/>
      <c r="C12" s="217" t="s">
        <v>0</v>
      </c>
      <c r="D12" s="211" t="s">
        <v>222</v>
      </c>
      <c r="E12" s="219" t="s">
        <v>223</v>
      </c>
      <c r="F12" s="226" t="s">
        <v>186</v>
      </c>
      <c r="G12" s="211" t="s">
        <v>221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58276.444444444445</v>
      </c>
      <c r="E15" s="144">
        <v>49500</v>
      </c>
      <c r="F15" s="67">
        <f t="shared" ref="F15:F30" si="0">D15-E15</f>
        <v>8776.4444444444453</v>
      </c>
      <c r="G15" s="42">
        <v>31213.436805555561</v>
      </c>
      <c r="H15" s="66">
        <f>AVERAGE(D15:E15)</f>
        <v>53888.222222222219</v>
      </c>
      <c r="I15" s="69">
        <f>(H15-G15)/G15</f>
        <v>0.7264430878893432</v>
      </c>
    </row>
    <row r="16" spans="1:9" ht="16.5" customHeight="1">
      <c r="A16" s="37"/>
      <c r="B16" s="34" t="s">
        <v>5</v>
      </c>
      <c r="C16" s="15" t="s">
        <v>164</v>
      </c>
      <c r="D16" s="144">
        <v>70811</v>
      </c>
      <c r="E16" s="144">
        <v>54666.6</v>
      </c>
      <c r="F16" s="71">
        <f t="shared" si="0"/>
        <v>16144.400000000001</v>
      </c>
      <c r="G16" s="46">
        <v>23356.143749999999</v>
      </c>
      <c r="H16" s="68">
        <f t="shared" ref="H16:H30" si="1">AVERAGE(D16:E16)</f>
        <v>62738.8</v>
      </c>
      <c r="I16" s="72">
        <f t="shared" ref="I16:I39" si="2">(H16-G16)/G16</f>
        <v>1.6861797337584892</v>
      </c>
    </row>
    <row r="17" spans="1:9" ht="16.5">
      <c r="A17" s="37"/>
      <c r="B17" s="34" t="s">
        <v>6</v>
      </c>
      <c r="C17" s="15" t="s">
        <v>165</v>
      </c>
      <c r="D17" s="144">
        <v>61665.333333333336</v>
      </c>
      <c r="E17" s="144">
        <v>51166.6</v>
      </c>
      <c r="F17" s="71">
        <f t="shared" si="0"/>
        <v>10498.733333333337</v>
      </c>
      <c r="G17" s="46">
        <v>18517.055357142857</v>
      </c>
      <c r="H17" s="68">
        <f t="shared" si="1"/>
        <v>56415.966666666667</v>
      </c>
      <c r="I17" s="72">
        <f t="shared" si="2"/>
        <v>2.0467029221740978</v>
      </c>
    </row>
    <row r="18" spans="1:9" ht="16.5">
      <c r="A18" s="37"/>
      <c r="B18" s="34" t="s">
        <v>7</v>
      </c>
      <c r="C18" s="15" t="s">
        <v>166</v>
      </c>
      <c r="D18" s="144">
        <v>21493.111111111109</v>
      </c>
      <c r="E18" s="144">
        <v>18100</v>
      </c>
      <c r="F18" s="71">
        <f t="shared" si="0"/>
        <v>3393.1111111111095</v>
      </c>
      <c r="G18" s="46">
        <v>24113.435416666667</v>
      </c>
      <c r="H18" s="68">
        <f t="shared" si="1"/>
        <v>19796.555555555555</v>
      </c>
      <c r="I18" s="72">
        <f t="shared" si="2"/>
        <v>-0.17902384237325975</v>
      </c>
    </row>
    <row r="19" spans="1:9" ht="16.5">
      <c r="A19" s="37"/>
      <c r="B19" s="34" t="s">
        <v>8</v>
      </c>
      <c r="C19" s="15" t="s">
        <v>167</v>
      </c>
      <c r="D19" s="144">
        <v>234166.33333333334</v>
      </c>
      <c r="E19" s="144">
        <v>152000</v>
      </c>
      <c r="F19" s="71">
        <f t="shared" si="0"/>
        <v>82166.333333333343</v>
      </c>
      <c r="G19" s="46">
        <v>50264.114285714284</v>
      </c>
      <c r="H19" s="68">
        <f t="shared" si="1"/>
        <v>193083.16666666669</v>
      </c>
      <c r="I19" s="72">
        <f t="shared" si="2"/>
        <v>2.8413721083222874</v>
      </c>
    </row>
    <row r="20" spans="1:9" ht="16.5">
      <c r="A20" s="37"/>
      <c r="B20" s="34" t="s">
        <v>9</v>
      </c>
      <c r="C20" s="164" t="s">
        <v>168</v>
      </c>
      <c r="D20" s="144">
        <v>51776.444444444445</v>
      </c>
      <c r="E20" s="144">
        <v>30833.200000000001</v>
      </c>
      <c r="F20" s="71">
        <f t="shared" si="0"/>
        <v>20943.244444444445</v>
      </c>
      <c r="G20" s="46">
        <v>14765.781944444443</v>
      </c>
      <c r="H20" s="68">
        <f t="shared" si="1"/>
        <v>41304.822222222225</v>
      </c>
      <c r="I20" s="72">
        <f t="shared" si="2"/>
        <v>1.7973338884205163</v>
      </c>
    </row>
    <row r="21" spans="1:9" ht="16.5">
      <c r="A21" s="37"/>
      <c r="B21" s="34" t="s">
        <v>10</v>
      </c>
      <c r="C21" s="15" t="s">
        <v>169</v>
      </c>
      <c r="D21" s="144">
        <v>112388.66666666667</v>
      </c>
      <c r="E21" s="144">
        <v>73833.2</v>
      </c>
      <c r="F21" s="71">
        <f t="shared" si="0"/>
        <v>38555.466666666674</v>
      </c>
      <c r="G21" s="46">
        <v>19786.611111111113</v>
      </c>
      <c r="H21" s="68">
        <f t="shared" si="1"/>
        <v>93110.933333333334</v>
      </c>
      <c r="I21" s="72">
        <f t="shared" si="2"/>
        <v>3.705754452365376</v>
      </c>
    </row>
    <row r="22" spans="1:9" ht="16.5">
      <c r="A22" s="37"/>
      <c r="B22" s="34" t="s">
        <v>11</v>
      </c>
      <c r="C22" s="15" t="s">
        <v>170</v>
      </c>
      <c r="D22" s="144">
        <v>18772</v>
      </c>
      <c r="E22" s="144">
        <v>12900</v>
      </c>
      <c r="F22" s="71">
        <f t="shared" si="0"/>
        <v>5872</v>
      </c>
      <c r="G22" s="46">
        <v>5210.1333333333332</v>
      </c>
      <c r="H22" s="68">
        <f t="shared" si="1"/>
        <v>15836</v>
      </c>
      <c r="I22" s="72">
        <f t="shared" si="2"/>
        <v>2.0394615620841439</v>
      </c>
    </row>
    <row r="23" spans="1:9" ht="16.5">
      <c r="A23" s="37"/>
      <c r="B23" s="34" t="s">
        <v>12</v>
      </c>
      <c r="C23" s="15" t="s">
        <v>171</v>
      </c>
      <c r="D23" s="144">
        <v>23593.5</v>
      </c>
      <c r="E23" s="144">
        <v>13400</v>
      </c>
      <c r="F23" s="71">
        <f t="shared" si="0"/>
        <v>10193.5</v>
      </c>
      <c r="G23" s="46">
        <v>4802.1625000000004</v>
      </c>
      <c r="H23" s="68">
        <f t="shared" si="1"/>
        <v>18496.75</v>
      </c>
      <c r="I23" s="72">
        <f t="shared" si="2"/>
        <v>2.8517542877818065</v>
      </c>
    </row>
    <row r="24" spans="1:9" ht="16.5">
      <c r="A24" s="37"/>
      <c r="B24" s="34" t="s">
        <v>13</v>
      </c>
      <c r="C24" s="15" t="s">
        <v>172</v>
      </c>
      <c r="D24" s="144">
        <v>24618.5</v>
      </c>
      <c r="E24" s="144">
        <v>14000</v>
      </c>
      <c r="F24" s="71">
        <f t="shared" si="0"/>
        <v>10618.5</v>
      </c>
      <c r="G24" s="46">
        <v>4882.1499999999996</v>
      </c>
      <c r="H24" s="68">
        <f t="shared" si="1"/>
        <v>19309.25</v>
      </c>
      <c r="I24" s="72">
        <f t="shared" si="2"/>
        <v>2.9550710240365414</v>
      </c>
    </row>
    <row r="25" spans="1:9" ht="16.5">
      <c r="A25" s="37"/>
      <c r="B25" s="34" t="s">
        <v>14</v>
      </c>
      <c r="C25" s="164" t="s">
        <v>173</v>
      </c>
      <c r="D25" s="144">
        <v>23277.555555555555</v>
      </c>
      <c r="E25" s="144">
        <v>12900</v>
      </c>
      <c r="F25" s="71">
        <f t="shared" si="0"/>
        <v>10377.555555555555</v>
      </c>
      <c r="G25" s="46">
        <v>5727.5513888888891</v>
      </c>
      <c r="H25" s="68">
        <f t="shared" si="1"/>
        <v>18088.777777777777</v>
      </c>
      <c r="I25" s="72">
        <f t="shared" si="2"/>
        <v>2.1582043616175905</v>
      </c>
    </row>
    <row r="26" spans="1:9" ht="16.5">
      <c r="A26" s="37"/>
      <c r="B26" s="34" t="s">
        <v>15</v>
      </c>
      <c r="C26" s="15" t="s">
        <v>174</v>
      </c>
      <c r="D26" s="144">
        <v>46660.888888888891</v>
      </c>
      <c r="E26" s="144">
        <v>31166.6</v>
      </c>
      <c r="F26" s="71">
        <f t="shared" si="0"/>
        <v>15494.288888888892</v>
      </c>
      <c r="G26" s="46">
        <v>11112.36875</v>
      </c>
      <c r="H26" s="68">
        <f t="shared" si="1"/>
        <v>38913.744444444441</v>
      </c>
      <c r="I26" s="72">
        <f t="shared" si="2"/>
        <v>2.5018406354130787</v>
      </c>
    </row>
    <row r="27" spans="1:9" ht="16.5">
      <c r="A27" s="37"/>
      <c r="B27" s="34" t="s">
        <v>16</v>
      </c>
      <c r="C27" s="15" t="s">
        <v>175</v>
      </c>
      <c r="D27" s="144">
        <v>23368.5</v>
      </c>
      <c r="E27" s="144">
        <v>14333.2</v>
      </c>
      <c r="F27" s="71">
        <f t="shared" si="0"/>
        <v>9035.2999999999993</v>
      </c>
      <c r="G27" s="46">
        <v>4875.9624999999996</v>
      </c>
      <c r="H27" s="68">
        <f t="shared" si="1"/>
        <v>18850.849999999999</v>
      </c>
      <c r="I27" s="72">
        <f t="shared" si="2"/>
        <v>2.8660777231162053</v>
      </c>
    </row>
    <row r="28" spans="1:9" ht="16.5">
      <c r="A28" s="37"/>
      <c r="B28" s="34" t="s">
        <v>17</v>
      </c>
      <c r="C28" s="15" t="s">
        <v>176</v>
      </c>
      <c r="D28" s="144">
        <v>82498.5</v>
      </c>
      <c r="E28" s="144">
        <v>68333.2</v>
      </c>
      <c r="F28" s="71">
        <f t="shared" si="0"/>
        <v>14165.300000000003</v>
      </c>
      <c r="G28" s="46">
        <v>9251.1749999999993</v>
      </c>
      <c r="H28" s="68">
        <f t="shared" si="1"/>
        <v>75415.850000000006</v>
      </c>
      <c r="I28" s="72">
        <f t="shared" si="2"/>
        <v>7.1520293368139729</v>
      </c>
    </row>
    <row r="29" spans="1:9" ht="16.5">
      <c r="A29" s="37"/>
      <c r="B29" s="34" t="s">
        <v>18</v>
      </c>
      <c r="C29" s="15" t="s">
        <v>177</v>
      </c>
      <c r="D29" s="144">
        <v>66231.25</v>
      </c>
      <c r="E29" s="144">
        <v>48933.2</v>
      </c>
      <c r="F29" s="71">
        <f t="shared" si="0"/>
        <v>17298.050000000003</v>
      </c>
      <c r="G29" s="46">
        <v>18365.889285714286</v>
      </c>
      <c r="H29" s="68">
        <f t="shared" si="1"/>
        <v>57582.224999999999</v>
      </c>
      <c r="I29" s="72">
        <f t="shared" si="2"/>
        <v>2.1352810693893125</v>
      </c>
    </row>
    <row r="30" spans="1:9" ht="17.25" thickBot="1">
      <c r="A30" s="38"/>
      <c r="B30" s="36" t="s">
        <v>19</v>
      </c>
      <c r="C30" s="16" t="s">
        <v>178</v>
      </c>
      <c r="D30" s="155">
        <v>43777.555555555555</v>
      </c>
      <c r="E30" s="147">
        <v>37233.199999999997</v>
      </c>
      <c r="F30" s="74">
        <f t="shared" si="0"/>
        <v>6544.3555555555577</v>
      </c>
      <c r="G30" s="49">
        <v>16467.828472222223</v>
      </c>
      <c r="H30" s="100">
        <f t="shared" si="1"/>
        <v>40505.377777777772</v>
      </c>
      <c r="I30" s="75">
        <f t="shared" si="2"/>
        <v>1.4596672139318101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131642.85714285713</v>
      </c>
      <c r="E32" s="144">
        <v>76000</v>
      </c>
      <c r="F32" s="67">
        <f>D32-E32</f>
        <v>55642.85714285713</v>
      </c>
      <c r="G32" s="54">
        <v>24942.806250000001</v>
      </c>
      <c r="H32" s="68">
        <f>AVERAGE(D32:E32)</f>
        <v>103821.42857142857</v>
      </c>
      <c r="I32" s="78">
        <f t="shared" si="2"/>
        <v>3.1623796268484647</v>
      </c>
    </row>
    <row r="33" spans="1:9" ht="16.5">
      <c r="A33" s="37"/>
      <c r="B33" s="34" t="s">
        <v>27</v>
      </c>
      <c r="C33" s="15" t="s">
        <v>180</v>
      </c>
      <c r="D33" s="47">
        <v>130333.33333333333</v>
      </c>
      <c r="E33" s="144">
        <v>76000</v>
      </c>
      <c r="F33" s="79">
        <f>D33-E33</f>
        <v>54333.333333333328</v>
      </c>
      <c r="G33" s="46">
        <v>23609.855952380953</v>
      </c>
      <c r="H33" s="68">
        <f>AVERAGE(D33:E33)</f>
        <v>103166.66666666666</v>
      </c>
      <c r="I33" s="72">
        <f t="shared" si="2"/>
        <v>3.3696440535149788</v>
      </c>
    </row>
    <row r="34" spans="1:9" ht="16.5">
      <c r="A34" s="37"/>
      <c r="B34" s="39" t="s">
        <v>28</v>
      </c>
      <c r="C34" s="15" t="s">
        <v>181</v>
      </c>
      <c r="D34" s="47">
        <v>62581.666666666664</v>
      </c>
      <c r="E34" s="144">
        <v>52466.6</v>
      </c>
      <c r="F34" s="71">
        <f>D34-E34</f>
        <v>10115.066666666666</v>
      </c>
      <c r="G34" s="46">
        <v>16710.599999999999</v>
      </c>
      <c r="H34" s="68">
        <f>AVERAGE(D34:E34)</f>
        <v>57524.133333333331</v>
      </c>
      <c r="I34" s="72">
        <f t="shared" si="2"/>
        <v>2.4423739023932916</v>
      </c>
    </row>
    <row r="35" spans="1:9" ht="16.5">
      <c r="A35" s="37"/>
      <c r="B35" s="34" t="s">
        <v>29</v>
      </c>
      <c r="C35" s="15" t="s">
        <v>182</v>
      </c>
      <c r="D35" s="47">
        <v>71000</v>
      </c>
      <c r="E35" s="144">
        <v>45000</v>
      </c>
      <c r="F35" s="79">
        <f>D35-E35</f>
        <v>26000</v>
      </c>
      <c r="G35" s="46">
        <v>12002.075000000001</v>
      </c>
      <c r="H35" s="68">
        <f>AVERAGE(D35:E35)</f>
        <v>58000</v>
      </c>
      <c r="I35" s="72">
        <f t="shared" si="2"/>
        <v>3.8324977139369651</v>
      </c>
    </row>
    <row r="36" spans="1:9" ht="17.25" thickBot="1">
      <c r="A36" s="38"/>
      <c r="B36" s="39" t="s">
        <v>30</v>
      </c>
      <c r="C36" s="15" t="s">
        <v>183</v>
      </c>
      <c r="D36" s="50">
        <v>37165.333333333336</v>
      </c>
      <c r="E36" s="144">
        <v>25166.6</v>
      </c>
      <c r="F36" s="71">
        <f>D36-E36</f>
        <v>11998.733333333337</v>
      </c>
      <c r="G36" s="49">
        <v>11830.176388888889</v>
      </c>
      <c r="H36" s="68">
        <f>AVERAGE(D36:E36)</f>
        <v>31165.966666666667</v>
      </c>
      <c r="I36" s="80">
        <f t="shared" si="2"/>
        <v>1.6344464902432303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1699200</v>
      </c>
      <c r="E38" s="145">
        <v>1486400</v>
      </c>
      <c r="F38" s="67">
        <f>D38-E38</f>
        <v>212800</v>
      </c>
      <c r="G38" s="46">
        <v>364854.28333333333</v>
      </c>
      <c r="H38" s="67">
        <f>AVERAGE(D38:E38)</f>
        <v>1592800</v>
      </c>
      <c r="I38" s="78">
        <f t="shared" si="2"/>
        <v>3.365578459016767</v>
      </c>
    </row>
    <row r="39" spans="1:9" ht="17.25" thickBot="1">
      <c r="A39" s="38"/>
      <c r="B39" s="36" t="s">
        <v>32</v>
      </c>
      <c r="C39" s="16" t="s">
        <v>185</v>
      </c>
      <c r="D39" s="57">
        <v>856880</v>
      </c>
      <c r="E39" s="146">
        <v>1032000</v>
      </c>
      <c r="F39" s="74">
        <f>D39-E39</f>
        <v>-175120</v>
      </c>
      <c r="G39" s="46">
        <v>285503.87142857141</v>
      </c>
      <c r="H39" s="81">
        <f>AVERAGE(D39:E39)</f>
        <v>944440</v>
      </c>
      <c r="I39" s="75">
        <f t="shared" si="2"/>
        <v>2.3079761590423269</v>
      </c>
    </row>
    <row r="40" spans="1:9" ht="15.75" customHeight="1" thickBot="1">
      <c r="A40" s="221"/>
      <c r="B40" s="222"/>
      <c r="C40" s="223"/>
      <c r="D40" s="83">
        <f>SUM(D15:D39)</f>
        <v>3952178.7738095233</v>
      </c>
      <c r="E40" s="83">
        <f>SUM(E15:E39)</f>
        <v>3476332.1999999997</v>
      </c>
      <c r="F40" s="83">
        <f>SUM(F15:F39)</f>
        <v>475846.57380952383</v>
      </c>
      <c r="G40" s="83">
        <f>SUM(G15:G39)</f>
        <v>1002165.4682539682</v>
      </c>
      <c r="H40" s="83">
        <f>AVERAGE(D40:E40)</f>
        <v>3714255.4869047618</v>
      </c>
      <c r="I40" s="75">
        <f>(H40-G40)/G40</f>
        <v>2.7062297640088886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31213.436805555561</v>
      </c>
      <c r="F16" s="42">
        <v>53888.222222222219</v>
      </c>
      <c r="G16" s="21">
        <f t="shared" ref="G16:G31" si="0">(F16-E16)/E16</f>
        <v>0.7264430878893432</v>
      </c>
      <c r="H16" s="181">
        <v>63222.044444444444</v>
      </c>
      <c r="I16" s="21">
        <f t="shared" ref="I16:I31" si="1">(F16-H16)/H16</f>
        <v>-0.14763556452882826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23356.143749999999</v>
      </c>
      <c r="F17" s="46">
        <v>62738.8</v>
      </c>
      <c r="G17" s="21">
        <f t="shared" si="0"/>
        <v>1.6861797337584892</v>
      </c>
      <c r="H17" s="184">
        <v>59712.375</v>
      </c>
      <c r="I17" s="21">
        <f t="shared" si="1"/>
        <v>5.0683380120117527E-2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18517.055357142857</v>
      </c>
      <c r="F18" s="46">
        <v>56415.966666666667</v>
      </c>
      <c r="G18" s="21">
        <f t="shared" si="0"/>
        <v>2.0467029221740978</v>
      </c>
      <c r="H18" s="184">
        <v>64082.633333333331</v>
      </c>
      <c r="I18" s="21">
        <f t="shared" si="1"/>
        <v>-0.11963719759747697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24113.435416666667</v>
      </c>
      <c r="F19" s="46">
        <v>19796.555555555555</v>
      </c>
      <c r="G19" s="21">
        <f t="shared" si="0"/>
        <v>-0.17902384237325975</v>
      </c>
      <c r="H19" s="184">
        <v>19854.855555555554</v>
      </c>
      <c r="I19" s="21">
        <f t="shared" si="1"/>
        <v>-2.9363094501932271E-3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50264.114285714284</v>
      </c>
      <c r="F20" s="46">
        <v>193083.16666666669</v>
      </c>
      <c r="G20" s="21">
        <f t="shared" si="0"/>
        <v>2.8413721083222874</v>
      </c>
      <c r="H20" s="184">
        <v>188874.83333333331</v>
      </c>
      <c r="I20" s="21">
        <f t="shared" si="1"/>
        <v>2.228106973842486E-2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14765.781944444443</v>
      </c>
      <c r="F21" s="46">
        <v>41304.822222222225</v>
      </c>
      <c r="G21" s="21">
        <f t="shared" si="0"/>
        <v>1.7973338884205163</v>
      </c>
      <c r="H21" s="184">
        <v>47593.711111111108</v>
      </c>
      <c r="I21" s="21">
        <f t="shared" si="1"/>
        <v>-0.13213697234508562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19786.611111111113</v>
      </c>
      <c r="F22" s="46">
        <v>93110.933333333334</v>
      </c>
      <c r="G22" s="21">
        <f t="shared" si="0"/>
        <v>3.705754452365376</v>
      </c>
      <c r="H22" s="184">
        <v>74927.633333333331</v>
      </c>
      <c r="I22" s="21">
        <f t="shared" si="1"/>
        <v>0.24267815745770702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5210.1333333333332</v>
      </c>
      <c r="F23" s="46">
        <v>15836</v>
      </c>
      <c r="G23" s="21">
        <f t="shared" si="0"/>
        <v>2.0394615620841439</v>
      </c>
      <c r="H23" s="184">
        <v>17419.266666666666</v>
      </c>
      <c r="I23" s="21">
        <f t="shared" si="1"/>
        <v>-9.0891694636972845E-2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4802.1625000000004</v>
      </c>
      <c r="F24" s="46">
        <v>18496.75</v>
      </c>
      <c r="G24" s="21">
        <f t="shared" si="0"/>
        <v>2.8517542877818065</v>
      </c>
      <c r="H24" s="184">
        <v>20406.125</v>
      </c>
      <c r="I24" s="21">
        <f t="shared" si="1"/>
        <v>-9.3568720175927572E-2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4882.1499999999996</v>
      </c>
      <c r="F25" s="46">
        <v>19309.25</v>
      </c>
      <c r="G25" s="21">
        <f t="shared" si="0"/>
        <v>2.9550710240365414</v>
      </c>
      <c r="H25" s="184">
        <v>22531.125</v>
      </c>
      <c r="I25" s="21">
        <f t="shared" si="1"/>
        <v>-0.14299663243624097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5727.5513888888891</v>
      </c>
      <c r="F26" s="46">
        <v>18088.777777777777</v>
      </c>
      <c r="G26" s="21">
        <f t="shared" si="0"/>
        <v>2.1582043616175905</v>
      </c>
      <c r="H26" s="184">
        <v>19444.333333333336</v>
      </c>
      <c r="I26" s="21">
        <f t="shared" si="1"/>
        <v>-6.9714684083909184E-2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11112.36875</v>
      </c>
      <c r="F27" s="46">
        <v>38913.744444444441</v>
      </c>
      <c r="G27" s="21">
        <f t="shared" si="0"/>
        <v>2.5018406354130787</v>
      </c>
      <c r="H27" s="184">
        <v>46531.125</v>
      </c>
      <c r="I27" s="21">
        <f t="shared" si="1"/>
        <v>-0.16370505883009617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4875.9624999999996</v>
      </c>
      <c r="F28" s="46">
        <v>18850.849999999999</v>
      </c>
      <c r="G28" s="21">
        <f t="shared" si="0"/>
        <v>2.8660777231162053</v>
      </c>
      <c r="H28" s="184">
        <v>23010.224999999999</v>
      </c>
      <c r="I28" s="21">
        <f t="shared" si="1"/>
        <v>-0.18076203079283232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9251.1749999999993</v>
      </c>
      <c r="F29" s="46">
        <v>75415.850000000006</v>
      </c>
      <c r="G29" s="21">
        <f t="shared" si="0"/>
        <v>7.1520293368139729</v>
      </c>
      <c r="H29" s="184">
        <v>77288.777777777781</v>
      </c>
      <c r="I29" s="21">
        <f t="shared" si="1"/>
        <v>-2.423285542388643E-2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18365.889285714286</v>
      </c>
      <c r="F30" s="46">
        <v>57582.224999999999</v>
      </c>
      <c r="G30" s="21">
        <f t="shared" si="0"/>
        <v>2.1352810693893125</v>
      </c>
      <c r="H30" s="184">
        <v>61225.175000000003</v>
      </c>
      <c r="I30" s="21">
        <f t="shared" si="1"/>
        <v>-5.9500850752978722E-2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16467.828472222223</v>
      </c>
      <c r="F31" s="49">
        <v>40505.377777777772</v>
      </c>
      <c r="G31" s="23">
        <f t="shared" si="0"/>
        <v>1.4596672139318101</v>
      </c>
      <c r="H31" s="187">
        <v>42177.633333333331</v>
      </c>
      <c r="I31" s="23">
        <f t="shared" si="1"/>
        <v>-3.9647922924920538E-2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24942.806250000001</v>
      </c>
      <c r="F33" s="54">
        <v>103821.42857142857</v>
      </c>
      <c r="G33" s="21">
        <f>(F33-E33)/E33</f>
        <v>3.1623796268484647</v>
      </c>
      <c r="H33" s="190">
        <v>101023.74285714285</v>
      </c>
      <c r="I33" s="21">
        <f>(F33-H33)/H33</f>
        <v>2.7693348466032504E-2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23609.855952380953</v>
      </c>
      <c r="F34" s="46">
        <v>103166.66666666666</v>
      </c>
      <c r="G34" s="21">
        <f>(F34-E34)/E34</f>
        <v>3.3696440535149788</v>
      </c>
      <c r="H34" s="184">
        <v>101999.96666666667</v>
      </c>
      <c r="I34" s="21">
        <f>(F34-H34)/H34</f>
        <v>1.1438239032104086E-2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16710.599999999999</v>
      </c>
      <c r="F35" s="46">
        <v>57524.133333333331</v>
      </c>
      <c r="G35" s="21">
        <f>(F35-E35)/E35</f>
        <v>2.4423739023932916</v>
      </c>
      <c r="H35" s="184">
        <v>57257.142857142855</v>
      </c>
      <c r="I35" s="21">
        <f>(F35-H35)/H35</f>
        <v>4.663007318695944E-3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12002.075000000001</v>
      </c>
      <c r="F36" s="46">
        <v>58000</v>
      </c>
      <c r="G36" s="21">
        <f>(F36-E36)/E36</f>
        <v>3.8324977139369651</v>
      </c>
      <c r="H36" s="184">
        <v>70483.3</v>
      </c>
      <c r="I36" s="21">
        <f>(F36-H36)/H36</f>
        <v>-0.17711003883189355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11830.176388888889</v>
      </c>
      <c r="F37" s="49">
        <v>31165.966666666667</v>
      </c>
      <c r="G37" s="23">
        <f>(F37-E37)/E37</f>
        <v>1.6344464902432303</v>
      </c>
      <c r="H37" s="187">
        <v>31277.077777777777</v>
      </c>
      <c r="I37" s="23">
        <f>(F37-H37)/H37</f>
        <v>-3.5524773733834379E-3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364854.28333333333</v>
      </c>
      <c r="F39" s="46">
        <v>1592800</v>
      </c>
      <c r="G39" s="21">
        <f t="shared" ref="G39:G44" si="2">(F39-E39)/E39</f>
        <v>3.365578459016767</v>
      </c>
      <c r="H39" s="184">
        <v>1586646</v>
      </c>
      <c r="I39" s="21">
        <f t="shared" ref="I39:I44" si="3">(F39-H39)/H39</f>
        <v>3.8786219484371436E-3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285503.87142857141</v>
      </c>
      <c r="F40" s="46">
        <v>944440</v>
      </c>
      <c r="G40" s="21">
        <f t="shared" si="2"/>
        <v>2.3079761590423269</v>
      </c>
      <c r="H40" s="184">
        <v>952392.5</v>
      </c>
      <c r="I40" s="21">
        <f t="shared" si="3"/>
        <v>-8.3500237559619595E-3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175586.12499999997</v>
      </c>
      <c r="F41" s="57">
        <v>633920</v>
      </c>
      <c r="G41" s="21">
        <f t="shared" si="2"/>
        <v>2.6103080468345667</v>
      </c>
      <c r="H41" s="192">
        <v>609968.33333333337</v>
      </c>
      <c r="I41" s="21">
        <f t="shared" si="3"/>
        <v>3.9267065776638611E-2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72837.85714285713</v>
      </c>
      <c r="F42" s="47">
        <v>325440</v>
      </c>
      <c r="G42" s="21">
        <f t="shared" si="2"/>
        <v>3.4680062369450746</v>
      </c>
      <c r="H42" s="185">
        <v>317621.11111111112</v>
      </c>
      <c r="I42" s="21">
        <f t="shared" si="3"/>
        <v>2.46170314735586E-2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65791.666666666657</v>
      </c>
      <c r="F43" s="47">
        <v>329600</v>
      </c>
      <c r="G43" s="21">
        <f t="shared" si="2"/>
        <v>4.0097530082330604</v>
      </c>
      <c r="H43" s="185">
        <v>326566.66666666669</v>
      </c>
      <c r="I43" s="21">
        <f t="shared" si="3"/>
        <v>9.2885577217514965E-3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154562.1875</v>
      </c>
      <c r="F44" s="50">
        <v>626496</v>
      </c>
      <c r="G44" s="31">
        <f t="shared" si="2"/>
        <v>3.0533587815583938</v>
      </c>
      <c r="H44" s="188">
        <v>599875.71428571432</v>
      </c>
      <c r="I44" s="31">
        <f t="shared" si="3"/>
        <v>4.4376335097984526E-2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97230.333333333343</v>
      </c>
      <c r="F46" s="43">
        <v>359880</v>
      </c>
      <c r="G46" s="21">
        <f t="shared" ref="G46:G51" si="4">(F46-E46)/E46</f>
        <v>2.7013140617982723</v>
      </c>
      <c r="H46" s="182">
        <v>363750</v>
      </c>
      <c r="I46" s="21">
        <f t="shared" ref="I46:I51" si="5">(F46-H46)/H46</f>
        <v>-1.0639175257731958E-2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79378.28125</v>
      </c>
      <c r="F47" s="47">
        <v>318933.33333333331</v>
      </c>
      <c r="G47" s="21">
        <f t="shared" si="4"/>
        <v>3.0178916488360388</v>
      </c>
      <c r="H47" s="185">
        <v>322255.55555555556</v>
      </c>
      <c r="I47" s="21">
        <f t="shared" si="5"/>
        <v>-1.0309278350515544E-2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261238.76785714284</v>
      </c>
      <c r="F48" s="47">
        <v>1030080</v>
      </c>
      <c r="G48" s="21">
        <f t="shared" si="4"/>
        <v>2.9430594794540381</v>
      </c>
      <c r="H48" s="185">
        <v>1027922.8571428572</v>
      </c>
      <c r="I48" s="21">
        <f t="shared" si="5"/>
        <v>2.0985454717279898E-3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330605</v>
      </c>
      <c r="F49" s="47">
        <v>1317531.4285714286</v>
      </c>
      <c r="G49" s="21">
        <f t="shared" si="4"/>
        <v>2.9852132562164173</v>
      </c>
      <c r="H49" s="185">
        <v>1293171.665</v>
      </c>
      <c r="I49" s="21">
        <f t="shared" si="5"/>
        <v>1.8837223417997331E-2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25461.875</v>
      </c>
      <c r="F50" s="47">
        <v>147600</v>
      </c>
      <c r="G50" s="21">
        <f t="shared" si="4"/>
        <v>4.796902231277155</v>
      </c>
      <c r="H50" s="185">
        <v>149137.5</v>
      </c>
      <c r="I50" s="21">
        <f t="shared" si="5"/>
        <v>-1.0309278350515464E-2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51665</v>
      </c>
      <c r="F53" s="66">
        <v>166080</v>
      </c>
      <c r="G53" s="22">
        <f t="shared" ref="G53:G61" si="6">(F53-E53)/E53</f>
        <v>2.2145553082357496</v>
      </c>
      <c r="H53" s="143">
        <v>168004</v>
      </c>
      <c r="I53" s="22">
        <f t="shared" ref="I53:I61" si="7">(F53-H53)/H53</f>
        <v>-1.1452108283136116E-2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58204.166666666664</v>
      </c>
      <c r="F54" s="70">
        <v>170496</v>
      </c>
      <c r="G54" s="21">
        <f t="shared" si="6"/>
        <v>1.9292748228219632</v>
      </c>
      <c r="H54" s="196">
        <v>172272</v>
      </c>
      <c r="I54" s="21">
        <f t="shared" si="7"/>
        <v>-1.0309278350515464E-2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40740.85</v>
      </c>
      <c r="F55" s="70">
        <v>144320</v>
      </c>
      <c r="G55" s="21">
        <f t="shared" si="6"/>
        <v>2.54239049995275</v>
      </c>
      <c r="H55" s="196">
        <v>145823.33333333334</v>
      </c>
      <c r="I55" s="21">
        <f t="shared" si="7"/>
        <v>-1.030927835051553E-2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51442.5</v>
      </c>
      <c r="F56" s="70">
        <v>188928</v>
      </c>
      <c r="G56" s="21">
        <f t="shared" si="6"/>
        <v>2.6726053360548185</v>
      </c>
      <c r="H56" s="196">
        <v>205478.33333333334</v>
      </c>
      <c r="I56" s="21">
        <f t="shared" si="7"/>
        <v>-8.0545394080478921E-2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27303.124999999996</v>
      </c>
      <c r="F57" s="98">
        <v>99360</v>
      </c>
      <c r="G57" s="21">
        <f t="shared" si="6"/>
        <v>2.6391438708938999</v>
      </c>
      <c r="H57" s="201">
        <v>99263.333333333328</v>
      </c>
      <c r="I57" s="21">
        <f t="shared" si="7"/>
        <v>9.7384062594450642E-4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16000</v>
      </c>
      <c r="F58" s="50">
        <v>107520</v>
      </c>
      <c r="G58" s="29">
        <f t="shared" si="6"/>
        <v>5.72</v>
      </c>
      <c r="H58" s="188">
        <v>108640</v>
      </c>
      <c r="I58" s="29">
        <f t="shared" si="7"/>
        <v>-1.0309278350515464E-2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50444.28571428571</v>
      </c>
      <c r="F59" s="68">
        <v>227931.42857142858</v>
      </c>
      <c r="G59" s="21">
        <f t="shared" si="6"/>
        <v>3.5184786610404695</v>
      </c>
      <c r="H59" s="195">
        <v>230305.71428571429</v>
      </c>
      <c r="I59" s="21">
        <f t="shared" si="7"/>
        <v>-1.0309278350515446E-2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58921.857142857145</v>
      </c>
      <c r="F60" s="70">
        <v>218605.71428571429</v>
      </c>
      <c r="G60" s="21">
        <f t="shared" si="6"/>
        <v>2.7100954533001338</v>
      </c>
      <c r="H60" s="196">
        <v>220882.85714285713</v>
      </c>
      <c r="I60" s="21">
        <f t="shared" si="7"/>
        <v>-1.0309278350515389E-2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497887.5</v>
      </c>
      <c r="F61" s="73">
        <v>1083840</v>
      </c>
      <c r="G61" s="29">
        <f t="shared" si="6"/>
        <v>1.1768773066204714</v>
      </c>
      <c r="H61" s="197">
        <v>1095130</v>
      </c>
      <c r="I61" s="29">
        <f t="shared" si="7"/>
        <v>-1.0309278350515464E-2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125205.65625</v>
      </c>
      <c r="F63" s="54">
        <v>462238.75</v>
      </c>
      <c r="G63" s="21">
        <f t="shared" ref="G63:G68" si="8">(F63-E63)/E63</f>
        <v>2.6918360068097962</v>
      </c>
      <c r="H63" s="190">
        <v>466421.25</v>
      </c>
      <c r="I63" s="21">
        <f t="shared" ref="I63:I74" si="9">(F63-H63)/H63</f>
        <v>-8.9672157947349104E-3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595299.80000000005</v>
      </c>
      <c r="F64" s="46">
        <v>2305200</v>
      </c>
      <c r="G64" s="21">
        <f t="shared" si="8"/>
        <v>2.8723345783082741</v>
      </c>
      <c r="H64" s="184">
        <v>2329212.5</v>
      </c>
      <c r="I64" s="21">
        <f t="shared" si="9"/>
        <v>-1.0309278350515464E-2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418383.125</v>
      </c>
      <c r="F65" s="46">
        <v>879893.33333333337</v>
      </c>
      <c r="G65" s="21">
        <f t="shared" si="8"/>
        <v>1.1030803604551054</v>
      </c>
      <c r="H65" s="184">
        <v>888735.5555555555</v>
      </c>
      <c r="I65" s="21">
        <f t="shared" si="9"/>
        <v>-9.9492162398012642E-3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153058.33333333334</v>
      </c>
      <c r="F66" s="46">
        <v>603360</v>
      </c>
      <c r="G66" s="21">
        <f t="shared" si="8"/>
        <v>2.9420264604998092</v>
      </c>
      <c r="H66" s="184">
        <v>609645</v>
      </c>
      <c r="I66" s="21">
        <f t="shared" si="9"/>
        <v>-1.0309278350515464E-2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71749.166666666657</v>
      </c>
      <c r="F67" s="46">
        <v>298011.42857142858</v>
      </c>
      <c r="G67" s="21">
        <f t="shared" si="8"/>
        <v>3.1535176283779642</v>
      </c>
      <c r="H67" s="184">
        <v>301115.71428571426</v>
      </c>
      <c r="I67" s="21">
        <f t="shared" si="9"/>
        <v>-1.0309278350515354E-2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59013.895833333328</v>
      </c>
      <c r="F68" s="58">
        <v>214902.85714285713</v>
      </c>
      <c r="G68" s="31">
        <f t="shared" si="8"/>
        <v>2.6415636369743223</v>
      </c>
      <c r="H68" s="193">
        <v>217141.42857142858</v>
      </c>
      <c r="I68" s="31">
        <f t="shared" si="9"/>
        <v>-1.0309278350515559E-2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65734.049107142855</v>
      </c>
      <c r="F70" s="43">
        <v>277577.14285714284</v>
      </c>
      <c r="G70" s="21">
        <f>(F70-E70)/E70</f>
        <v>3.2227300254196649</v>
      </c>
      <c r="H70" s="182">
        <v>280468.57142857142</v>
      </c>
      <c r="I70" s="21">
        <f t="shared" si="9"/>
        <v>-1.0309278350515493E-2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50563.666666666664</v>
      </c>
      <c r="F71" s="47">
        <v>220160</v>
      </c>
      <c r="G71" s="21">
        <f>(F71-E71)/E71</f>
        <v>3.3541146145783207</v>
      </c>
      <c r="H71" s="185">
        <v>218896.66666666666</v>
      </c>
      <c r="I71" s="21">
        <f t="shared" si="9"/>
        <v>5.7713685300522762E-3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26177.181547619046</v>
      </c>
      <c r="F72" s="47">
        <v>83040</v>
      </c>
      <c r="G72" s="21">
        <f>(F72-E72)/E72</f>
        <v>2.1722284482361673</v>
      </c>
      <c r="H72" s="185">
        <v>86087.5</v>
      </c>
      <c r="I72" s="21">
        <f t="shared" si="9"/>
        <v>-3.5400029040220708E-2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152640</v>
      </c>
      <c r="G73" s="21">
        <f>(F73-E73)/E73</f>
        <v>3.8509887735077029</v>
      </c>
      <c r="H73" s="185">
        <v>154230</v>
      </c>
      <c r="I73" s="21">
        <f t="shared" si="9"/>
        <v>-1.0309278350515464E-2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24872.262499999997</v>
      </c>
      <c r="F74" s="50">
        <v>120640</v>
      </c>
      <c r="G74" s="21">
        <f>(F74-E74)/E74</f>
        <v>3.8503830321025285</v>
      </c>
      <c r="H74" s="188">
        <v>121896.66666666667</v>
      </c>
      <c r="I74" s="21">
        <f t="shared" si="9"/>
        <v>-1.0309278350515504E-2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20357.8</v>
      </c>
      <c r="F76" s="43">
        <v>76160</v>
      </c>
      <c r="G76" s="22">
        <f t="shared" ref="G76:G82" si="10">(F76-E76)/E76</f>
        <v>2.741072218019629</v>
      </c>
      <c r="H76" s="182">
        <v>76953.333333333328</v>
      </c>
      <c r="I76" s="22">
        <f t="shared" ref="I76:I82" si="11">(F76-H76)/H76</f>
        <v>-1.0309278350515401E-2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28772.120535714286</v>
      </c>
      <c r="F77" s="32">
        <v>102194.22222222222</v>
      </c>
      <c r="G77" s="21">
        <f t="shared" si="10"/>
        <v>2.5518488147361427</v>
      </c>
      <c r="H77" s="176">
        <v>99679.5</v>
      </c>
      <c r="I77" s="21">
        <f t="shared" si="11"/>
        <v>2.5228078212894516E-2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12886.065476190477</v>
      </c>
      <c r="F78" s="47">
        <v>43008</v>
      </c>
      <c r="G78" s="21">
        <f t="shared" si="10"/>
        <v>2.3375587047470527</v>
      </c>
      <c r="H78" s="185">
        <v>43456</v>
      </c>
      <c r="I78" s="21">
        <f t="shared" si="11"/>
        <v>-1.0309278350515464E-2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21077.34375</v>
      </c>
      <c r="F79" s="47">
        <v>100813.33333333333</v>
      </c>
      <c r="G79" s="21">
        <f t="shared" si="10"/>
        <v>3.7830188912363933</v>
      </c>
      <c r="H79" s="185">
        <v>99117</v>
      </c>
      <c r="I79" s="21">
        <f t="shared" si="11"/>
        <v>1.7114453961816121E-2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31799.095238095237</v>
      </c>
      <c r="F80" s="61">
        <v>144480</v>
      </c>
      <c r="G80" s="21">
        <f t="shared" si="10"/>
        <v>3.5435254971315446</v>
      </c>
      <c r="H80" s="194">
        <v>146142.625</v>
      </c>
      <c r="I80" s="21">
        <f t="shared" si="11"/>
        <v>-1.1376728726475251E-2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751360</v>
      </c>
      <c r="G81" s="21">
        <f t="shared" si="10"/>
        <v>9.0181333333333331</v>
      </c>
      <c r="H81" s="194">
        <v>759186.66666666663</v>
      </c>
      <c r="I81" s="21">
        <f t="shared" si="11"/>
        <v>-1.0309278350515413E-2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48124.425000000003</v>
      </c>
      <c r="F82" s="50">
        <v>173120</v>
      </c>
      <c r="G82" s="23">
        <f t="shared" si="10"/>
        <v>2.5973416825239988</v>
      </c>
      <c r="H82" s="188">
        <v>172296.25</v>
      </c>
      <c r="I82" s="23">
        <f t="shared" si="11"/>
        <v>4.7810094531947154E-3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  <c r="D11" s="234" t="s">
        <v>225</v>
      </c>
      <c r="E11" s="234"/>
      <c r="F11" s="235" t="s">
        <v>226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16</v>
      </c>
      <c r="C16" s="163" t="s">
        <v>96</v>
      </c>
      <c r="D16" s="160" t="s">
        <v>81</v>
      </c>
      <c r="E16" s="181">
        <v>4875.9624999999996</v>
      </c>
      <c r="F16" s="181">
        <v>18850.849999999999</v>
      </c>
      <c r="G16" s="169">
        <f>(F16-E16)/E16</f>
        <v>2.8660777231162053</v>
      </c>
      <c r="H16" s="181">
        <v>23010.224999999999</v>
      </c>
      <c r="I16" s="169">
        <f>(F16-H16)/H16</f>
        <v>-0.18076203079283232</v>
      </c>
    </row>
    <row r="17" spans="1:9" ht="16.5">
      <c r="A17" s="130"/>
      <c r="B17" s="177" t="s">
        <v>15</v>
      </c>
      <c r="C17" s="164" t="s">
        <v>95</v>
      </c>
      <c r="D17" s="160" t="s">
        <v>82</v>
      </c>
      <c r="E17" s="184">
        <v>11112.36875</v>
      </c>
      <c r="F17" s="184">
        <v>38913.744444444441</v>
      </c>
      <c r="G17" s="169">
        <f>(F17-E17)/E17</f>
        <v>2.5018406354130787</v>
      </c>
      <c r="H17" s="184">
        <v>46531.125</v>
      </c>
      <c r="I17" s="169">
        <f>(F17-H17)/H17</f>
        <v>-0.16370505883009617</v>
      </c>
    </row>
    <row r="18" spans="1:9" ht="16.5">
      <c r="A18" s="130"/>
      <c r="B18" s="177" t="s">
        <v>4</v>
      </c>
      <c r="C18" s="164" t="s">
        <v>84</v>
      </c>
      <c r="D18" s="160" t="s">
        <v>161</v>
      </c>
      <c r="E18" s="184">
        <v>31213.436805555561</v>
      </c>
      <c r="F18" s="184">
        <v>53888.222222222219</v>
      </c>
      <c r="G18" s="169">
        <f>(F18-E18)/E18</f>
        <v>0.7264430878893432</v>
      </c>
      <c r="H18" s="184">
        <v>63222.044444444444</v>
      </c>
      <c r="I18" s="169">
        <f>(F18-H18)/H18</f>
        <v>-0.14763556452882826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4882.1499999999996</v>
      </c>
      <c r="F19" s="184">
        <v>19309.25</v>
      </c>
      <c r="G19" s="169">
        <f>(F19-E19)/E19</f>
        <v>2.9550710240365414</v>
      </c>
      <c r="H19" s="184">
        <v>22531.125</v>
      </c>
      <c r="I19" s="169">
        <f>(F19-H19)/H19</f>
        <v>-0.14299663243624097</v>
      </c>
    </row>
    <row r="20" spans="1:9" ht="16.5">
      <c r="A20" s="130"/>
      <c r="B20" s="177" t="s">
        <v>9</v>
      </c>
      <c r="C20" s="164" t="s">
        <v>88</v>
      </c>
      <c r="D20" s="160" t="s">
        <v>161</v>
      </c>
      <c r="E20" s="184">
        <v>14765.781944444443</v>
      </c>
      <c r="F20" s="184">
        <v>41304.822222222225</v>
      </c>
      <c r="G20" s="169">
        <f>(F20-E20)/E20</f>
        <v>1.7973338884205163</v>
      </c>
      <c r="H20" s="184">
        <v>47593.711111111108</v>
      </c>
      <c r="I20" s="169">
        <f>(F20-H20)/H20</f>
        <v>-0.13213697234508562</v>
      </c>
    </row>
    <row r="21" spans="1:9" ht="16.5">
      <c r="A21" s="130"/>
      <c r="B21" s="177" t="s">
        <v>6</v>
      </c>
      <c r="C21" s="164" t="s">
        <v>86</v>
      </c>
      <c r="D21" s="160" t="s">
        <v>161</v>
      </c>
      <c r="E21" s="184">
        <v>18517.055357142857</v>
      </c>
      <c r="F21" s="184">
        <v>56415.966666666667</v>
      </c>
      <c r="G21" s="169">
        <f>(F21-E21)/E21</f>
        <v>2.0467029221740978</v>
      </c>
      <c r="H21" s="184">
        <v>64082.633333333331</v>
      </c>
      <c r="I21" s="169">
        <f>(F21-H21)/H21</f>
        <v>-0.11963719759747697</v>
      </c>
    </row>
    <row r="22" spans="1:9" ht="16.5">
      <c r="A22" s="130"/>
      <c r="B22" s="177" t="s">
        <v>12</v>
      </c>
      <c r="C22" s="164" t="s">
        <v>92</v>
      </c>
      <c r="D22" s="160" t="s">
        <v>81</v>
      </c>
      <c r="E22" s="184">
        <v>4802.1625000000004</v>
      </c>
      <c r="F22" s="184">
        <v>18496.75</v>
      </c>
      <c r="G22" s="169">
        <f>(F22-E22)/E22</f>
        <v>2.8517542877818065</v>
      </c>
      <c r="H22" s="184">
        <v>20406.125</v>
      </c>
      <c r="I22" s="169">
        <f>(F22-H22)/H22</f>
        <v>-9.3568720175927572E-2</v>
      </c>
    </row>
    <row r="23" spans="1:9" ht="16.5">
      <c r="A23" s="130"/>
      <c r="B23" s="177" t="s">
        <v>11</v>
      </c>
      <c r="C23" s="164" t="s">
        <v>91</v>
      </c>
      <c r="D23" s="162" t="s">
        <v>81</v>
      </c>
      <c r="E23" s="184">
        <v>5210.1333333333332</v>
      </c>
      <c r="F23" s="184">
        <v>15836</v>
      </c>
      <c r="G23" s="169">
        <f>(F23-E23)/E23</f>
        <v>2.0394615620841439</v>
      </c>
      <c r="H23" s="184">
        <v>17419.266666666666</v>
      </c>
      <c r="I23" s="169">
        <f>(F23-H23)/H23</f>
        <v>-9.0891694636972845E-2</v>
      </c>
    </row>
    <row r="24" spans="1:9" ht="16.5">
      <c r="A24" s="130"/>
      <c r="B24" s="177" t="s">
        <v>14</v>
      </c>
      <c r="C24" s="164" t="s">
        <v>94</v>
      </c>
      <c r="D24" s="162" t="s">
        <v>81</v>
      </c>
      <c r="E24" s="184">
        <v>5727.5513888888891</v>
      </c>
      <c r="F24" s="184">
        <v>18088.777777777777</v>
      </c>
      <c r="G24" s="169">
        <f>(F24-E24)/E24</f>
        <v>2.1582043616175905</v>
      </c>
      <c r="H24" s="184">
        <v>19444.333333333336</v>
      </c>
      <c r="I24" s="169">
        <f>(F24-H24)/H24</f>
        <v>-6.9714684083909184E-2</v>
      </c>
    </row>
    <row r="25" spans="1:9" ht="16.5">
      <c r="A25" s="130"/>
      <c r="B25" s="177" t="s">
        <v>18</v>
      </c>
      <c r="C25" s="164" t="s">
        <v>98</v>
      </c>
      <c r="D25" s="162" t="s">
        <v>83</v>
      </c>
      <c r="E25" s="184">
        <v>18365.889285714286</v>
      </c>
      <c r="F25" s="184">
        <v>57582.224999999999</v>
      </c>
      <c r="G25" s="169">
        <f>(F25-E25)/E25</f>
        <v>2.1352810693893125</v>
      </c>
      <c r="H25" s="184">
        <v>61225.175000000003</v>
      </c>
      <c r="I25" s="169">
        <f>(F25-H25)/H25</f>
        <v>-5.9500850752978722E-2</v>
      </c>
    </row>
    <row r="26" spans="1:9" ht="16.5">
      <c r="A26" s="130"/>
      <c r="B26" s="177" t="s">
        <v>19</v>
      </c>
      <c r="C26" s="164" t="s">
        <v>99</v>
      </c>
      <c r="D26" s="162" t="s">
        <v>161</v>
      </c>
      <c r="E26" s="184">
        <v>16467.828472222223</v>
      </c>
      <c r="F26" s="184">
        <v>40505.377777777772</v>
      </c>
      <c r="G26" s="169">
        <f>(F26-E26)/E26</f>
        <v>1.4596672139318101</v>
      </c>
      <c r="H26" s="184">
        <v>42177.633333333331</v>
      </c>
      <c r="I26" s="169">
        <f>(F26-H26)/H26</f>
        <v>-3.9647922924920538E-2</v>
      </c>
    </row>
    <row r="27" spans="1:9" ht="16.5">
      <c r="A27" s="130"/>
      <c r="B27" s="177" t="s">
        <v>17</v>
      </c>
      <c r="C27" s="164" t="s">
        <v>97</v>
      </c>
      <c r="D27" s="162" t="s">
        <v>161</v>
      </c>
      <c r="E27" s="184">
        <v>9251.1749999999993</v>
      </c>
      <c r="F27" s="184">
        <v>75415.850000000006</v>
      </c>
      <c r="G27" s="169">
        <f>(F27-E27)/E27</f>
        <v>7.1520293368139729</v>
      </c>
      <c r="H27" s="184">
        <v>77288.777777777781</v>
      </c>
      <c r="I27" s="169">
        <f>(F27-H27)/H27</f>
        <v>-2.423285542388643E-2</v>
      </c>
    </row>
    <row r="28" spans="1:9" ht="16.5">
      <c r="A28" s="130"/>
      <c r="B28" s="177" t="s">
        <v>7</v>
      </c>
      <c r="C28" s="164" t="s">
        <v>87</v>
      </c>
      <c r="D28" s="162" t="s">
        <v>161</v>
      </c>
      <c r="E28" s="184">
        <v>24113.435416666667</v>
      </c>
      <c r="F28" s="184">
        <v>19796.555555555555</v>
      </c>
      <c r="G28" s="169">
        <f>(F28-E28)/E28</f>
        <v>-0.17902384237325975</v>
      </c>
      <c r="H28" s="184">
        <v>19854.855555555554</v>
      </c>
      <c r="I28" s="169">
        <f>(F28-H28)/H28</f>
        <v>-2.9363094501932271E-3</v>
      </c>
    </row>
    <row r="29" spans="1:9" ht="17.25" thickBot="1">
      <c r="A29" s="131"/>
      <c r="B29" s="177" t="s">
        <v>8</v>
      </c>
      <c r="C29" s="164" t="s">
        <v>89</v>
      </c>
      <c r="D29" s="162" t="s">
        <v>161</v>
      </c>
      <c r="E29" s="184">
        <v>50264.114285714284</v>
      </c>
      <c r="F29" s="184">
        <v>193083.16666666669</v>
      </c>
      <c r="G29" s="169">
        <f>(F29-E29)/E29</f>
        <v>2.8413721083222874</v>
      </c>
      <c r="H29" s="184">
        <v>188874.83333333331</v>
      </c>
      <c r="I29" s="169">
        <f>(F29-H29)/H29</f>
        <v>2.228106973842486E-2</v>
      </c>
    </row>
    <row r="30" spans="1:9" ht="16.5">
      <c r="A30" s="37"/>
      <c r="B30" s="177" t="s">
        <v>5</v>
      </c>
      <c r="C30" s="164" t="s">
        <v>85</v>
      </c>
      <c r="D30" s="162" t="s">
        <v>161</v>
      </c>
      <c r="E30" s="184">
        <v>23356.143749999999</v>
      </c>
      <c r="F30" s="184">
        <v>62738.8</v>
      </c>
      <c r="G30" s="169">
        <f>(F30-E30)/E30</f>
        <v>1.6861797337584892</v>
      </c>
      <c r="H30" s="184">
        <v>59712.375</v>
      </c>
      <c r="I30" s="169">
        <f>(F30-H30)/H30</f>
        <v>5.0683380120117527E-2</v>
      </c>
    </row>
    <row r="31" spans="1:9" ht="17.25" thickBot="1">
      <c r="A31" s="38"/>
      <c r="B31" s="178" t="s">
        <v>10</v>
      </c>
      <c r="C31" s="165" t="s">
        <v>90</v>
      </c>
      <c r="D31" s="161" t="s">
        <v>161</v>
      </c>
      <c r="E31" s="187">
        <v>19786.611111111113</v>
      </c>
      <c r="F31" s="187">
        <v>93110.933333333334</v>
      </c>
      <c r="G31" s="171">
        <f>(F31-E31)/E31</f>
        <v>3.705754452365376</v>
      </c>
      <c r="H31" s="187">
        <v>74927.633333333331</v>
      </c>
      <c r="I31" s="171">
        <f>(F31-H31)/H31</f>
        <v>0.24267815745770702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262711.79990079365</v>
      </c>
      <c r="F32" s="100">
        <f>SUM(F16:F31)</f>
        <v>823337.29166666674</v>
      </c>
      <c r="G32" s="101">
        <f t="shared" ref="G32" si="0">(F32-E32)/E32</f>
        <v>2.1339943313455234</v>
      </c>
      <c r="H32" s="100">
        <f>SUM(H16:H31)</f>
        <v>848301.87222222215</v>
      </c>
      <c r="I32" s="104">
        <f t="shared" ref="I32" si="1">(F32-H32)/H32</f>
        <v>-2.94288877262028E-2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12002.075000000001</v>
      </c>
      <c r="F34" s="190">
        <v>58000</v>
      </c>
      <c r="G34" s="169">
        <f>(F34-E34)/E34</f>
        <v>3.8324977139369651</v>
      </c>
      <c r="H34" s="190">
        <v>70483.3</v>
      </c>
      <c r="I34" s="169">
        <f>(F34-H34)/H34</f>
        <v>-0.17711003883189355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11830.176388888889</v>
      </c>
      <c r="F35" s="184">
        <v>31165.966666666667</v>
      </c>
      <c r="G35" s="169">
        <f>(F35-E35)/E35</f>
        <v>1.6344464902432303</v>
      </c>
      <c r="H35" s="184">
        <v>31277.077777777777</v>
      </c>
      <c r="I35" s="169">
        <f>(F35-H35)/H35</f>
        <v>-3.5524773733834379E-3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16710.599999999999</v>
      </c>
      <c r="F36" s="184">
        <v>57524.133333333331</v>
      </c>
      <c r="G36" s="169">
        <f>(F36-E36)/E36</f>
        <v>2.4423739023932916</v>
      </c>
      <c r="H36" s="184">
        <v>57257.142857142855</v>
      </c>
      <c r="I36" s="169">
        <f>(F36-H36)/H36</f>
        <v>4.663007318695944E-3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23609.855952380953</v>
      </c>
      <c r="F37" s="184">
        <v>103166.66666666666</v>
      </c>
      <c r="G37" s="169">
        <f>(F37-E37)/E37</f>
        <v>3.3696440535149788</v>
      </c>
      <c r="H37" s="184">
        <v>101999.96666666667</v>
      </c>
      <c r="I37" s="169">
        <f>(F37-H37)/H37</f>
        <v>1.1438239032104086E-2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24942.806250000001</v>
      </c>
      <c r="F38" s="187">
        <v>103821.42857142857</v>
      </c>
      <c r="G38" s="171">
        <f>(F38-E38)/E38</f>
        <v>3.1623796268484647</v>
      </c>
      <c r="H38" s="187">
        <v>101023.74285714285</v>
      </c>
      <c r="I38" s="171">
        <f>(F38-H38)/H38</f>
        <v>2.7693348466032504E-2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89095.513591269846</v>
      </c>
      <c r="F39" s="102">
        <f>SUM(F34:F38)</f>
        <v>353678.19523809524</v>
      </c>
      <c r="G39" s="103">
        <f t="shared" ref="G39" si="2">(F39-E39)/E39</f>
        <v>2.9696521292936451</v>
      </c>
      <c r="H39" s="102">
        <f>SUM(H34:H38)</f>
        <v>362041.23015873018</v>
      </c>
      <c r="I39" s="104">
        <f t="shared" ref="I39" si="3">(F39-H39)/H39</f>
        <v>-2.3099675462290081E-2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32</v>
      </c>
      <c r="C41" s="164" t="s">
        <v>106</v>
      </c>
      <c r="D41" s="168" t="s">
        <v>161</v>
      </c>
      <c r="E41" s="182">
        <v>285503.87142857141</v>
      </c>
      <c r="F41" s="184">
        <v>944440</v>
      </c>
      <c r="G41" s="169">
        <f>(F41-E41)/E41</f>
        <v>2.3079761590423269</v>
      </c>
      <c r="H41" s="184">
        <v>952392.5</v>
      </c>
      <c r="I41" s="169">
        <f>(F41-H41)/H41</f>
        <v>-8.3500237559619595E-3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364854.28333333333</v>
      </c>
      <c r="F42" s="184">
        <v>1592800</v>
      </c>
      <c r="G42" s="169">
        <f>(F42-E42)/E42</f>
        <v>3.365578459016767</v>
      </c>
      <c r="H42" s="184">
        <v>1586646</v>
      </c>
      <c r="I42" s="169">
        <f>(F42-H42)/H42</f>
        <v>3.8786219484371436E-3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65791.666666666657</v>
      </c>
      <c r="F43" s="192">
        <v>329600</v>
      </c>
      <c r="G43" s="169">
        <f>(F43-E43)/E43</f>
        <v>4.0097530082330604</v>
      </c>
      <c r="H43" s="192">
        <v>326566.66666666669</v>
      </c>
      <c r="I43" s="169">
        <f>(F43-H43)/H43</f>
        <v>9.2885577217514965E-3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72837.85714285713</v>
      </c>
      <c r="F44" s="185">
        <v>325440</v>
      </c>
      <c r="G44" s="169">
        <f>(F44-E44)/E44</f>
        <v>3.4680062369450746</v>
      </c>
      <c r="H44" s="185">
        <v>317621.11111111112</v>
      </c>
      <c r="I44" s="169">
        <f>(F44-H44)/H44</f>
        <v>2.46170314735586E-2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175586.12499999997</v>
      </c>
      <c r="F45" s="185">
        <v>633920</v>
      </c>
      <c r="G45" s="169">
        <f>(F45-E45)/E45</f>
        <v>2.6103080468345667</v>
      </c>
      <c r="H45" s="185">
        <v>609968.33333333337</v>
      </c>
      <c r="I45" s="169">
        <f>(F45-H45)/H45</f>
        <v>3.9267065776638611E-2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154562.1875</v>
      </c>
      <c r="F46" s="188">
        <v>626496</v>
      </c>
      <c r="G46" s="175">
        <f>(F46-E46)/E46</f>
        <v>3.0533587815583938</v>
      </c>
      <c r="H46" s="188">
        <v>599875.71428571432</v>
      </c>
      <c r="I46" s="175">
        <f>(F46-H46)/H46</f>
        <v>4.4376335097984526E-2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1119135.9910714286</v>
      </c>
      <c r="F47" s="83">
        <f>SUM(F41:F46)</f>
        <v>4452696</v>
      </c>
      <c r="G47" s="103">
        <f t="shared" ref="G47" si="4">(F47-E47)/E47</f>
        <v>2.9786907359999359</v>
      </c>
      <c r="H47" s="102">
        <f>SUM(H41:H46)</f>
        <v>4393070.3253968256</v>
      </c>
      <c r="I47" s="104">
        <f t="shared" ref="I47" si="5">(F47-H47)/H47</f>
        <v>1.3572665627151885E-2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97230.333333333343</v>
      </c>
      <c r="F49" s="182">
        <v>359880</v>
      </c>
      <c r="G49" s="169">
        <f>(F49-E49)/E49</f>
        <v>2.7013140617982723</v>
      </c>
      <c r="H49" s="182">
        <v>363750</v>
      </c>
      <c r="I49" s="169">
        <f>(F49-H49)/H49</f>
        <v>-1.0639175257731958E-2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79378.28125</v>
      </c>
      <c r="F50" s="185">
        <v>318933.33333333331</v>
      </c>
      <c r="G50" s="169">
        <f>(F50-E50)/E50</f>
        <v>3.0178916488360388</v>
      </c>
      <c r="H50" s="185">
        <v>322255.55555555556</v>
      </c>
      <c r="I50" s="169">
        <f>(F50-H50)/H50</f>
        <v>-1.0309278350515544E-2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25461.875</v>
      </c>
      <c r="F51" s="185">
        <v>147600</v>
      </c>
      <c r="G51" s="169">
        <f>(F51-E51)/E51</f>
        <v>4.796902231277155</v>
      </c>
      <c r="H51" s="185">
        <v>149137.5</v>
      </c>
      <c r="I51" s="169">
        <f>(F51-H51)/H51</f>
        <v>-1.0309278350515464E-2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269750</v>
      </c>
      <c r="F52" s="185">
        <v>1899000</v>
      </c>
      <c r="G52" s="169">
        <f>(F52-E52)/E52</f>
        <v>6.03985171455051</v>
      </c>
      <c r="H52" s="185">
        <v>1899000</v>
      </c>
      <c r="I52" s="169">
        <f>(F52-H52)/H52</f>
        <v>0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261238.76785714284</v>
      </c>
      <c r="F53" s="185">
        <v>1030080</v>
      </c>
      <c r="G53" s="169">
        <f>(F53-E53)/E53</f>
        <v>2.9430594794540381</v>
      </c>
      <c r="H53" s="185">
        <v>1027922.8571428572</v>
      </c>
      <c r="I53" s="169">
        <f>(F53-H53)/H53</f>
        <v>2.0985454717279898E-3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330605</v>
      </c>
      <c r="F54" s="188">
        <v>1317531.4285714286</v>
      </c>
      <c r="G54" s="175">
        <f>(F54-E54)/E54</f>
        <v>2.9852132562164173</v>
      </c>
      <c r="H54" s="188">
        <v>1293171.665</v>
      </c>
      <c r="I54" s="175">
        <f>(F54-H54)/H54</f>
        <v>1.8837223417997331E-2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1063664.2574404762</v>
      </c>
      <c r="F55" s="83">
        <f>SUM(F49:F54)</f>
        <v>5073024.7619047612</v>
      </c>
      <c r="G55" s="103">
        <f t="shared" ref="G55" si="6">(F55-E55)/E55</f>
        <v>3.7693853830456958</v>
      </c>
      <c r="H55" s="83">
        <f>SUM(H49:H54)</f>
        <v>5055237.5776984133</v>
      </c>
      <c r="I55" s="104">
        <f t="shared" ref="I55" si="7">(F55-H55)/H55</f>
        <v>3.5185654349495867E-3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51442.5</v>
      </c>
      <c r="F57" s="143">
        <v>188928</v>
      </c>
      <c r="G57" s="170">
        <f>(F57-E57)/E57</f>
        <v>2.6726053360548185</v>
      </c>
      <c r="H57" s="143">
        <v>205478.33333333334</v>
      </c>
      <c r="I57" s="170">
        <f>(F57-H57)/H57</f>
        <v>-8.0545394080478921E-2</v>
      </c>
    </row>
    <row r="58" spans="1:9" ht="16.5">
      <c r="A58" s="109"/>
      <c r="B58" s="199" t="s">
        <v>38</v>
      </c>
      <c r="C58" s="164" t="s">
        <v>115</v>
      </c>
      <c r="D58" s="160" t="s">
        <v>114</v>
      </c>
      <c r="E58" s="185">
        <v>51665</v>
      </c>
      <c r="F58" s="196">
        <v>166080</v>
      </c>
      <c r="G58" s="169">
        <f>(F58-E58)/E58</f>
        <v>2.2145553082357496</v>
      </c>
      <c r="H58" s="196">
        <v>168004</v>
      </c>
      <c r="I58" s="169">
        <f>(F58-H58)/H58</f>
        <v>-1.1452108283136116E-2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40740.85</v>
      </c>
      <c r="F59" s="196">
        <v>144320</v>
      </c>
      <c r="G59" s="169">
        <f>(F59-E59)/E59</f>
        <v>2.54239049995275</v>
      </c>
      <c r="H59" s="196">
        <v>145823.33333333334</v>
      </c>
      <c r="I59" s="169">
        <f>(F59-H59)/H59</f>
        <v>-1.030927835051553E-2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58204.166666666664</v>
      </c>
      <c r="F60" s="196">
        <v>170496</v>
      </c>
      <c r="G60" s="169">
        <f>(F60-E60)/E60</f>
        <v>1.9292748228219632</v>
      </c>
      <c r="H60" s="196">
        <v>172272</v>
      </c>
      <c r="I60" s="169">
        <f>(F60-H60)/H60</f>
        <v>-1.0309278350515464E-2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16000</v>
      </c>
      <c r="F61" s="194">
        <v>107520</v>
      </c>
      <c r="G61" s="169">
        <f>(F61-E61)/E61</f>
        <v>5.72</v>
      </c>
      <c r="H61" s="194">
        <v>108640</v>
      </c>
      <c r="I61" s="169">
        <f>(F61-H61)/H61</f>
        <v>-1.0309278350515464E-2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497887.5</v>
      </c>
      <c r="F62" s="197">
        <v>1083840</v>
      </c>
      <c r="G62" s="174">
        <f>(F62-E62)/E62</f>
        <v>1.1768773066204714</v>
      </c>
      <c r="H62" s="197">
        <v>1095130</v>
      </c>
      <c r="I62" s="174">
        <f>(F62-H62)/H62</f>
        <v>-1.0309278350515464E-2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50444.28571428571</v>
      </c>
      <c r="F63" s="195">
        <v>227931.42857142858</v>
      </c>
      <c r="G63" s="169">
        <f>(F63-E63)/E63</f>
        <v>3.5184786610404695</v>
      </c>
      <c r="H63" s="195">
        <v>230305.71428571429</v>
      </c>
      <c r="I63" s="169">
        <f>(F63-H63)/H63</f>
        <v>-1.0309278350515446E-2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58921.857142857145</v>
      </c>
      <c r="F64" s="196">
        <v>218605.71428571429</v>
      </c>
      <c r="G64" s="169">
        <f>(F64-E64)/E64</f>
        <v>2.7100954533001338</v>
      </c>
      <c r="H64" s="196">
        <v>220882.85714285713</v>
      </c>
      <c r="I64" s="169">
        <f>(F64-H64)/H64</f>
        <v>-1.0309278350515389E-2</v>
      </c>
    </row>
    <row r="65" spans="1:9" ht="16.5" customHeight="1" thickBot="1">
      <c r="A65" s="110"/>
      <c r="B65" s="200" t="s">
        <v>42</v>
      </c>
      <c r="C65" s="165" t="s">
        <v>198</v>
      </c>
      <c r="D65" s="161" t="s">
        <v>114</v>
      </c>
      <c r="E65" s="188">
        <v>27303.124999999996</v>
      </c>
      <c r="F65" s="197">
        <v>99360</v>
      </c>
      <c r="G65" s="174">
        <f>(F65-E65)/E65</f>
        <v>2.6391438708938999</v>
      </c>
      <c r="H65" s="197">
        <v>99263.333333333328</v>
      </c>
      <c r="I65" s="174">
        <f>(F65-H65)/H65</f>
        <v>9.7384062594450642E-4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852609.28452380945</v>
      </c>
      <c r="F66" s="99">
        <f>SUM(F57:F65)</f>
        <v>2407081.1428571427</v>
      </c>
      <c r="G66" s="101">
        <f t="shared" ref="G66" si="8">(F66-E66)/E66</f>
        <v>1.8231936791557706</v>
      </c>
      <c r="H66" s="99">
        <f>SUM(H57:H65)</f>
        <v>2445799.5714285718</v>
      </c>
      <c r="I66" s="152">
        <f t="shared" ref="I66" si="9">(F66-H66)/H66</f>
        <v>-1.5830581141534007E-2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59013.895833333328</v>
      </c>
      <c r="F68" s="190">
        <v>214902.85714285713</v>
      </c>
      <c r="G68" s="169">
        <f>(F68-E68)/E68</f>
        <v>2.6415636369743223</v>
      </c>
      <c r="H68" s="190">
        <v>217141.42857142858</v>
      </c>
      <c r="I68" s="169">
        <f>(F68-H68)/H68</f>
        <v>-1.0309278350515559E-2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595299.80000000005</v>
      </c>
      <c r="F69" s="184">
        <v>2305200</v>
      </c>
      <c r="G69" s="169">
        <f>(F69-E69)/E69</f>
        <v>2.8723345783082741</v>
      </c>
      <c r="H69" s="184">
        <v>2329212.5</v>
      </c>
      <c r="I69" s="169">
        <f>(F69-H69)/H69</f>
        <v>-1.0309278350515464E-2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153058.33333333334</v>
      </c>
      <c r="F70" s="184">
        <v>603360</v>
      </c>
      <c r="G70" s="169">
        <f>(F70-E70)/E70</f>
        <v>2.9420264604998092</v>
      </c>
      <c r="H70" s="184">
        <v>609645</v>
      </c>
      <c r="I70" s="169">
        <f>(F70-H70)/H70</f>
        <v>-1.0309278350515464E-2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71749.166666666657</v>
      </c>
      <c r="F71" s="184">
        <v>298011.42857142858</v>
      </c>
      <c r="G71" s="169">
        <f>(F71-E71)/E71</f>
        <v>3.1535176283779642</v>
      </c>
      <c r="H71" s="184">
        <v>301115.71428571426</v>
      </c>
      <c r="I71" s="169">
        <f>(F71-H71)/H71</f>
        <v>-1.0309278350515354E-2</v>
      </c>
    </row>
    <row r="72" spans="1:9" ht="16.5">
      <c r="A72" s="37"/>
      <c r="B72" s="177" t="s">
        <v>61</v>
      </c>
      <c r="C72" s="164" t="s">
        <v>130</v>
      </c>
      <c r="D72" s="162" t="s">
        <v>216</v>
      </c>
      <c r="E72" s="185">
        <v>418383.125</v>
      </c>
      <c r="F72" s="184">
        <v>879893.33333333337</v>
      </c>
      <c r="G72" s="169">
        <f>(F72-E72)/E72</f>
        <v>1.1030803604551054</v>
      </c>
      <c r="H72" s="184">
        <v>888735.5555555555</v>
      </c>
      <c r="I72" s="169">
        <f>(F72-H72)/H72</f>
        <v>-9.9492162398012642E-3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125205.65625</v>
      </c>
      <c r="F73" s="193">
        <v>462238.75</v>
      </c>
      <c r="G73" s="175">
        <f>(F73-E73)/E73</f>
        <v>2.6918360068097962</v>
      </c>
      <c r="H73" s="193">
        <v>466421.25</v>
      </c>
      <c r="I73" s="175">
        <f>(F73-H73)/H73</f>
        <v>-8.9672157947349104E-3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1422709.9770833333</v>
      </c>
      <c r="F74" s="83">
        <f>SUM(F68:F73)</f>
        <v>4763606.3690476194</v>
      </c>
      <c r="G74" s="103">
        <f t="shared" ref="G74" si="10">(F74-E74)/E74</f>
        <v>2.34826243280685</v>
      </c>
      <c r="H74" s="83">
        <f>SUM(H68:H73)</f>
        <v>4812271.4484126978</v>
      </c>
      <c r="I74" s="104">
        <f t="shared" ref="I74" si="11">(F74-H74)/H74</f>
        <v>-1.0112704548520486E-2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26177.181547619046</v>
      </c>
      <c r="F76" s="182">
        <v>83040</v>
      </c>
      <c r="G76" s="169">
        <f>(F76-E76)/E76</f>
        <v>2.1722284482361673</v>
      </c>
      <c r="H76" s="182">
        <v>86087.5</v>
      </c>
      <c r="I76" s="169">
        <f>(F76-H76)/H76</f>
        <v>-3.5400029040220708E-2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24872.262499999997</v>
      </c>
      <c r="F77" s="185">
        <v>120640</v>
      </c>
      <c r="G77" s="169">
        <f>(F77-E77)/E77</f>
        <v>3.8503830321025285</v>
      </c>
      <c r="H77" s="185">
        <v>121896.66666666667</v>
      </c>
      <c r="I77" s="169">
        <f>(F77-H77)/H77</f>
        <v>-1.0309278350515504E-2</v>
      </c>
    </row>
    <row r="78" spans="1:9" ht="16.5">
      <c r="A78" s="37"/>
      <c r="B78" s="177" t="s">
        <v>68</v>
      </c>
      <c r="C78" s="164" t="s">
        <v>138</v>
      </c>
      <c r="D78" s="162" t="s">
        <v>134</v>
      </c>
      <c r="E78" s="185">
        <v>65734.049107142855</v>
      </c>
      <c r="F78" s="185">
        <v>277577.14285714284</v>
      </c>
      <c r="G78" s="169">
        <f>(F78-E78)/E78</f>
        <v>3.2227300254196649</v>
      </c>
      <c r="H78" s="185">
        <v>280468.57142857142</v>
      </c>
      <c r="I78" s="169">
        <f>(F78-H78)/H78</f>
        <v>-1.0309278350515493E-2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31465.75</v>
      </c>
      <c r="F79" s="185">
        <v>152640</v>
      </c>
      <c r="G79" s="169">
        <f>(F79-E79)/E79</f>
        <v>3.8509887735077029</v>
      </c>
      <c r="H79" s="185">
        <v>154230</v>
      </c>
      <c r="I79" s="169">
        <f>(F79-H79)/H79</f>
        <v>-1.0309278350515464E-2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50563.666666666664</v>
      </c>
      <c r="F80" s="188">
        <v>220160</v>
      </c>
      <c r="G80" s="169">
        <f>(F80-E80)/E80</f>
        <v>3.3541146145783207</v>
      </c>
      <c r="H80" s="188">
        <v>218896.66666666666</v>
      </c>
      <c r="I80" s="169">
        <f>(F80-H80)/H80</f>
        <v>5.7713685300522762E-3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198812.90982142856</v>
      </c>
      <c r="F81" s="83">
        <f>SUM(F76:F80)</f>
        <v>854057.14285714284</v>
      </c>
      <c r="G81" s="103">
        <f t="shared" ref="G81" si="12">(F81-E81)/E81</f>
        <v>3.2957831240649664</v>
      </c>
      <c r="H81" s="83">
        <f>SUM(H76:H80)</f>
        <v>861579.40476190473</v>
      </c>
      <c r="I81" s="104">
        <f t="shared" ref="I81" si="13">(F81-H81)/H81</f>
        <v>-8.7307819374357627E-3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31799.095238095237</v>
      </c>
      <c r="F83" s="182">
        <v>144480</v>
      </c>
      <c r="G83" s="170">
        <f>(F83-E83)/E83</f>
        <v>3.5435254971315446</v>
      </c>
      <c r="H83" s="182">
        <v>146142.625</v>
      </c>
      <c r="I83" s="170">
        <f>(F83-H83)/H83</f>
        <v>-1.1376728726475251E-2</v>
      </c>
    </row>
    <row r="84" spans="1:11" ht="16.5">
      <c r="A84" s="37"/>
      <c r="B84" s="177" t="s">
        <v>75</v>
      </c>
      <c r="C84" s="164" t="s">
        <v>148</v>
      </c>
      <c r="D84" s="160" t="s">
        <v>145</v>
      </c>
      <c r="E84" s="185">
        <v>12886.065476190477</v>
      </c>
      <c r="F84" s="185">
        <v>43008</v>
      </c>
      <c r="G84" s="169">
        <f>(F84-E84)/E84</f>
        <v>2.3375587047470527</v>
      </c>
      <c r="H84" s="185">
        <v>43456</v>
      </c>
      <c r="I84" s="169">
        <f>(F84-H84)/H84</f>
        <v>-1.0309278350515464E-2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75000</v>
      </c>
      <c r="F85" s="185">
        <v>751360</v>
      </c>
      <c r="G85" s="169">
        <f>(F85-E85)/E85</f>
        <v>9.0181333333333331</v>
      </c>
      <c r="H85" s="185">
        <v>759186.66666666663</v>
      </c>
      <c r="I85" s="169">
        <f>(F85-H85)/H85</f>
        <v>-1.0309278350515413E-2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20357.8</v>
      </c>
      <c r="F86" s="185">
        <v>76160</v>
      </c>
      <c r="G86" s="169">
        <f>(F86-E86)/E86</f>
        <v>2.741072218019629</v>
      </c>
      <c r="H86" s="185">
        <v>76953.333333333328</v>
      </c>
      <c r="I86" s="169">
        <f>(F86-H86)/H86</f>
        <v>-1.0309278350515401E-2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48124.425000000003</v>
      </c>
      <c r="F87" s="194">
        <v>173120</v>
      </c>
      <c r="G87" s="169">
        <f>(F87-E87)/E87</f>
        <v>2.5973416825239988</v>
      </c>
      <c r="H87" s="194">
        <v>172296.25</v>
      </c>
      <c r="I87" s="169">
        <f>(F87-H87)/H87</f>
        <v>4.7810094531947154E-3</v>
      </c>
    </row>
    <row r="88" spans="1:11" ht="16.5">
      <c r="A88" s="37"/>
      <c r="B88" s="177" t="s">
        <v>77</v>
      </c>
      <c r="C88" s="164" t="s">
        <v>146</v>
      </c>
      <c r="D88" s="173" t="s">
        <v>162</v>
      </c>
      <c r="E88" s="194">
        <v>21077.34375</v>
      </c>
      <c r="F88" s="194">
        <v>100813.33333333333</v>
      </c>
      <c r="G88" s="169">
        <f>(F88-E88)/E88</f>
        <v>3.7830188912363933</v>
      </c>
      <c r="H88" s="194">
        <v>99117</v>
      </c>
      <c r="I88" s="169">
        <f>(F88-H88)/H88</f>
        <v>1.7114453961816121E-2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28772.120535714286</v>
      </c>
      <c r="F89" s="251">
        <v>102194.22222222222</v>
      </c>
      <c r="G89" s="171">
        <f>(F89-E89)/E89</f>
        <v>2.5518488147361427</v>
      </c>
      <c r="H89" s="251">
        <v>99679.5</v>
      </c>
      <c r="I89" s="171">
        <f>(F89-H89)/H89</f>
        <v>2.5228078212894516E-2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238016.85</v>
      </c>
      <c r="F90" s="83">
        <f>SUM(F83:F89)</f>
        <v>1391135.5555555555</v>
      </c>
      <c r="G90" s="111">
        <f t="shared" ref="G90:G91" si="14">(F90-E90)/E90</f>
        <v>4.8446935818012689</v>
      </c>
      <c r="H90" s="83">
        <f>SUM(H83:H89)</f>
        <v>1396831.375</v>
      </c>
      <c r="I90" s="104">
        <f t="shared" ref="I90:I91" si="15">(F90-H90)/H90</f>
        <v>-4.0776714687157543E-3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5246756.5834325394</v>
      </c>
      <c r="F91" s="99">
        <f>SUM(F32,F39,F47,F55,F66,F74,F81,F90)</f>
        <v>20118616.459126983</v>
      </c>
      <c r="G91" s="101">
        <f t="shared" si="14"/>
        <v>2.8344863420297948</v>
      </c>
      <c r="H91" s="99">
        <f>SUM(H32,H39,H47,H55,H66,H74,H81,H90)</f>
        <v>20175132.805079363</v>
      </c>
      <c r="I91" s="112">
        <f t="shared" si="15"/>
        <v>-2.8012874313348606E-3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6"/>
    </row>
    <row r="16" spans="1:12" ht="18">
      <c r="A16" s="87"/>
      <c r="B16" s="237" t="s">
        <v>4</v>
      </c>
      <c r="C16" s="163" t="s">
        <v>163</v>
      </c>
      <c r="D16" s="238">
        <v>45000</v>
      </c>
      <c r="E16" s="238">
        <v>70000</v>
      </c>
      <c r="F16" s="238">
        <v>42500</v>
      </c>
      <c r="G16" s="155">
        <v>45000</v>
      </c>
      <c r="H16" s="155">
        <v>45000</v>
      </c>
      <c r="I16" s="155">
        <f>AVERAGE(D16:H16)</f>
        <v>49500</v>
      </c>
      <c r="K16" s="236"/>
      <c r="L16" s="239"/>
    </row>
    <row r="17" spans="1:16" ht="18">
      <c r="A17" s="88"/>
      <c r="B17" s="240" t="s">
        <v>5</v>
      </c>
      <c r="C17" s="164" t="s">
        <v>164</v>
      </c>
      <c r="D17" s="202">
        <v>45000</v>
      </c>
      <c r="E17" s="202">
        <v>85000</v>
      </c>
      <c r="F17" s="202">
        <v>40000</v>
      </c>
      <c r="G17" s="125">
        <v>55000</v>
      </c>
      <c r="H17" s="125">
        <v>48333</v>
      </c>
      <c r="I17" s="155">
        <f t="shared" ref="I17:I40" si="0">AVERAGE(D17:H17)</f>
        <v>54666.6</v>
      </c>
      <c r="K17" s="236"/>
      <c r="L17" s="239"/>
    </row>
    <row r="18" spans="1:16" ht="18">
      <c r="A18" s="88"/>
      <c r="B18" s="240" t="s">
        <v>6</v>
      </c>
      <c r="C18" s="164" t="s">
        <v>165</v>
      </c>
      <c r="D18" s="202">
        <v>55000</v>
      </c>
      <c r="E18" s="241">
        <v>85000</v>
      </c>
      <c r="F18" s="202">
        <v>27500</v>
      </c>
      <c r="G18" s="125">
        <v>40000</v>
      </c>
      <c r="H18" s="125">
        <v>48333</v>
      </c>
      <c r="I18" s="155">
        <f t="shared" si="0"/>
        <v>51166.6</v>
      </c>
      <c r="K18" s="236"/>
      <c r="L18" s="239"/>
    </row>
    <row r="19" spans="1:16" ht="18">
      <c r="A19" s="88"/>
      <c r="B19" s="240" t="s">
        <v>7</v>
      </c>
      <c r="C19" s="164" t="s">
        <v>166</v>
      </c>
      <c r="D19" s="202">
        <v>12000</v>
      </c>
      <c r="E19" s="202">
        <v>25000</v>
      </c>
      <c r="F19" s="202">
        <v>16000</v>
      </c>
      <c r="G19" s="125">
        <v>22500</v>
      </c>
      <c r="H19" s="125">
        <v>15000</v>
      </c>
      <c r="I19" s="155">
        <f t="shared" si="0"/>
        <v>18100</v>
      </c>
      <c r="K19" s="236"/>
      <c r="L19" s="239"/>
      <c r="P19" s="207"/>
    </row>
    <row r="20" spans="1:16" ht="18">
      <c r="A20" s="88"/>
      <c r="B20" s="240" t="s">
        <v>8</v>
      </c>
      <c r="C20" s="164" t="s">
        <v>167</v>
      </c>
      <c r="D20" s="202">
        <v>200000</v>
      </c>
      <c r="E20" s="202">
        <v>30000</v>
      </c>
      <c r="F20" s="241">
        <v>185000</v>
      </c>
      <c r="G20" s="125">
        <v>175000</v>
      </c>
      <c r="H20" s="125">
        <v>170000</v>
      </c>
      <c r="I20" s="155">
        <f t="shared" si="0"/>
        <v>152000</v>
      </c>
      <c r="K20" s="236"/>
      <c r="L20" s="239"/>
    </row>
    <row r="21" spans="1:16" ht="18.75" customHeight="1">
      <c r="A21" s="88"/>
      <c r="B21" s="240" t="s">
        <v>9</v>
      </c>
      <c r="C21" s="164" t="s">
        <v>168</v>
      </c>
      <c r="D21" s="202">
        <v>35000</v>
      </c>
      <c r="E21" s="202">
        <v>20000</v>
      </c>
      <c r="F21" s="202">
        <v>27500</v>
      </c>
      <c r="G21" s="125">
        <v>45000</v>
      </c>
      <c r="H21" s="125">
        <v>26666</v>
      </c>
      <c r="I21" s="155">
        <f t="shared" si="0"/>
        <v>30833.200000000001</v>
      </c>
      <c r="K21" s="236"/>
      <c r="L21" s="239"/>
    </row>
    <row r="22" spans="1:16" ht="18">
      <c r="A22" s="88"/>
      <c r="B22" s="240" t="s">
        <v>10</v>
      </c>
      <c r="C22" s="164" t="s">
        <v>169</v>
      </c>
      <c r="D22" s="202">
        <v>100000</v>
      </c>
      <c r="E22" s="202">
        <v>90000</v>
      </c>
      <c r="F22" s="202">
        <v>22500</v>
      </c>
      <c r="G22" s="125">
        <v>100000</v>
      </c>
      <c r="H22" s="125">
        <v>56666</v>
      </c>
      <c r="I22" s="155">
        <f t="shared" si="0"/>
        <v>73833.2</v>
      </c>
      <c r="K22" s="236"/>
      <c r="L22" s="239"/>
    </row>
    <row r="23" spans="1:16" ht="18">
      <c r="A23" s="88"/>
      <c r="B23" s="240" t="s">
        <v>11</v>
      </c>
      <c r="C23" s="164" t="s">
        <v>170</v>
      </c>
      <c r="D23" s="202">
        <v>12000</v>
      </c>
      <c r="E23" s="202">
        <v>20000</v>
      </c>
      <c r="F23" s="241">
        <v>12500</v>
      </c>
      <c r="G23" s="125">
        <v>10000</v>
      </c>
      <c r="H23" s="125">
        <v>10000</v>
      </c>
      <c r="I23" s="155">
        <f t="shared" si="0"/>
        <v>12900</v>
      </c>
      <c r="K23" s="236"/>
      <c r="L23" s="239"/>
    </row>
    <row r="24" spans="1:16" ht="18">
      <c r="A24" s="88"/>
      <c r="B24" s="240" t="s">
        <v>12</v>
      </c>
      <c r="C24" s="164" t="s">
        <v>171</v>
      </c>
      <c r="D24" s="202">
        <v>12000</v>
      </c>
      <c r="E24" s="202">
        <v>20000</v>
      </c>
      <c r="F24" s="202">
        <v>15000</v>
      </c>
      <c r="G24" s="125">
        <v>10000</v>
      </c>
      <c r="H24" s="125">
        <v>10000</v>
      </c>
      <c r="I24" s="155">
        <f t="shared" si="0"/>
        <v>13400</v>
      </c>
      <c r="K24" s="236"/>
      <c r="L24" s="239"/>
    </row>
    <row r="25" spans="1:16" ht="18">
      <c r="A25" s="88"/>
      <c r="B25" s="240" t="s">
        <v>13</v>
      </c>
      <c r="C25" s="164" t="s">
        <v>172</v>
      </c>
      <c r="D25" s="202">
        <v>15000</v>
      </c>
      <c r="E25" s="202">
        <v>20000</v>
      </c>
      <c r="F25" s="202">
        <v>15000</v>
      </c>
      <c r="G25" s="125">
        <v>10000</v>
      </c>
      <c r="H25" s="125">
        <v>10000</v>
      </c>
      <c r="I25" s="155">
        <f t="shared" si="0"/>
        <v>14000</v>
      </c>
      <c r="K25" s="236"/>
      <c r="L25" s="239"/>
    </row>
    <row r="26" spans="1:16" ht="18">
      <c r="A26" s="88"/>
      <c r="B26" s="240" t="s">
        <v>14</v>
      </c>
      <c r="C26" s="164" t="s">
        <v>173</v>
      </c>
      <c r="D26" s="202">
        <v>12000</v>
      </c>
      <c r="E26" s="202">
        <v>20000</v>
      </c>
      <c r="F26" s="202">
        <v>12500</v>
      </c>
      <c r="G26" s="125">
        <v>10000</v>
      </c>
      <c r="H26" s="125">
        <v>10000</v>
      </c>
      <c r="I26" s="155">
        <f t="shared" si="0"/>
        <v>12900</v>
      </c>
      <c r="K26" s="236"/>
      <c r="L26" s="239"/>
    </row>
    <row r="27" spans="1:16" ht="18">
      <c r="A27" s="88"/>
      <c r="B27" s="240" t="s">
        <v>15</v>
      </c>
      <c r="C27" s="164" t="s">
        <v>174</v>
      </c>
      <c r="D27" s="202">
        <v>30000</v>
      </c>
      <c r="E27" s="202">
        <v>40000</v>
      </c>
      <c r="F27" s="202">
        <v>32500</v>
      </c>
      <c r="G27" s="125">
        <v>30000</v>
      </c>
      <c r="H27" s="125">
        <v>23333</v>
      </c>
      <c r="I27" s="155">
        <f t="shared" si="0"/>
        <v>31166.6</v>
      </c>
      <c r="K27" s="236"/>
      <c r="L27" s="239"/>
    </row>
    <row r="28" spans="1:16" ht="18">
      <c r="A28" s="88"/>
      <c r="B28" s="240" t="s">
        <v>16</v>
      </c>
      <c r="C28" s="164" t="s">
        <v>175</v>
      </c>
      <c r="D28" s="202">
        <v>15000</v>
      </c>
      <c r="E28" s="202">
        <v>20000</v>
      </c>
      <c r="F28" s="202">
        <v>15000</v>
      </c>
      <c r="G28" s="125">
        <v>10000</v>
      </c>
      <c r="H28" s="125">
        <v>11666</v>
      </c>
      <c r="I28" s="155">
        <f t="shared" si="0"/>
        <v>14333.2</v>
      </c>
      <c r="K28" s="236"/>
      <c r="L28" s="239"/>
    </row>
    <row r="29" spans="1:16" ht="18">
      <c r="A29" s="88"/>
      <c r="B29" s="240" t="s">
        <v>17</v>
      </c>
      <c r="C29" s="164" t="s">
        <v>176</v>
      </c>
      <c r="D29" s="202">
        <v>65000</v>
      </c>
      <c r="E29" s="241">
        <v>90000</v>
      </c>
      <c r="F29" s="202">
        <v>62500</v>
      </c>
      <c r="G29" s="125">
        <v>62500</v>
      </c>
      <c r="H29" s="125">
        <v>61666</v>
      </c>
      <c r="I29" s="155">
        <f t="shared" si="0"/>
        <v>68333.2</v>
      </c>
      <c r="K29" s="236"/>
      <c r="L29" s="239"/>
    </row>
    <row r="30" spans="1:16" ht="18">
      <c r="A30" s="88"/>
      <c r="B30" s="240" t="s">
        <v>18</v>
      </c>
      <c r="C30" s="164" t="s">
        <v>177</v>
      </c>
      <c r="D30" s="242">
        <v>48000</v>
      </c>
      <c r="E30" s="202">
        <v>90000</v>
      </c>
      <c r="F30" s="202">
        <v>40000</v>
      </c>
      <c r="G30" s="125">
        <v>35000</v>
      </c>
      <c r="H30" s="125">
        <v>31666</v>
      </c>
      <c r="I30" s="155">
        <f t="shared" si="0"/>
        <v>48933.2</v>
      </c>
      <c r="K30" s="236"/>
      <c r="L30" s="239"/>
    </row>
    <row r="31" spans="1:16" ht="16.5" customHeight="1" thickBot="1">
      <c r="A31" s="89"/>
      <c r="B31" s="243" t="s">
        <v>19</v>
      </c>
      <c r="C31" s="165" t="s">
        <v>178</v>
      </c>
      <c r="D31" s="203">
        <v>32000</v>
      </c>
      <c r="E31" s="203">
        <v>50000</v>
      </c>
      <c r="F31" s="203">
        <v>32500</v>
      </c>
      <c r="G31" s="158">
        <v>35000</v>
      </c>
      <c r="H31" s="158">
        <v>36666</v>
      </c>
      <c r="I31" s="155">
        <f t="shared" si="0"/>
        <v>37233.199999999997</v>
      </c>
      <c r="K31" s="236"/>
      <c r="L31" s="23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4"/>
      <c r="L32" s="245"/>
    </row>
    <row r="33" spans="1:12" ht="18">
      <c r="A33" s="87"/>
      <c r="B33" s="237" t="s">
        <v>26</v>
      </c>
      <c r="C33" s="166" t="s">
        <v>179</v>
      </c>
      <c r="D33" s="238">
        <v>60000</v>
      </c>
      <c r="E33" s="238">
        <v>100000</v>
      </c>
      <c r="F33" s="238">
        <v>55000</v>
      </c>
      <c r="G33" s="155">
        <v>80000</v>
      </c>
      <c r="H33" s="155">
        <v>85000</v>
      </c>
      <c r="I33" s="155">
        <f t="shared" si="0"/>
        <v>76000</v>
      </c>
      <c r="K33" s="246"/>
      <c r="L33" s="239"/>
    </row>
    <row r="34" spans="1:12" ht="18">
      <c r="A34" s="88"/>
      <c r="B34" s="240" t="s">
        <v>27</v>
      </c>
      <c r="C34" s="164" t="s">
        <v>180</v>
      </c>
      <c r="D34" s="202">
        <v>60000</v>
      </c>
      <c r="E34" s="202">
        <v>100000</v>
      </c>
      <c r="F34" s="202">
        <v>55000</v>
      </c>
      <c r="G34" s="125">
        <v>80000</v>
      </c>
      <c r="H34" s="125">
        <v>85000</v>
      </c>
      <c r="I34" s="155">
        <f t="shared" si="0"/>
        <v>76000</v>
      </c>
      <c r="K34" s="246"/>
      <c r="L34" s="239"/>
    </row>
    <row r="35" spans="1:12" ht="18">
      <c r="A35" s="88"/>
      <c r="B35" s="237" t="s">
        <v>28</v>
      </c>
      <c r="C35" s="164" t="s">
        <v>181</v>
      </c>
      <c r="D35" s="202">
        <v>50000</v>
      </c>
      <c r="E35" s="202">
        <v>50000</v>
      </c>
      <c r="F35" s="202">
        <v>65000</v>
      </c>
      <c r="G35" s="125">
        <v>44000</v>
      </c>
      <c r="H35" s="125">
        <v>53333</v>
      </c>
      <c r="I35" s="155">
        <f t="shared" si="0"/>
        <v>52466.6</v>
      </c>
      <c r="K35" s="246"/>
      <c r="L35" s="239"/>
    </row>
    <row r="36" spans="1:12" ht="18">
      <c r="A36" s="88"/>
      <c r="B36" s="240" t="s">
        <v>29</v>
      </c>
      <c r="C36" s="164" t="s">
        <v>182</v>
      </c>
      <c r="D36" s="202">
        <v>35000</v>
      </c>
      <c r="E36" s="202">
        <v>35000</v>
      </c>
      <c r="F36" s="202">
        <v>40000</v>
      </c>
      <c r="G36" s="125">
        <v>65000</v>
      </c>
      <c r="H36" s="125">
        <v>50000</v>
      </c>
      <c r="I36" s="155">
        <f t="shared" si="0"/>
        <v>45000</v>
      </c>
      <c r="K36" s="246"/>
      <c r="L36" s="239"/>
    </row>
    <row r="37" spans="1:12" ht="16.5" customHeight="1" thickBot="1">
      <c r="A37" s="89"/>
      <c r="B37" s="237" t="s">
        <v>30</v>
      </c>
      <c r="C37" s="164" t="s">
        <v>183</v>
      </c>
      <c r="D37" s="202">
        <v>25000</v>
      </c>
      <c r="E37" s="202">
        <v>30000</v>
      </c>
      <c r="F37" s="202">
        <v>27500</v>
      </c>
      <c r="G37" s="125">
        <v>25000</v>
      </c>
      <c r="H37" s="125">
        <v>18333</v>
      </c>
      <c r="I37" s="155">
        <f t="shared" si="0"/>
        <v>25166.6</v>
      </c>
      <c r="K37" s="246"/>
      <c r="L37" s="23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4"/>
      <c r="L38" s="245"/>
    </row>
    <row r="39" spans="1:12" ht="18">
      <c r="A39" s="87"/>
      <c r="B39" s="247" t="s">
        <v>31</v>
      </c>
      <c r="C39" s="167" t="s">
        <v>213</v>
      </c>
      <c r="D39" s="181">
        <v>1500000</v>
      </c>
      <c r="E39" s="181">
        <v>1600000</v>
      </c>
      <c r="F39" s="181">
        <v>1344000</v>
      </c>
      <c r="G39" s="248">
        <v>1488000</v>
      </c>
      <c r="H39" s="249">
        <v>1500000</v>
      </c>
      <c r="I39" s="155">
        <f t="shared" si="0"/>
        <v>1486400</v>
      </c>
      <c r="K39" s="246"/>
      <c r="L39" s="239"/>
    </row>
    <row r="40" spans="1:12" ht="18.75" thickBot="1">
      <c r="A40" s="89"/>
      <c r="B40" s="243" t="s">
        <v>32</v>
      </c>
      <c r="C40" s="165" t="s">
        <v>185</v>
      </c>
      <c r="D40" s="187">
        <v>1000000</v>
      </c>
      <c r="E40" s="187">
        <v>1000000</v>
      </c>
      <c r="F40" s="187">
        <v>1056000</v>
      </c>
      <c r="G40" s="250">
        <v>1104000</v>
      </c>
      <c r="H40" s="250">
        <v>1000000</v>
      </c>
      <c r="I40" s="155">
        <f t="shared" si="0"/>
        <v>1032000</v>
      </c>
      <c r="K40" s="246"/>
      <c r="L40" s="239"/>
    </row>
    <row r="41" spans="1:12">
      <c r="D41" s="90">
        <f>SUM(D16:D40)</f>
        <v>3463000</v>
      </c>
      <c r="E41" s="90">
        <f t="shared" ref="E41:H41" si="1">SUM(E16:E40)</f>
        <v>3690000</v>
      </c>
      <c r="F41" s="90">
        <f t="shared" si="1"/>
        <v>3241000</v>
      </c>
      <c r="G41" s="90">
        <f t="shared" si="1"/>
        <v>3581000</v>
      </c>
      <c r="H41" s="90">
        <f t="shared" si="1"/>
        <v>3406661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02-05-2023</vt:lpstr>
      <vt:lpstr>By Order</vt:lpstr>
      <vt:lpstr>All Stores</vt:lpstr>
      <vt:lpstr>'02-05-2023'!Print_Titles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2023-05-03T10:41:52Z</cp:lastPrinted>
  <dcterms:created xsi:type="dcterms:W3CDTF">2010-10-20T06:23:14Z</dcterms:created>
  <dcterms:modified xsi:type="dcterms:W3CDTF">2023-05-03T10:42:16Z</dcterms:modified>
</cp:coreProperties>
</file>