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8-04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'18-04-2023'!$12:$14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5" i="11"/>
  <c r="G85" i="11"/>
  <c r="I83" i="11"/>
  <c r="G83" i="11"/>
  <c r="I87" i="11"/>
  <c r="G87" i="11"/>
  <c r="I86" i="11"/>
  <c r="G86" i="11"/>
  <c r="I88" i="11"/>
  <c r="G88" i="11"/>
  <c r="I84" i="11"/>
  <c r="G84" i="11"/>
  <c r="I78" i="11"/>
  <c r="G78" i="11"/>
  <c r="I76" i="11"/>
  <c r="G76" i="11"/>
  <c r="I77" i="11"/>
  <c r="G77" i="11"/>
  <c r="I79" i="11"/>
  <c r="G79" i="11"/>
  <c r="I80" i="11"/>
  <c r="G80" i="11"/>
  <c r="I69" i="11"/>
  <c r="G69" i="11"/>
  <c r="I71" i="11"/>
  <c r="G71" i="11"/>
  <c r="I70" i="11"/>
  <c r="G70" i="11"/>
  <c r="I72" i="11"/>
  <c r="G72" i="11"/>
  <c r="I68" i="11"/>
  <c r="G68" i="11"/>
  <c r="I73" i="11"/>
  <c r="G73" i="11"/>
  <c r="I61" i="11"/>
  <c r="G61" i="11"/>
  <c r="I63" i="11"/>
  <c r="G63" i="11"/>
  <c r="I58" i="11"/>
  <c r="G58" i="11"/>
  <c r="I57" i="11"/>
  <c r="G57" i="11"/>
  <c r="I62" i="11"/>
  <c r="G62" i="11"/>
  <c r="I64" i="11"/>
  <c r="G64" i="11"/>
  <c r="I60" i="11"/>
  <c r="G60" i="11"/>
  <c r="I59" i="11"/>
  <c r="G59" i="11"/>
  <c r="I65" i="11"/>
  <c r="G65" i="11"/>
  <c r="I51" i="11"/>
  <c r="G51" i="11"/>
  <c r="I52" i="11"/>
  <c r="G52" i="11"/>
  <c r="I49" i="11"/>
  <c r="G49" i="11"/>
  <c r="I53" i="11"/>
  <c r="G53" i="11"/>
  <c r="I50" i="11"/>
  <c r="G50" i="11"/>
  <c r="I54" i="11"/>
  <c r="G54" i="11"/>
  <c r="I42" i="11"/>
  <c r="G42" i="11"/>
  <c r="I46" i="11"/>
  <c r="G46" i="11"/>
  <c r="I45" i="11"/>
  <c r="G45" i="11"/>
  <c r="I43" i="11"/>
  <c r="G43" i="11"/>
  <c r="I44" i="11"/>
  <c r="G44" i="11"/>
  <c r="I41" i="11"/>
  <c r="G41" i="11"/>
  <c r="I36" i="11"/>
  <c r="G36" i="11"/>
  <c r="I37" i="11"/>
  <c r="G37" i="11"/>
  <c r="I35" i="11"/>
  <c r="G35" i="11"/>
  <c r="I38" i="11"/>
  <c r="G38" i="11"/>
  <c r="I34" i="11"/>
  <c r="G34" i="11"/>
  <c r="I21" i="11"/>
  <c r="G21" i="11"/>
  <c r="I19" i="11"/>
  <c r="G19" i="11"/>
  <c r="I20" i="11"/>
  <c r="G20" i="11"/>
  <c r="I18" i="11"/>
  <c r="G18" i="11"/>
  <c r="I25" i="11"/>
  <c r="G25" i="11"/>
  <c r="I22" i="11"/>
  <c r="G22" i="11"/>
  <c r="I23" i="11"/>
  <c r="G23" i="11"/>
  <c r="I30" i="11"/>
  <c r="G30" i="11"/>
  <c r="I26" i="11"/>
  <c r="G26" i="11"/>
  <c r="I29" i="11"/>
  <c r="G29" i="11"/>
  <c r="I17" i="11"/>
  <c r="G17" i="11"/>
  <c r="I16" i="11"/>
  <c r="G16" i="11"/>
  <c r="I27" i="11"/>
  <c r="G27" i="11"/>
  <c r="I28" i="11"/>
  <c r="G28" i="11"/>
  <c r="I31" i="11"/>
  <c r="G31" i="11"/>
  <c r="I24" i="11"/>
  <c r="G24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<sst xmlns="http://schemas.openxmlformats.org/spreadsheetml/2006/main" count="851" uniqueCount="228">
  <si>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</si>
  <si>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</si>
  <si>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</si>
  <si>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</si>
  <si>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</si>
  <si>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</si>
  <si>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</si>
  <si>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</si>
  <si>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</si>
  <si>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</si>
  <si>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</si>
  <si>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</si>
  <si>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</si>
  <si>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</si>
  <si>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</si>
  <si>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</si>
  <si>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</si>
  <si>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</si>
  <si>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</si>
  <si>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</si>
  <si>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</si>
  <si>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</si>
  <si>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</si>
  <si>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</si>
  <si>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</si>
  <si>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</si>
  <si>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</si>
  <si>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</si>
  <si>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</si>
  <si>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</si>
  <si>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</si>
  <si>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</si>
  <si>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</si>
  <si>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</si>
  <si>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</si>
  <si>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</si>
  <si>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</si>
  <si>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</si>
  <si>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</si>
  <si>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</si>
  <si>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</si>
  <si>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</si>
  <si>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</si>
  <si>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</si>
  <si>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</si>
  <si>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</si>
  <si>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</si>
  <si>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</si>
  <si>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</si>
  <si>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</si>
  <si>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</si>
  <si>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</si>
  <si>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</si>
  <si>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</si>
  <si>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</si>
  <si>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</si>
  <si>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</si>
  <si>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</si>
  <si>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</si>
  <si>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</si>
  <si>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</si>
  <si>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</si>
  <si>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</si>
  <si>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</si>
  <si>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</si>
  <si>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</si>
  <si>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</si>
  <si>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</si>
  <si>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</si>
  <si>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</si>
  <si>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</si>
  <si>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</si>
  <si>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</si>
  <si>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</si>
  <si>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</si>
  <si>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</si>
  <si>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</si>
  <si>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</si>
  <si>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</si>
  <si>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</si>
  <si>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</si>
  <si>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</si>
  <si>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</si>
  <si>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</si>
  <si>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</si>
  <si>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</si>
  <si>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</si>
  <si>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</si>
  <si>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</si>
  <si>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</si>
  <si>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</si>
  <si>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</si>
  <si>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</si>
  <si>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</si>
  <si>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</si>
  <si>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</si>
  <si>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</si>
  <si>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</si>
  <si>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</si>
  <si>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</si>
  <si>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</si>
  <si>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</si>
  <si>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</si>
  <si>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</si>
  <si>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</si>
  <si>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</si>
  <si>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</si>
  <si>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</si>
  <si>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</si>
  <si>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</si>
  <si>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</si>
  <si>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</si>
  <si>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</si>
  <si>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</si>
  <si>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</si>
  <si>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</si>
  <si>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</si>
  <si>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</si>
  <si>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</si>
  <si>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</si>
  <si>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</si>
  <si>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</si>
  <si>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</si>
  <si>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</si>
  <si>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</si>
  <si>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</si>
  <si>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</si>
  <si>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</si>
  <si>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</si>
  <si>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</si>
  <si>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</si>
  <si>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</si>
  <si>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</si>
  <si>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</si>
  <si>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</si>
  <si>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</si>
  <si>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</si>
  <si>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</si>
  <si>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</si>
  <si>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</si>
  <si>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</si>
  <si>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</si>
  <si>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</si>
  <si>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</si>
  <si>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</si>
  <si>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</si>
  <si>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</si>
  <si>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</si>
  <si>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</si>
  <si>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</si>
  <si>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</si>
  <si>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</si>
  <si>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</si>
  <si>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</si>
  <si>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</si>
  <si>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</si>
  <si>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</si>
  <si>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</si>
  <si>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</si>
  <si>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</si>
  <si>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</si>
  <si>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</si>
  <si>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</si>
  <si>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</si>
  <si>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</si>
  <si>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</si>
  <si>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</si>
  <si>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</si>
  <si>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</si>
  <si>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</si>
  <si>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</si>
  <si>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</si>
  <si>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</si>
  <si>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</si>
  <si>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</si>
  <si>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</si>
  <si>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</si>
  <si>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</si>
  <si>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</si>
  <si>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</si>
  <si>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</si>
  <si>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</si>
  <si>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</si>
  <si>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</si>
  <si>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</si>
  <si>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</si>
  <si>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</si>
  <si>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</si>
  <si>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</si>
  <si>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</si>
  <si>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</si>
  <si>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</si>
  <si>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</si>
  <si>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</si>
  <si>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</si>
  <si>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</si>
  <si>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</si>
  <si>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</si>
  <si>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</si>
  <si>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</si>
  <si>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</si>
  <si>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</si>
  <si>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</si>
  <si>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</si>
  <si>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</si>
  <si>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</si>
  <si>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</si>
  <si>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</si>
  <si>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نيسان 2022 (ل.ل.)</t>
  </si>
  <si>
    <t>سعر صرف الدولار</t>
  </si>
  <si>
    <t>معدل أسعار  السوبرماركات في 11-04-2023 (ل.ل.)</t>
  </si>
  <si>
    <t>معدل أسعار المحلات والملاحم في 11-04-2023 (ل.ل.)</t>
  </si>
  <si>
    <t>المعدل العام للأسعار في 11-04-2023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</si>
  <si>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</si>
  <si>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</si>
  <si>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</si>
  <si>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</si>
  <si>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</si>
  <si>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</si>
  <si>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</si>
  <si>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</si>
  <si>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</si>
  <si>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التاريخ18 نيسان 2023 </t>
  </si>
  <si>
    <t xml:space="preserve"> التاريخ 18 نيسان 2023</t>
  </si>
  <si>
    <t>معدل أسعار  السوبرماركات في 18-04-2023 (ل.ل.)</t>
  </si>
  <si>
    <t>معدل أسعار المحلات والملاحم في 18-04-2023 (ل.ل.)</t>
  </si>
  <si>
    <t>المعدل العام للأسعار في 18-04-2023  (ل.ل.)</t>
  </si>
  <si>
    <t>1$=97300LBP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</si>
</sst>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23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208</v>
      </c>
      <c r="F12" s="224" t="s">
        <v>224</v>
      </c>
      <c r="G12" s="224" t="s">
        <v>197</v>
      </c>
      <c r="H12" s="224" t="s">
        <v>210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28582.347222222223</v>
      </c>
      <c r="F15" s="190">
        <v>73276.444444444438</v>
      </c>
      <c r="G15" s="45">
        <f t="shared" ref="G15:G30" si="0">(F15-E15)/E15</f>
        <v>1.5636958320719518</v>
      </c>
      <c r="H15" s="190">
        <v>72722</v>
      </c>
      <c r="I15" s="45">
        <f t="shared" ref="I15:I30" si="1">(F15-H15)/H15</f>
        <v>7.624163862991089E-3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27674.368750000001</v>
      </c>
      <c r="F16" s="184">
        <v>98686</v>
      </c>
      <c r="G16" s="48">
        <f t="shared" si="0"/>
        <v>2.5659711298744621</v>
      </c>
      <c r="H16" s="184">
        <v>92437.25</v>
      </c>
      <c r="I16" s="44">
        <f t="shared" si="1"/>
        <v>6.7599912372988166E-2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27077.658333333333</v>
      </c>
      <c r="F17" s="184">
        <v>77436</v>
      </c>
      <c r="G17" s="48">
        <f t="shared" si="0"/>
        <v>1.859774617389059</v>
      </c>
      <c r="H17" s="184">
        <v>74332</v>
      </c>
      <c r="I17" s="44">
        <f t="shared" si="1"/>
        <v>4.1758596566754562E-2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12477.552777777777</v>
      </c>
      <c r="F18" s="184">
        <v>21943.111111111109</v>
      </c>
      <c r="G18" s="48">
        <f t="shared" si="0"/>
        <v>0.75860695618064344</v>
      </c>
      <c r="H18" s="184">
        <v>21943.111111111109</v>
      </c>
      <c r="I18" s="44">
        <f t="shared" si="1"/>
        <v>0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75926.908333333326</v>
      </c>
      <c r="F19" s="184">
        <v>234749.66666666666</v>
      </c>
      <c r="G19" s="48">
        <f t="shared" si="0"/>
        <v>2.0917848733688946</v>
      </c>
      <c r="H19" s="184">
        <v>301356.85714285716</v>
      </c>
      <c r="I19" s="44">
        <f t="shared" si="1"/>
        <v>-0.22102430688881122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28322.380555555555</v>
      </c>
      <c r="F20" s="184">
        <v>66332</v>
      </c>
      <c r="G20" s="48">
        <f t="shared" si="0"/>
        <v>1.3420347689307739</v>
      </c>
      <c r="H20" s="184">
        <v>84387.555555555562</v>
      </c>
      <c r="I20" s="44">
        <f t="shared" si="1"/>
        <v>-0.21395993090081744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16127.380555555555</v>
      </c>
      <c r="F21" s="184">
        <v>90610.888888888891</v>
      </c>
      <c r="G21" s="48">
        <f t="shared" si="0"/>
        <v>4.6184504716530217</v>
      </c>
      <c r="H21" s="184">
        <v>86388.666666666672</v>
      </c>
      <c r="I21" s="44">
        <f t="shared" si="1"/>
        <v>4.8874723793501683E-2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7079.7993055555553</v>
      </c>
      <c r="F22" s="184">
        <v>16994.222222222223</v>
      </c>
      <c r="G22" s="48">
        <f t="shared" si="0"/>
        <v>1.400381916036344</v>
      </c>
      <c r="H22" s="184">
        <v>17437.25</v>
      </c>
      <c r="I22" s="44">
        <f t="shared" si="1"/>
        <v>-2.5406975169695759E-2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6465.094444444444</v>
      </c>
      <c r="F23" s="184">
        <v>26187.25</v>
      </c>
      <c r="G23" s="48">
        <f t="shared" si="0"/>
        <v>3.0505595432566515</v>
      </c>
      <c r="H23" s="184">
        <v>24812.25</v>
      </c>
      <c r="I23" s="44">
        <f t="shared" si="1"/>
        <v>5.5416175477838565E-2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7135.8062499999996</v>
      </c>
      <c r="F24" s="184">
        <v>35312.25</v>
      </c>
      <c r="G24" s="48">
        <f t="shared" si="0"/>
        <v>3.9485998866631222</v>
      </c>
      <c r="H24" s="184">
        <v>33714</v>
      </c>
      <c r="I24" s="44">
        <f t="shared" si="1"/>
        <v>4.7406122085780385E-2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6887.2455357142862</v>
      </c>
      <c r="F25" s="184">
        <v>26687.25</v>
      </c>
      <c r="G25" s="48">
        <f>(F25-E25)/E25</f>
        <v>2.8748800026964956</v>
      </c>
      <c r="H25" s="184">
        <v>26687.25</v>
      </c>
      <c r="I25" s="44">
        <f t="shared" si="1"/>
        <v>0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19928.627083333333</v>
      </c>
      <c r="F26" s="184">
        <v>60624.75</v>
      </c>
      <c r="G26" s="48">
        <f t="shared" si="0"/>
        <v>2.042093654845976</v>
      </c>
      <c r="H26" s="184">
        <v>62166.444444444445</v>
      </c>
      <c r="I26" s="44">
        <f t="shared" si="1"/>
        <v>-2.4799463090127233E-2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7410.2107142857149</v>
      </c>
      <c r="F27" s="184">
        <v>31062.25</v>
      </c>
      <c r="G27" s="48">
        <f t="shared" si="0"/>
        <v>3.1918173716864615</v>
      </c>
      <c r="H27" s="184">
        <v>32999.714285714283</v>
      </c>
      <c r="I27" s="44">
        <f t="shared" si="1"/>
        <v>-5.87115472861236E-2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8404.4868055555544</v>
      </c>
      <c r="F28" s="184">
        <v>89054.222222222219</v>
      </c>
      <c r="G28" s="48">
        <f t="shared" si="0"/>
        <v>9.5960333191736797</v>
      </c>
      <c r="H28" s="184">
        <v>113832</v>
      </c>
      <c r="I28" s="44">
        <f t="shared" si="1"/>
        <v>-0.21766970428155336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18885.379464285714</v>
      </c>
      <c r="F29" s="184">
        <v>67293.75</v>
      </c>
      <c r="G29" s="48">
        <f t="shared" si="0"/>
        <v>2.5632723254123504</v>
      </c>
      <c r="H29" s="184">
        <v>69168.75</v>
      </c>
      <c r="I29" s="44">
        <f t="shared" si="1"/>
        <v>-2.7107617240444564E-2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13773.594444444443</v>
      </c>
      <c r="F30" s="187">
        <v>40499.777777777781</v>
      </c>
      <c r="G30" s="51">
        <f t="shared" si="0"/>
        <v>1.9403927886168668</v>
      </c>
      <c r="H30" s="187">
        <v>42332</v>
      </c>
      <c r="I30" s="56">
        <f t="shared" si="1"/>
        <v>-4.3282203114008766E-2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21419.205555555556</v>
      </c>
      <c r="F32" s="190">
        <v>129928.57142857143</v>
      </c>
      <c r="G32" s="45">
        <f>(F32-E32)/E32</f>
        <v>5.0659846179435686</v>
      </c>
      <c r="H32" s="190">
        <v>132857.14285714287</v>
      </c>
      <c r="I32" s="44">
        <f>(F32-H32)/H32</f>
        <v>-2.2043010752688216E-2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21007.058035714286</v>
      </c>
      <c r="F33" s="184">
        <v>133600</v>
      </c>
      <c r="G33" s="48">
        <f>(F33-E33)/E33</f>
        <v>5.359767263596142</v>
      </c>
      <c r="H33" s="184">
        <v>113000</v>
      </c>
      <c r="I33" s="44">
        <f>(F33-H33)/H33</f>
        <v>0.18230088495575222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13783.657142857144</v>
      </c>
      <c r="F34" s="184">
        <v>57214.285714285717</v>
      </c>
      <c r="G34" s="48">
        <f>(F34-E34)/E34</f>
        <v>3.1508784730571193</v>
      </c>
      <c r="H34" s="184">
        <v>54498.571428571428</v>
      </c>
      <c r="I34" s="44">
        <f>(F34-H34)/H34</f>
        <v>4.9830926105533642E-2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12812.5</v>
      </c>
      <c r="F35" s="184">
        <v>93000</v>
      </c>
      <c r="G35" s="48">
        <f>(F35-E35)/E35</f>
        <v>6.2585365853658539</v>
      </c>
      <c r="H35" s="184">
        <v>79998.333333333328</v>
      </c>
      <c r="I35" s="44">
        <f>(F35-H35)/H35</f>
        <v>0.16252421925456786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8694.2090277777788</v>
      </c>
      <c r="F36" s="184">
        <v>36108.666666666664</v>
      </c>
      <c r="G36" s="51">
        <f>(F36-E36)/E36</f>
        <v>3.1531859369035624</v>
      </c>
      <c r="H36" s="184">
        <v>34054.222222222219</v>
      </c>
      <c r="I36" s="56">
        <f>(F36-H36)/H36</f>
        <v>6.0328626243115586E-2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342734.8</v>
      </c>
      <c r="F38" s="184">
        <v>1556800</v>
      </c>
      <c r="G38" s="45">
        <f t="shared" ref="G38:G43" si="2">(F38-E38)/E38</f>
        <v>3.5422875062584831</v>
      </c>
      <c r="H38" s="184">
        <v>1604380</v>
      </c>
      <c r="I38" s="44">
        <f t="shared" ref="I38:I43" si="3">(F38-H38)/H38</f>
        <v>-2.9656315835400592E-2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252830.65714285715</v>
      </c>
      <c r="F39" s="184">
        <v>872653.71428571432</v>
      </c>
      <c r="G39" s="48">
        <f t="shared" si="2"/>
        <v>2.4515344149607539</v>
      </c>
      <c r="H39" s="184">
        <v>807294.28571428568</v>
      </c>
      <c r="I39" s="44">
        <f t="shared" si="3"/>
        <v>8.0961094024837907E-2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164062.58333333334</v>
      </c>
      <c r="F40" s="184">
        <v>619801</v>
      </c>
      <c r="G40" s="48">
        <f t="shared" si="2"/>
        <v>2.7778327477674929</v>
      </c>
      <c r="H40" s="184">
        <v>617114</v>
      </c>
      <c r="I40" s="44">
        <f t="shared" si="3"/>
        <v>4.3541387814893199E-3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82702.14285714287</v>
      </c>
      <c r="F41" s="184">
        <v>309305.88888888888</v>
      </c>
      <c r="G41" s="48">
        <f t="shared" si="2"/>
        <v>2.7399984837536113</v>
      </c>
      <c r="H41" s="184">
        <v>296173.33333333331</v>
      </c>
      <c r="I41" s="44">
        <f t="shared" si="3"/>
        <v>4.4340776422215247E-2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69833.333333333328</v>
      </c>
      <c r="F42" s="184">
        <v>317198</v>
      </c>
      <c r="G42" s="48">
        <f t="shared" si="2"/>
        <v>3.5422147971360389</v>
      </c>
      <c r="H42" s="184">
        <v>300457.5</v>
      </c>
      <c r="I42" s="44">
        <f t="shared" si="3"/>
        <v>5.571669870114742E-2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161540.17857142858</v>
      </c>
      <c r="F43" s="184">
        <v>594086</v>
      </c>
      <c r="G43" s="51">
        <f t="shared" si="2"/>
        <v>2.6776361475749617</v>
      </c>
      <c r="H43" s="184">
        <v>592993.33333333337</v>
      </c>
      <c r="I43" s="59">
        <f t="shared" si="3"/>
        <v>1.8426289221913025E-3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100746.30416666667</v>
      </c>
      <c r="F45" s="184">
        <v>369837.33333333331</v>
      </c>
      <c r="G45" s="45">
        <f t="shared" ref="G45:G50" si="4">(F45-E45)/E45</f>
        <v>2.6709766814026636</v>
      </c>
      <c r="H45" s="184">
        <v>342733.33333333331</v>
      </c>
      <c r="I45" s="44">
        <f t="shared" ref="I45:I50" si="5">(F45-H45)/H45</f>
        <v>7.9081890682746556E-2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73242</v>
      </c>
      <c r="F46" s="184">
        <v>320846.75</v>
      </c>
      <c r="G46" s="48">
        <f t="shared" si="4"/>
        <v>3.3806388411020998</v>
      </c>
      <c r="H46" s="184">
        <v>321716.66666666669</v>
      </c>
      <c r="I46" s="84">
        <f t="shared" si="5"/>
        <v>-2.7039838367093798E-3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229796.32638888888</v>
      </c>
      <c r="F47" s="184">
        <v>1031102</v>
      </c>
      <c r="G47" s="48">
        <f t="shared" si="4"/>
        <v>3.4870256030770728</v>
      </c>
      <c r="H47" s="184">
        <v>1007137.1428571428</v>
      </c>
      <c r="I47" s="84">
        <f t="shared" si="5"/>
        <v>2.3795028624275898E-2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286990.625</v>
      </c>
      <c r="F48" s="184">
        <v>1270143.3899999999</v>
      </c>
      <c r="G48" s="48">
        <f t="shared" si="4"/>
        <v>3.4257312934873738</v>
      </c>
      <c r="H48" s="184">
        <v>1279430</v>
      </c>
      <c r="I48" s="84">
        <f t="shared" si="5"/>
        <v>-7.2583963171100434E-3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25060</v>
      </c>
      <c r="F49" s="184">
        <v>149598.75</v>
      </c>
      <c r="G49" s="48">
        <f t="shared" si="4"/>
        <v>4.9696229050279328</v>
      </c>
      <c r="H49" s="184">
        <v>149137.5</v>
      </c>
      <c r="I49" s="44">
        <f t="shared" si="5"/>
        <v>3.092783505154639E-3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1899000</v>
      </c>
      <c r="G50" s="56">
        <f t="shared" si="4"/>
        <v>6.03985171455051</v>
      </c>
      <c r="H50" s="184">
        <v>1899000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48480</v>
      </c>
      <c r="F52" s="181">
        <v>166383</v>
      </c>
      <c r="G52" s="183">
        <f t="shared" ref="G52:G60" si="6">(F52-E52)/E52</f>
        <v>2.4319925742574258</v>
      </c>
      <c r="H52" s="181">
        <v>155200</v>
      </c>
      <c r="I52" s="116">
        <f t="shared" ref="I52:I60" si="7">(F52-H52)/H52</f>
        <v>7.2055412371134026E-2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53735.416666666664</v>
      </c>
      <c r="F53" s="184">
        <v>172804.8</v>
      </c>
      <c r="G53" s="186">
        <f t="shared" si="6"/>
        <v>2.2158455394874581</v>
      </c>
      <c r="H53" s="184">
        <v>172272</v>
      </c>
      <c r="I53" s="84">
        <f t="shared" si="7"/>
        <v>3.0927835051545718E-3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38467.825000000004</v>
      </c>
      <c r="F54" s="184">
        <v>144977</v>
      </c>
      <c r="G54" s="186">
        <f t="shared" si="6"/>
        <v>2.7687859919296183</v>
      </c>
      <c r="H54" s="184">
        <v>144530</v>
      </c>
      <c r="I54" s="84">
        <f t="shared" si="7"/>
        <v>3.092783505154639E-3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49322.916666666664</v>
      </c>
      <c r="F55" s="184">
        <v>206113.83333333334</v>
      </c>
      <c r="G55" s="186">
        <f t="shared" si="6"/>
        <v>3.1788654699049634</v>
      </c>
      <c r="H55" s="184">
        <v>200305</v>
      </c>
      <c r="I55" s="84">
        <f t="shared" si="7"/>
        <v>2.8999941755489592E-2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24572</v>
      </c>
      <c r="F56" s="184">
        <v>99083.833333333328</v>
      </c>
      <c r="G56" s="191">
        <f t="shared" si="6"/>
        <v>3.0323878126865265</v>
      </c>
      <c r="H56" s="184">
        <v>98778.333333333328</v>
      </c>
      <c r="I56" s="85">
        <f t="shared" si="7"/>
        <v>3.0927835051546395E-3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13360</v>
      </c>
      <c r="F57" s="187">
        <v>107030</v>
      </c>
      <c r="G57" s="189">
        <f t="shared" si="6"/>
        <v>7.01122754491018</v>
      </c>
      <c r="H57" s="187">
        <v>112520</v>
      </c>
      <c r="I57" s="117">
        <f t="shared" si="7"/>
        <v>-4.8791325986491288E-2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48045.53571428571</v>
      </c>
      <c r="F58" s="190">
        <v>227404</v>
      </c>
      <c r="G58" s="44">
        <f t="shared" si="6"/>
        <v>3.7330932337254468</v>
      </c>
      <c r="H58" s="190">
        <v>230305.71428571429</v>
      </c>
      <c r="I58" s="44">
        <f t="shared" si="7"/>
        <v>-1.2599402037043947E-2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57016.047619047618</v>
      </c>
      <c r="F59" s="184">
        <v>225180</v>
      </c>
      <c r="G59" s="48">
        <f t="shared" si="6"/>
        <v>2.9494144088088814</v>
      </c>
      <c r="H59" s="184">
        <v>220882.85714285713</v>
      </c>
      <c r="I59" s="44">
        <f t="shared" si="7"/>
        <v>1.9454397288802137E-2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479500</v>
      </c>
      <c r="F60" s="184">
        <v>1098517</v>
      </c>
      <c r="G60" s="51">
        <f t="shared" si="6"/>
        <v>1.290963503649635</v>
      </c>
      <c r="H60" s="184">
        <v>1095130</v>
      </c>
      <c r="I60" s="51">
        <f t="shared" si="7"/>
        <v>3.092783505154639E-3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95515.142857142855</v>
      </c>
      <c r="F62" s="184">
        <v>467676</v>
      </c>
      <c r="G62" s="45">
        <f t="shared" ref="G62:G67" si="8">(F62-E62)/E62</f>
        <v>3.8963545047456951</v>
      </c>
      <c r="H62" s="184">
        <v>460358.75</v>
      </c>
      <c r="I62" s="44">
        <f t="shared" ref="I62:I67" si="9">(F62-H62)/H62</f>
        <v>1.5894669103172256E-2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579720.1166666667</v>
      </c>
      <c r="F63" s="184">
        <v>2342984</v>
      </c>
      <c r="G63" s="48">
        <f t="shared" si="8"/>
        <v>3.0415778798084947</v>
      </c>
      <c r="H63" s="184">
        <v>2449492.5</v>
      </c>
      <c r="I63" s="44">
        <f t="shared" si="9"/>
        <v>-4.3481864100420799E-2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347343.75</v>
      </c>
      <c r="F64" s="184">
        <v>892349.11111111112</v>
      </c>
      <c r="G64" s="48">
        <f t="shared" si="8"/>
        <v>1.5690662668066178</v>
      </c>
      <c r="H64" s="184">
        <v>889597.77777777775</v>
      </c>
      <c r="I64" s="84">
        <f t="shared" si="9"/>
        <v>3.0927835051546828E-3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142896.75</v>
      </c>
      <c r="F65" s="184">
        <v>611530.5</v>
      </c>
      <c r="G65" s="48">
        <f t="shared" si="8"/>
        <v>3.2795270011389341</v>
      </c>
      <c r="H65" s="184">
        <v>609645</v>
      </c>
      <c r="I65" s="84">
        <f t="shared" si="9"/>
        <v>3.092783505154639E-3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62629.19642857142</v>
      </c>
      <c r="F66" s="184">
        <v>306859.875</v>
      </c>
      <c r="G66" s="48">
        <f t="shared" si="8"/>
        <v>3.8996297653279584</v>
      </c>
      <c r="H66" s="184">
        <v>305913.75</v>
      </c>
      <c r="I66" s="84">
        <f t="shared" si="9"/>
        <v>3.092783505154639E-3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51410.525000000001</v>
      </c>
      <c r="F67" s="184">
        <v>217813</v>
      </c>
      <c r="G67" s="51">
        <f t="shared" si="8"/>
        <v>3.2367394614235119</v>
      </c>
      <c r="H67" s="184">
        <v>217280</v>
      </c>
      <c r="I67" s="85">
        <f t="shared" si="9"/>
        <v>2.4530559646539028E-3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58072.875</v>
      </c>
      <c r="F69" s="190">
        <v>281753</v>
      </c>
      <c r="G69" s="45">
        <f>(F69-E69)/E69</f>
        <v>3.8517143330685797</v>
      </c>
      <c r="H69" s="190">
        <v>274752.5</v>
      </c>
      <c r="I69" s="44">
        <f>(F69-H69)/H69</f>
        <v>2.5479295001865316E-2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39908.458333333336</v>
      </c>
      <c r="F70" s="184">
        <v>223141.33333333334</v>
      </c>
      <c r="G70" s="48">
        <f>(F70-E70)/E70</f>
        <v>4.5913293234621309</v>
      </c>
      <c r="H70" s="184">
        <v>217765</v>
      </c>
      <c r="I70" s="44">
        <f>(F70-H70)/H70</f>
        <v>2.4688693469259719E-2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22435.723214285714</v>
      </c>
      <c r="F71" s="184">
        <v>89299.777777777781</v>
      </c>
      <c r="G71" s="48">
        <f>(F71-E71)/E71</f>
        <v>2.9802495745230568</v>
      </c>
      <c r="H71" s="184">
        <v>89024.444444444438</v>
      </c>
      <c r="I71" s="44">
        <f>(F71-H71)/H71</f>
        <v>3.0927835051547483E-3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30528.25</v>
      </c>
      <c r="F72" s="184">
        <v>146923</v>
      </c>
      <c r="G72" s="48">
        <f>(F72-E72)/E72</f>
        <v>3.812689885597766</v>
      </c>
      <c r="H72" s="184">
        <v>146470</v>
      </c>
      <c r="I72" s="44">
        <f>(F72-H72)/H72</f>
        <v>3.092783505154639E-3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24862.791666666668</v>
      </c>
      <c r="F73" s="193">
        <v>124785</v>
      </c>
      <c r="G73" s="48">
        <f>(F73-E73)/E73</f>
        <v>4.0189456466909217</v>
      </c>
      <c r="H73" s="193">
        <v>124160</v>
      </c>
      <c r="I73" s="59">
        <f>(F73-H73)/H73</f>
        <v>5.0338273195876292E-3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20083.599999999999</v>
      </c>
      <c r="F75" s="181">
        <v>77515.666666666672</v>
      </c>
      <c r="G75" s="44">
        <f t="shared" ref="G75:G81" si="10">(F75-E75)/E75</f>
        <v>2.8596499963485966</v>
      </c>
      <c r="H75" s="181">
        <v>77276.666666666672</v>
      </c>
      <c r="I75" s="45">
        <f t="shared" ref="I75:I81" si="11">(F75-H75)/H75</f>
        <v>3.092783505154639E-3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28845</v>
      </c>
      <c r="F76" s="184">
        <v>99441.822222222225</v>
      </c>
      <c r="G76" s="48">
        <f t="shared" si="10"/>
        <v>2.4474544018797788</v>
      </c>
      <c r="H76" s="184">
        <v>97657.333333333328</v>
      </c>
      <c r="I76" s="44">
        <f t="shared" si="11"/>
        <v>1.8272963514147048E-2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11270.077380952382</v>
      </c>
      <c r="F77" s="184">
        <v>43590.400000000001</v>
      </c>
      <c r="G77" s="48">
        <f t="shared" si="10"/>
        <v>2.8677995302563204</v>
      </c>
      <c r="H77" s="184">
        <v>43456</v>
      </c>
      <c r="I77" s="44">
        <f t="shared" si="11"/>
        <v>3.0927835051546729E-3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17524.444444444445</v>
      </c>
      <c r="F78" s="184">
        <v>96409.5</v>
      </c>
      <c r="G78" s="48">
        <f t="shared" si="10"/>
        <v>4.5014297489221411</v>
      </c>
      <c r="H78" s="184">
        <v>95828</v>
      </c>
      <c r="I78" s="44">
        <f t="shared" si="11"/>
        <v>6.0681637934632887E-3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30674.363095238095</v>
      </c>
      <c r="F79" s="184">
        <v>140939</v>
      </c>
      <c r="G79" s="48">
        <f t="shared" si="10"/>
        <v>3.5946838264387453</v>
      </c>
      <c r="H79" s="184">
        <v>140568.75</v>
      </c>
      <c r="I79" s="44">
        <f t="shared" si="11"/>
        <v>2.6339424658752388E-3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761534.66666666663</v>
      </c>
      <c r="G80" s="48">
        <f t="shared" si="10"/>
        <v>9.1537955555555559</v>
      </c>
      <c r="H80" s="184">
        <v>759186.66666666663</v>
      </c>
      <c r="I80" s="44">
        <f t="shared" si="11"/>
        <v>3.0927835051546395E-3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43885.8</v>
      </c>
      <c r="F81" s="187">
        <v>172329.11111111112</v>
      </c>
      <c r="G81" s="51">
        <f t="shared" si="10"/>
        <v>2.9267624404958124</v>
      </c>
      <c r="H81" s="187">
        <v>167203.75</v>
      </c>
      <c r="I81" s="56">
        <f t="shared" si="11"/>
        <v>3.065338612986326E-2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3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208</v>
      </c>
      <c r="F12" s="232" t="s">
        <v>225</v>
      </c>
      <c r="G12" s="224" t="s">
        <v>197</v>
      </c>
      <c r="H12" s="232" t="s">
        <v>211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28582.347222222223</v>
      </c>
      <c r="F15" s="155">
        <v>62433.2</v>
      </c>
      <c r="G15" s="44">
        <f>(F15-E15)/E15</f>
        <v>1.1843272532725861</v>
      </c>
      <c r="H15" s="155">
        <v>62666.6</v>
      </c>
      <c r="I15" s="118">
        <f>(F15-H15)/H15</f>
        <v>-3.7244720473107121E-3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27674.368750000001</v>
      </c>
      <c r="F16" s="155">
        <v>80000</v>
      </c>
      <c r="G16" s="48">
        <f t="shared" ref="G16:G39" si="0">(F16-E16)/E16</f>
        <v>1.8907615101428463</v>
      </c>
      <c r="H16" s="155">
        <v>63166.6</v>
      </c>
      <c r="I16" s="48">
        <f>(F16-H16)/H16</f>
        <v>0.26649210183862992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27077.658333333333</v>
      </c>
      <c r="F17" s="155">
        <v>68300</v>
      </c>
      <c r="G17" s="48">
        <f t="shared" si="0"/>
        <v>1.522374688357776</v>
      </c>
      <c r="H17" s="155">
        <v>63333.2</v>
      </c>
      <c r="I17" s="48">
        <f t="shared" ref="I17:I29" si="1">(F17-H17)/H17</f>
        <v>7.8423322996469522E-2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12477.552777777777</v>
      </c>
      <c r="F18" s="155">
        <v>20100</v>
      </c>
      <c r="G18" s="48">
        <f t="shared" si="0"/>
        <v>0.61089280550250358</v>
      </c>
      <c r="H18" s="155">
        <v>18833.2</v>
      </c>
      <c r="I18" s="48">
        <f t="shared" si="1"/>
        <v>6.72641930208355E-2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75926.908333333326</v>
      </c>
      <c r="F19" s="155">
        <v>214500</v>
      </c>
      <c r="G19" s="48">
        <f t="shared" si="0"/>
        <v>1.8250853973706513</v>
      </c>
      <c r="H19" s="155">
        <v>250500</v>
      </c>
      <c r="I19" s="48">
        <f t="shared" si="1"/>
        <v>-0.1437125748502994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28322.380555555555</v>
      </c>
      <c r="F20" s="155">
        <v>51666.6</v>
      </c>
      <c r="G20" s="48">
        <f t="shared" si="0"/>
        <v>0.82423224978047882</v>
      </c>
      <c r="H20" s="155">
        <v>57000</v>
      </c>
      <c r="I20" s="48">
        <f t="shared" si="1"/>
        <v>-9.3568421052631606E-2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16127.380555555555</v>
      </c>
      <c r="F21" s="155">
        <v>63000</v>
      </c>
      <c r="G21" s="48">
        <f t="shared" si="0"/>
        <v>2.9064000370660179</v>
      </c>
      <c r="H21" s="155">
        <v>57666.6</v>
      </c>
      <c r="I21" s="48">
        <f t="shared" si="1"/>
        <v>9.2486812123482254E-2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7079.7993055555553</v>
      </c>
      <c r="F22" s="155">
        <v>16666.599999999999</v>
      </c>
      <c r="G22" s="48">
        <f t="shared" si="0"/>
        <v>1.354106279103368</v>
      </c>
      <c r="H22" s="155">
        <v>15500</v>
      </c>
      <c r="I22" s="48">
        <f t="shared" si="1"/>
        <v>7.5264516129032163E-2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6465.094444444444</v>
      </c>
      <c r="F23" s="155">
        <v>18100</v>
      </c>
      <c r="G23" s="48">
        <f t="shared" si="0"/>
        <v>1.7996497430217144</v>
      </c>
      <c r="H23" s="155">
        <v>15900</v>
      </c>
      <c r="I23" s="48">
        <f t="shared" si="1"/>
        <v>0.13836477987421383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7135.8062499999996</v>
      </c>
      <c r="F24" s="155">
        <v>18100</v>
      </c>
      <c r="G24" s="48">
        <f t="shared" si="0"/>
        <v>1.5365038463593377</v>
      </c>
      <c r="H24" s="155">
        <v>20000</v>
      </c>
      <c r="I24" s="48">
        <f t="shared" si="1"/>
        <v>-9.5000000000000001E-2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6887.2455357142862</v>
      </c>
      <c r="F25" s="155">
        <v>14900</v>
      </c>
      <c r="G25" s="48">
        <f t="shared" si="0"/>
        <v>1.1634193122250431</v>
      </c>
      <c r="H25" s="155">
        <v>15566.6</v>
      </c>
      <c r="I25" s="48">
        <f t="shared" si="1"/>
        <v>-4.2822453201084396E-2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19928.627083333333</v>
      </c>
      <c r="F26" s="155">
        <v>40100</v>
      </c>
      <c r="G26" s="48">
        <f t="shared" si="0"/>
        <v>1.0121807604868249</v>
      </c>
      <c r="H26" s="155">
        <v>36833.199999999997</v>
      </c>
      <c r="I26" s="48">
        <f t="shared" si="1"/>
        <v>8.8691723770945863E-2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7410.2107142857149</v>
      </c>
      <c r="F27" s="155">
        <v>20266.599999999999</v>
      </c>
      <c r="G27" s="48">
        <f t="shared" si="0"/>
        <v>1.7349559656824869</v>
      </c>
      <c r="H27" s="155">
        <v>26000</v>
      </c>
      <c r="I27" s="48">
        <f t="shared" si="1"/>
        <v>-0.22051538461538467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8404.4868055555544</v>
      </c>
      <c r="F28" s="155">
        <v>89023.2</v>
      </c>
      <c r="G28" s="48">
        <f t="shared" si="0"/>
        <v>9.5923421690844535</v>
      </c>
      <c r="H28" s="155">
        <v>80500</v>
      </c>
      <c r="I28" s="48">
        <f t="shared" si="1"/>
        <v>0.10587826086956519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18885.379464285714</v>
      </c>
      <c r="F29" s="155">
        <v>50825.4</v>
      </c>
      <c r="G29" s="48">
        <f t="shared" si="0"/>
        <v>1.6912564873857212</v>
      </c>
      <c r="H29" s="155">
        <v>60333.2</v>
      </c>
      <c r="I29" s="48">
        <f t="shared" si="1"/>
        <v>-0.15758819356506859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13773.594444444443</v>
      </c>
      <c r="F30" s="158">
        <v>42000</v>
      </c>
      <c r="G30" s="51">
        <f t="shared" si="0"/>
        <v>2.0493129567162938</v>
      </c>
      <c r="H30" s="158">
        <v>44333.2</v>
      </c>
      <c r="I30" s="51">
        <f>(F30-H30)/H30</f>
        <v>-5.2628729710465234E-2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21419.205555555556</v>
      </c>
      <c r="F32" s="155">
        <v>67666.600000000006</v>
      </c>
      <c r="G32" s="44">
        <f t="shared" si="0"/>
        <v>2.1591554516105358</v>
      </c>
      <c r="H32" s="155">
        <v>67166.600000000006</v>
      </c>
      <c r="I32" s="45">
        <f>(F32-H32)/H32</f>
        <v>7.4441761232517346E-3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21007.058035714286</v>
      </c>
      <c r="F33" s="155">
        <v>68166.600000000006</v>
      </c>
      <c r="G33" s="48">
        <f t="shared" si="0"/>
        <v>2.244937957714467</v>
      </c>
      <c r="H33" s="155">
        <v>63666.6</v>
      </c>
      <c r="I33" s="48">
        <f>(F33-H33)/H33</f>
        <v>7.0680702283458005E-2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13783.657142857144</v>
      </c>
      <c r="F34" s="155">
        <v>53333.2</v>
      </c>
      <c r="G34" s="48">
        <f>(F34-E34)/E34</f>
        <v>2.8693069224837688</v>
      </c>
      <c r="H34" s="155">
        <v>52000</v>
      </c>
      <c r="I34" s="48">
        <f>(F34-H34)/H34</f>
        <v>2.5638461538461482E-2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12812.5</v>
      </c>
      <c r="F35" s="155">
        <v>41133.199999999997</v>
      </c>
      <c r="G35" s="48">
        <f t="shared" si="0"/>
        <v>2.2103960975609755</v>
      </c>
      <c r="H35" s="155">
        <v>41500</v>
      </c>
      <c r="I35" s="48">
        <f>(F35-H35)/H35</f>
        <v>-8.8385542168675398E-3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8694.2090277777788</v>
      </c>
      <c r="F36" s="155">
        <v>28333.200000000001</v>
      </c>
      <c r="G36" s="55">
        <f t="shared" si="0"/>
        <v>2.2588588460981489</v>
      </c>
      <c r="H36" s="155">
        <v>24666.6</v>
      </c>
      <c r="I36" s="48">
        <f>(F36-H36)/H36</f>
        <v>0.14864634769283169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342734.8</v>
      </c>
      <c r="F38" s="156">
        <v>1494610</v>
      </c>
      <c r="G38" s="45">
        <f t="shared" si="0"/>
        <v>3.3608352580479135</v>
      </c>
      <c r="H38" s="156">
        <v>1492900</v>
      </c>
      <c r="I38" s="45">
        <f>(F38-H38)/H38</f>
        <v>1.1454216625360037E-3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252830.65714285715</v>
      </c>
      <c r="F39" s="157">
        <v>1056925.8</v>
      </c>
      <c r="G39" s="51">
        <f t="shared" si="0"/>
        <v>3.1803704184607815</v>
      </c>
      <c r="H39" s="157">
        <v>1054500</v>
      </c>
      <c r="I39" s="51">
        <f>(F39-H39)/H39</f>
        <v>2.3004267425320497E-3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9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</row>
    <row r="12" spans="1:9" ht="24.75" customHeight="1">
      <c r="A12" s="222" t="s">
        <v>3</v>
      </c>
      <c r="B12" s="228"/>
      <c r="C12" s="230" t="s">
        <v>0</v>
      </c>
      <c r="D12" s="224" t="s">
        <v>224</v>
      </c>
      <c r="E12" s="232" t="s">
        <v>225</v>
      </c>
      <c r="F12" s="239" t="s">
        <v>186</v>
      </c>
      <c r="G12" s="224" t="s">
        <v>208</v>
      </c>
      <c r="H12" s="241" t="s">
        <v>226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73276.444444444438</v>
      </c>
      <c r="E15" s="144">
        <v>62433.2</v>
      </c>
      <c r="F15" s="67">
        <f t="shared" ref="F15:F30" si="0">D15-E15</f>
        <v>10843.244444444441</v>
      </c>
      <c r="G15" s="42">
        <v>28582.347222222223</v>
      </c>
      <c r="H15" s="66">
        <f>AVERAGE(D15:E15)</f>
        <v>67854.822222222225</v>
      </c>
      <c r="I15" s="69">
        <f>(H15-G15)/G15</f>
        <v>1.3740115426722692</v>
      </c>
    </row>
    <row r="16" spans="1:9" ht="16.5" customHeight="1">
      <c r="A16" s="37"/>
      <c r="B16" s="34" t="s">
        <v>5</v>
      </c>
      <c r="C16" s="15" t="s">
        <v>164</v>
      </c>
      <c r="D16" s="144">
        <v>98686</v>
      </c>
      <c r="E16" s="144">
        <v>80000</v>
      </c>
      <c r="F16" s="71">
        <f t="shared" si="0"/>
        <v>18686</v>
      </c>
      <c r="G16" s="46">
        <v>27674.368750000001</v>
      </c>
      <c r="H16" s="68">
        <f t="shared" ref="H16:H30" si="1">AVERAGE(D16:E16)</f>
        <v>89343</v>
      </c>
      <c r="I16" s="72">
        <f t="shared" ref="I16:I39" si="2">(H16-G16)/G16</f>
        <v>2.2283663200086541</v>
      </c>
    </row>
    <row r="17" spans="1:9" ht="16.5">
      <c r="A17" s="37"/>
      <c r="B17" s="34" t="s">
        <v>6</v>
      </c>
      <c r="C17" s="15" t="s">
        <v>165</v>
      </c>
      <c r="D17" s="144">
        <v>77436</v>
      </c>
      <c r="E17" s="144">
        <v>68300</v>
      </c>
      <c r="F17" s="71">
        <f t="shared" si="0"/>
        <v>9136</v>
      </c>
      <c r="G17" s="46">
        <v>27077.658333333333</v>
      </c>
      <c r="H17" s="68">
        <f t="shared" si="1"/>
        <v>72868</v>
      </c>
      <c r="I17" s="72">
        <f t="shared" si="2"/>
        <v>1.6910746528734175</v>
      </c>
    </row>
    <row r="18" spans="1:9" ht="16.5">
      <c r="A18" s="37"/>
      <c r="B18" s="34" t="s">
        <v>7</v>
      </c>
      <c r="C18" s="15" t="s">
        <v>166</v>
      </c>
      <c r="D18" s="144">
        <v>21943.111111111109</v>
      </c>
      <c r="E18" s="144">
        <v>20100</v>
      </c>
      <c r="F18" s="71">
        <f t="shared" si="0"/>
        <v>1843.1111111111095</v>
      </c>
      <c r="G18" s="46">
        <v>12477.552777777777</v>
      </c>
      <c r="H18" s="68">
        <f t="shared" si="1"/>
        <v>21021.555555555555</v>
      </c>
      <c r="I18" s="72">
        <f t="shared" si="2"/>
        <v>0.68474988084157351</v>
      </c>
    </row>
    <row r="19" spans="1:9" ht="16.5">
      <c r="A19" s="37"/>
      <c r="B19" s="34" t="s">
        <v>8</v>
      </c>
      <c r="C19" s="15" t="s">
        <v>167</v>
      </c>
      <c r="D19" s="144">
        <v>234749.66666666666</v>
      </c>
      <c r="E19" s="144">
        <v>214500</v>
      </c>
      <c r="F19" s="71">
        <f t="shared" si="0"/>
        <v>20249.666666666657</v>
      </c>
      <c r="G19" s="46">
        <v>75926.908333333326</v>
      </c>
      <c r="H19" s="68">
        <f t="shared" si="1"/>
        <v>224624.83333333331</v>
      </c>
      <c r="I19" s="72">
        <f t="shared" si="2"/>
        <v>1.9584351353697729</v>
      </c>
    </row>
    <row r="20" spans="1:9" ht="16.5">
      <c r="A20" s="37"/>
      <c r="B20" s="34" t="s">
        <v>9</v>
      </c>
      <c r="C20" s="164" t="s">
        <v>168</v>
      </c>
      <c r="D20" s="144">
        <v>66332</v>
      </c>
      <c r="E20" s="144">
        <v>51666.6</v>
      </c>
      <c r="F20" s="71">
        <f t="shared" si="0"/>
        <v>14665.400000000001</v>
      </c>
      <c r="G20" s="46">
        <v>28322.380555555555</v>
      </c>
      <c r="H20" s="68">
        <f t="shared" si="1"/>
        <v>58999.3</v>
      </c>
      <c r="I20" s="72">
        <f t="shared" si="2"/>
        <v>1.0831335093556265</v>
      </c>
    </row>
    <row r="21" spans="1:9" ht="16.5">
      <c r="A21" s="37"/>
      <c r="B21" s="34" t="s">
        <v>10</v>
      </c>
      <c r="C21" s="15" t="s">
        <v>169</v>
      </c>
      <c r="D21" s="144">
        <v>90610.888888888891</v>
      </c>
      <c r="E21" s="144">
        <v>63000</v>
      </c>
      <c r="F21" s="71">
        <f t="shared" si="0"/>
        <v>27610.888888888891</v>
      </c>
      <c r="G21" s="46">
        <v>16127.380555555555</v>
      </c>
      <c r="H21" s="68">
        <f t="shared" si="1"/>
        <v>76805.444444444438</v>
      </c>
      <c r="I21" s="72">
        <f t="shared" si="2"/>
        <v>3.7624252543595196</v>
      </c>
    </row>
    <row r="22" spans="1:9" ht="16.5">
      <c r="A22" s="37"/>
      <c r="B22" s="34" t="s">
        <v>11</v>
      </c>
      <c r="C22" s="15" t="s">
        <v>170</v>
      </c>
      <c r="D22" s="144">
        <v>16994.222222222223</v>
      </c>
      <c r="E22" s="144">
        <v>16666.599999999999</v>
      </c>
      <c r="F22" s="71">
        <f t="shared" si="0"/>
        <v>327.62222222222408</v>
      </c>
      <c r="G22" s="46">
        <v>7079.7993055555553</v>
      </c>
      <c r="H22" s="68">
        <f t="shared" si="1"/>
        <v>16830.411111111112</v>
      </c>
      <c r="I22" s="72">
        <f t="shared" si="2"/>
        <v>1.3772440975698563</v>
      </c>
    </row>
    <row r="23" spans="1:9" ht="16.5">
      <c r="A23" s="37"/>
      <c r="B23" s="34" t="s">
        <v>12</v>
      </c>
      <c r="C23" s="15" t="s">
        <v>171</v>
      </c>
      <c r="D23" s="144">
        <v>26187.25</v>
      </c>
      <c r="E23" s="144">
        <v>18100</v>
      </c>
      <c r="F23" s="71">
        <f t="shared" si="0"/>
        <v>8087.25</v>
      </c>
      <c r="G23" s="46">
        <v>6465.094444444444</v>
      </c>
      <c r="H23" s="68">
        <f t="shared" si="1"/>
        <v>22143.625</v>
      </c>
      <c r="I23" s="72">
        <f t="shared" si="2"/>
        <v>2.4251046431391829</v>
      </c>
    </row>
    <row r="24" spans="1:9" ht="16.5">
      <c r="A24" s="37"/>
      <c r="B24" s="34" t="s">
        <v>13</v>
      </c>
      <c r="C24" s="15" t="s">
        <v>172</v>
      </c>
      <c r="D24" s="144">
        <v>35312.25</v>
      </c>
      <c r="E24" s="144">
        <v>18100</v>
      </c>
      <c r="F24" s="71">
        <f t="shared" si="0"/>
        <v>17212.25</v>
      </c>
      <c r="G24" s="46">
        <v>7135.8062499999996</v>
      </c>
      <c r="H24" s="68">
        <f t="shared" si="1"/>
        <v>26706.125</v>
      </c>
      <c r="I24" s="72">
        <f t="shared" si="2"/>
        <v>2.7425518665112296</v>
      </c>
    </row>
    <row r="25" spans="1:9" ht="16.5">
      <c r="A25" s="37"/>
      <c r="B25" s="34" t="s">
        <v>14</v>
      </c>
      <c r="C25" s="164" t="s">
        <v>173</v>
      </c>
      <c r="D25" s="144">
        <v>26687.25</v>
      </c>
      <c r="E25" s="144">
        <v>14900</v>
      </c>
      <c r="F25" s="71">
        <f t="shared" si="0"/>
        <v>11787.25</v>
      </c>
      <c r="G25" s="46">
        <v>6887.2455357142862</v>
      </c>
      <c r="H25" s="68">
        <f t="shared" si="1"/>
        <v>20793.625</v>
      </c>
      <c r="I25" s="72">
        <f t="shared" si="2"/>
        <v>2.0191496574607695</v>
      </c>
    </row>
    <row r="26" spans="1:9" ht="16.5">
      <c r="A26" s="37"/>
      <c r="B26" s="34" t="s">
        <v>15</v>
      </c>
      <c r="C26" s="15" t="s">
        <v>174</v>
      </c>
      <c r="D26" s="144">
        <v>60624.75</v>
      </c>
      <c r="E26" s="144">
        <v>40100</v>
      </c>
      <c r="F26" s="71">
        <f t="shared" si="0"/>
        <v>20524.75</v>
      </c>
      <c r="G26" s="46">
        <v>19928.627083333333</v>
      </c>
      <c r="H26" s="68">
        <f t="shared" si="1"/>
        <v>50362.375</v>
      </c>
      <c r="I26" s="72">
        <f t="shared" si="2"/>
        <v>1.5271372076664005</v>
      </c>
    </row>
    <row r="27" spans="1:9" ht="16.5">
      <c r="A27" s="37"/>
      <c r="B27" s="34" t="s">
        <v>16</v>
      </c>
      <c r="C27" s="15" t="s">
        <v>175</v>
      </c>
      <c r="D27" s="144">
        <v>31062.25</v>
      </c>
      <c r="E27" s="144">
        <v>20266.599999999999</v>
      </c>
      <c r="F27" s="71">
        <f t="shared" si="0"/>
        <v>10795.650000000001</v>
      </c>
      <c r="G27" s="46">
        <v>7410.2107142857149</v>
      </c>
      <c r="H27" s="68">
        <f t="shared" si="1"/>
        <v>25664.424999999999</v>
      </c>
      <c r="I27" s="72">
        <f t="shared" si="2"/>
        <v>2.4633866686844739</v>
      </c>
    </row>
    <row r="28" spans="1:9" ht="16.5">
      <c r="A28" s="37"/>
      <c r="B28" s="34" t="s">
        <v>17</v>
      </c>
      <c r="C28" s="15" t="s">
        <v>176</v>
      </c>
      <c r="D28" s="144">
        <v>89054.222222222219</v>
      </c>
      <c r="E28" s="144">
        <v>89023.2</v>
      </c>
      <c r="F28" s="71">
        <f t="shared" si="0"/>
        <v>31.022222222221899</v>
      </c>
      <c r="G28" s="46">
        <v>8404.4868055555544</v>
      </c>
      <c r="H28" s="68">
        <f t="shared" si="1"/>
        <v>89038.711111111101</v>
      </c>
      <c r="I28" s="72">
        <f t="shared" si="2"/>
        <v>9.5941877441290657</v>
      </c>
    </row>
    <row r="29" spans="1:9" ht="16.5">
      <c r="A29" s="37"/>
      <c r="B29" s="34" t="s">
        <v>18</v>
      </c>
      <c r="C29" s="15" t="s">
        <v>177</v>
      </c>
      <c r="D29" s="144">
        <v>67293.75</v>
      </c>
      <c r="E29" s="144">
        <v>50825.4</v>
      </c>
      <c r="F29" s="71">
        <f t="shared" si="0"/>
        <v>16468.349999999999</v>
      </c>
      <c r="G29" s="46">
        <v>18885.379464285714</v>
      </c>
      <c r="H29" s="68">
        <f t="shared" si="1"/>
        <v>59059.574999999997</v>
      </c>
      <c r="I29" s="72">
        <f t="shared" si="2"/>
        <v>2.1272644063990356</v>
      </c>
    </row>
    <row r="30" spans="1:9" ht="17.25" thickBot="1">
      <c r="A30" s="38"/>
      <c r="B30" s="36" t="s">
        <v>19</v>
      </c>
      <c r="C30" s="16" t="s">
        <v>178</v>
      </c>
      <c r="D30" s="155">
        <v>40499.777777777781</v>
      </c>
      <c r="E30" s="147">
        <v>42000</v>
      </c>
      <c r="F30" s="74">
        <f t="shared" si="0"/>
        <v>-1500.222222222219</v>
      </c>
      <c r="G30" s="49">
        <v>13773.594444444443</v>
      </c>
      <c r="H30" s="100">
        <f t="shared" si="1"/>
        <v>41249.888888888891</v>
      </c>
      <c r="I30" s="75">
        <f t="shared" si="2"/>
        <v>1.9948528726665802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129928.57142857143</v>
      </c>
      <c r="E32" s="144">
        <v>67666.600000000006</v>
      </c>
      <c r="F32" s="67">
        <f>D32-E32</f>
        <v>62261.971428571429</v>
      </c>
      <c r="G32" s="54">
        <v>21419.205555555556</v>
      </c>
      <c r="H32" s="68">
        <f>AVERAGE(D32:E32)</f>
        <v>98797.585714285728</v>
      </c>
      <c r="I32" s="78">
        <f t="shared" si="2"/>
        <v>3.6125700347770526</v>
      </c>
    </row>
    <row r="33" spans="1:9" ht="16.5">
      <c r="A33" s="37"/>
      <c r="B33" s="34" t="s">
        <v>27</v>
      </c>
      <c r="C33" s="15" t="s">
        <v>180</v>
      </c>
      <c r="D33" s="47">
        <v>133600</v>
      </c>
      <c r="E33" s="144">
        <v>68166.600000000006</v>
      </c>
      <c r="F33" s="79">
        <f>D33-E33</f>
        <v>65433.399999999994</v>
      </c>
      <c r="G33" s="46">
        <v>21007.058035714286</v>
      </c>
      <c r="H33" s="68">
        <f>AVERAGE(D33:E33)</f>
        <v>100883.3</v>
      </c>
      <c r="I33" s="72">
        <f t="shared" si="2"/>
        <v>3.8023526106553045</v>
      </c>
    </row>
    <row r="34" spans="1:9" ht="16.5">
      <c r="A34" s="37"/>
      <c r="B34" s="39" t="s">
        <v>28</v>
      </c>
      <c r="C34" s="15" t="s">
        <v>181</v>
      </c>
      <c r="D34" s="47">
        <v>57214.285714285717</v>
      </c>
      <c r="E34" s="144">
        <v>53333.2</v>
      </c>
      <c r="F34" s="71">
        <f>D34-E34</f>
        <v>3881.0857142857203</v>
      </c>
      <c r="G34" s="46">
        <v>13783.657142857144</v>
      </c>
      <c r="H34" s="68">
        <f>AVERAGE(D34:E34)</f>
        <v>55273.742857142861</v>
      </c>
      <c r="I34" s="72">
        <f t="shared" si="2"/>
        <v>3.0100926977704443</v>
      </c>
    </row>
    <row r="35" spans="1:9" ht="16.5">
      <c r="A35" s="37"/>
      <c r="B35" s="34" t="s">
        <v>29</v>
      </c>
      <c r="C35" s="15" t="s">
        <v>182</v>
      </c>
      <c r="D35" s="47">
        <v>93000</v>
      </c>
      <c r="E35" s="144">
        <v>41133.199999999997</v>
      </c>
      <c r="F35" s="79">
        <f>D35-E35</f>
        <v>51866.8</v>
      </c>
      <c r="G35" s="46">
        <v>12812.5</v>
      </c>
      <c r="H35" s="68">
        <f>AVERAGE(D35:E35)</f>
        <v>67066.600000000006</v>
      </c>
      <c r="I35" s="72">
        <f t="shared" si="2"/>
        <v>4.2344663414634152</v>
      </c>
    </row>
    <row r="36" spans="1:9" ht="17.25" thickBot="1">
      <c r="A36" s="38"/>
      <c r="B36" s="39" t="s">
        <v>30</v>
      </c>
      <c r="C36" s="15" t="s">
        <v>183</v>
      </c>
      <c r="D36" s="50">
        <v>36108.666666666664</v>
      </c>
      <c r="E36" s="144">
        <v>28333.200000000001</v>
      </c>
      <c r="F36" s="71">
        <f>D36-E36</f>
        <v>7775.4666666666635</v>
      </c>
      <c r="G36" s="49">
        <v>8694.2090277777788</v>
      </c>
      <c r="H36" s="68">
        <f>AVERAGE(D36:E36)</f>
        <v>32220.933333333334</v>
      </c>
      <c r="I36" s="80">
        <f t="shared" si="2"/>
        <v>2.7060223915008557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1556800</v>
      </c>
      <c r="E38" s="145">
        <v>1494610</v>
      </c>
      <c r="F38" s="67">
        <f>D38-E38</f>
        <v>62190</v>
      </c>
      <c r="G38" s="46">
        <v>342734.8</v>
      </c>
      <c r="H38" s="67">
        <f>AVERAGE(D38:E38)</f>
        <v>1525705</v>
      </c>
      <c r="I38" s="78">
        <f t="shared" si="2"/>
        <v>3.4515613821531983</v>
      </c>
    </row>
    <row r="39" spans="1:9" ht="17.25" thickBot="1">
      <c r="A39" s="38"/>
      <c r="B39" s="36" t="s">
        <v>32</v>
      </c>
      <c r="C39" s="16" t="s">
        <v>185</v>
      </c>
      <c r="D39" s="57">
        <v>872653.71428571432</v>
      </c>
      <c r="E39" s="146">
        <v>1056925.8</v>
      </c>
      <c r="F39" s="74">
        <f>D39-E39</f>
        <v>-184272.08571428573</v>
      </c>
      <c r="G39" s="46">
        <v>252830.65714285715</v>
      </c>
      <c r="H39" s="81">
        <f>AVERAGE(D39:E39)</f>
        <v>964789.75714285718</v>
      </c>
      <c r="I39" s="75">
        <f t="shared" si="2"/>
        <v>2.8159524167107675</v>
      </c>
    </row>
    <row r="40" spans="1:9" ht="15.75" customHeight="1" thickBot="1">
      <c r="A40" s="234"/>
      <c r="B40" s="235"/>
      <c r="C40" s="236"/>
      <c r="D40" s="83">
        <f>SUM(D15:D39)</f>
        <v>3936055.0714285718</v>
      </c>
      <c r="E40" s="83">
        <f>SUM(E15:E39)</f>
        <v>3680150.2</v>
      </c>
      <c r="F40" s="83">
        <f>SUM(F15:F39)</f>
        <v>255904.87142857147</v>
      </c>
      <c r="G40" s="83">
        <f>SUM(G15:G39)</f>
        <v>985440.92748015863</v>
      </c>
      <c r="H40" s="83">
        <f>AVERAGE(D40:E40)</f>
        <v>3808102.635714286</v>
      </c>
      <c r="I40" s="75">
        <f>(H40-G40)/G40</f>
        <v>2.8643641942616194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226</v>
      </c>
      <c r="G13" s="224" t="s">
        <v>197</v>
      </c>
      <c r="H13" s="241" t="s">
        <v>212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28582.347222222223</v>
      </c>
      <c r="F16" s="42">
        <v>67854.822222222225</v>
      </c>
      <c r="G16" s="21">
        <f t="shared" ref="G16:G31" si="0">(F16-E16)/E16</f>
        <v>1.3740115426722692</v>
      </c>
      <c r="H16" s="181">
        <v>67694.3</v>
      </c>
      <c r="I16" s="21">
        <f t="shared" ref="I16:I31" si="1">(F16-H16)/H16</f>
        <v>2.37128121898331E-3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27674.368750000001</v>
      </c>
      <c r="F17" s="46">
        <v>89343</v>
      </c>
      <c r="G17" s="21">
        <f t="shared" si="0"/>
        <v>2.2283663200086541</v>
      </c>
      <c r="H17" s="184">
        <v>77801.925000000003</v>
      </c>
      <c r="I17" s="21">
        <f t="shared" si="1"/>
        <v>0.14833919597747738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27077.658333333333</v>
      </c>
      <c r="F18" s="46">
        <v>72868</v>
      </c>
      <c r="G18" s="21">
        <f t="shared" si="0"/>
        <v>1.6910746528734175</v>
      </c>
      <c r="H18" s="184">
        <v>68832.600000000006</v>
      </c>
      <c r="I18" s="21">
        <f t="shared" si="1"/>
        <v>5.8626290449583396E-2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12477.552777777777</v>
      </c>
      <c r="F19" s="46">
        <v>21021.555555555555</v>
      </c>
      <c r="G19" s="21">
        <f t="shared" si="0"/>
        <v>0.68474988084157351</v>
      </c>
      <c r="H19" s="184">
        <v>20388.155555555553</v>
      </c>
      <c r="I19" s="21">
        <f t="shared" si="1"/>
        <v>3.1067057452747696E-2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75926.908333333326</v>
      </c>
      <c r="F20" s="46">
        <v>224624.83333333331</v>
      </c>
      <c r="G20" s="21">
        <f t="shared" si="0"/>
        <v>1.9584351353697729</v>
      </c>
      <c r="H20" s="184">
        <v>275928.42857142858</v>
      </c>
      <c r="I20" s="21">
        <f t="shared" si="1"/>
        <v>-0.18593080641857276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28322.380555555555</v>
      </c>
      <c r="F21" s="46">
        <v>58999.3</v>
      </c>
      <c r="G21" s="21">
        <f t="shared" si="0"/>
        <v>1.0831335093556265</v>
      </c>
      <c r="H21" s="184">
        <v>70693.777777777781</v>
      </c>
      <c r="I21" s="21">
        <f t="shared" si="1"/>
        <v>-0.16542442836396098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16127.380555555555</v>
      </c>
      <c r="F22" s="46">
        <v>76805.444444444438</v>
      </c>
      <c r="G22" s="21">
        <f t="shared" si="0"/>
        <v>3.7624252543595196</v>
      </c>
      <c r="H22" s="184">
        <v>72027.633333333331</v>
      </c>
      <c r="I22" s="21">
        <f t="shared" si="1"/>
        <v>6.6333029283359865E-2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7079.7993055555553</v>
      </c>
      <c r="F23" s="46">
        <v>16830.411111111112</v>
      </c>
      <c r="G23" s="21">
        <f t="shared" si="0"/>
        <v>1.3772440975698563</v>
      </c>
      <c r="H23" s="184">
        <v>16468.625</v>
      </c>
      <c r="I23" s="21">
        <f t="shared" si="1"/>
        <v>2.1968203848901312E-2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6465.094444444444</v>
      </c>
      <c r="F24" s="46">
        <v>22143.625</v>
      </c>
      <c r="G24" s="21">
        <f t="shared" si="0"/>
        <v>2.4251046431391829</v>
      </c>
      <c r="H24" s="184">
        <v>20356.125</v>
      </c>
      <c r="I24" s="21">
        <f t="shared" si="1"/>
        <v>8.7811408114265369E-2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7135.8062499999996</v>
      </c>
      <c r="F25" s="46">
        <v>26706.125</v>
      </c>
      <c r="G25" s="21">
        <f t="shared" si="0"/>
        <v>2.7425518665112296</v>
      </c>
      <c r="H25" s="184">
        <v>26857</v>
      </c>
      <c r="I25" s="21">
        <f t="shared" si="1"/>
        <v>-5.6177160516811256E-3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6887.2455357142862</v>
      </c>
      <c r="F26" s="46">
        <v>20793.625</v>
      </c>
      <c r="G26" s="21">
        <f t="shared" si="0"/>
        <v>2.0191496574607695</v>
      </c>
      <c r="H26" s="184">
        <v>21126.924999999999</v>
      </c>
      <c r="I26" s="21">
        <f t="shared" si="1"/>
        <v>-1.5776077209532353E-2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19928.627083333333</v>
      </c>
      <c r="F27" s="46">
        <v>50362.375</v>
      </c>
      <c r="G27" s="21">
        <f t="shared" si="0"/>
        <v>1.5271372076664005</v>
      </c>
      <c r="H27" s="184">
        <v>49499.822222222225</v>
      </c>
      <c r="I27" s="21">
        <f t="shared" si="1"/>
        <v>1.7425371224677747E-2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7410.2107142857149</v>
      </c>
      <c r="F28" s="46">
        <v>25664.424999999999</v>
      </c>
      <c r="G28" s="21">
        <f t="shared" si="0"/>
        <v>2.4633866686844739</v>
      </c>
      <c r="H28" s="184">
        <v>29499.857142857141</v>
      </c>
      <c r="I28" s="21">
        <f t="shared" si="1"/>
        <v>-0.13001527852435119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8404.4868055555544</v>
      </c>
      <c r="F29" s="46">
        <v>89038.711111111101</v>
      </c>
      <c r="G29" s="21">
        <f t="shared" si="0"/>
        <v>9.5941877441290657</v>
      </c>
      <c r="H29" s="184">
        <v>97166</v>
      </c>
      <c r="I29" s="21">
        <f t="shared" si="1"/>
        <v>-8.3643341177869826E-2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18885.379464285714</v>
      </c>
      <c r="F30" s="46">
        <v>59059.574999999997</v>
      </c>
      <c r="G30" s="21">
        <f t="shared" si="0"/>
        <v>2.1272644063990356</v>
      </c>
      <c r="H30" s="184">
        <v>64750.974999999999</v>
      </c>
      <c r="I30" s="21">
        <f t="shared" si="1"/>
        <v>-8.7896745956335051E-2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13773.594444444443</v>
      </c>
      <c r="F31" s="49">
        <v>41249.888888888891</v>
      </c>
      <c r="G31" s="23">
        <f t="shared" si="0"/>
        <v>1.9948528726665802</v>
      </c>
      <c r="H31" s="187">
        <v>43332.6</v>
      </c>
      <c r="I31" s="23">
        <f t="shared" si="1"/>
        <v>-4.8063377482798354E-2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21419.205555555556</v>
      </c>
      <c r="F33" s="54">
        <v>98797.585714285728</v>
      </c>
      <c r="G33" s="21">
        <f>(F33-E33)/E33</f>
        <v>3.6125700347770526</v>
      </c>
      <c r="H33" s="190">
        <v>100011.87142857144</v>
      </c>
      <c r="I33" s="21">
        <f>(F33-H33)/H33</f>
        <v>-1.2141415783354819E-2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21007.058035714286</v>
      </c>
      <c r="F34" s="46">
        <v>100883.3</v>
      </c>
      <c r="G34" s="21">
        <f>(F34-E34)/E34</f>
        <v>3.8023526106553045</v>
      </c>
      <c r="H34" s="184">
        <v>88333.3</v>
      </c>
      <c r="I34" s="21">
        <f>(F34-H34)/H34</f>
        <v>0.14207552531151899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13783.657142857144</v>
      </c>
      <c r="F35" s="46">
        <v>55273.742857142861</v>
      </c>
      <c r="G35" s="21">
        <f>(F35-E35)/E35</f>
        <v>3.0100926977704443</v>
      </c>
      <c r="H35" s="184">
        <v>53249.28571428571</v>
      </c>
      <c r="I35" s="21">
        <f>(F35-H35)/H35</f>
        <v>3.8018484486713591E-2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12812.5</v>
      </c>
      <c r="F36" s="46">
        <v>67066.600000000006</v>
      </c>
      <c r="G36" s="21">
        <f>(F36-E36)/E36</f>
        <v>4.2344663414634152</v>
      </c>
      <c r="H36" s="184">
        <v>60749.166666666664</v>
      </c>
      <c r="I36" s="21">
        <f>(F36-H36)/H36</f>
        <v>0.10399209865704619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8694.2090277777788</v>
      </c>
      <c r="F37" s="49">
        <v>32220.933333333334</v>
      </c>
      <c r="G37" s="23">
        <f>(F37-E37)/E37</f>
        <v>2.7060223915008557</v>
      </c>
      <c r="H37" s="187">
        <v>29360.411111111109</v>
      </c>
      <c r="I37" s="23">
        <f>(F37-H37)/H37</f>
        <v>9.74278667760103E-2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342734.8</v>
      </c>
      <c r="F39" s="46">
        <v>1525705</v>
      </c>
      <c r="G39" s="21">
        <f t="shared" ref="G39:G44" si="2">(F39-E39)/E39</f>
        <v>3.4515613821531983</v>
      </c>
      <c r="H39" s="184">
        <v>1548640</v>
      </c>
      <c r="I39" s="21">
        <f t="shared" ref="I39:I44" si="3">(F39-H39)/H39</f>
        <v>-1.4809768571133381E-2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252830.65714285715</v>
      </c>
      <c r="F40" s="46">
        <v>964789.75714285718</v>
      </c>
      <c r="G40" s="21">
        <f t="shared" si="2"/>
        <v>2.8159524167107675</v>
      </c>
      <c r="H40" s="184">
        <v>930897.14285714284</v>
      </c>
      <c r="I40" s="21">
        <f t="shared" si="3"/>
        <v>3.6408549049457728E-2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164062.58333333334</v>
      </c>
      <c r="F41" s="57">
        <v>619801</v>
      </c>
      <c r="G41" s="21">
        <f t="shared" si="2"/>
        <v>2.7778327477674929</v>
      </c>
      <c r="H41" s="192">
        <v>617114</v>
      </c>
      <c r="I41" s="21">
        <f t="shared" si="3"/>
        <v>4.3541387814893199E-3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82702.14285714287</v>
      </c>
      <c r="F42" s="47">
        <v>309305.88888888888</v>
      </c>
      <c r="G42" s="21">
        <f t="shared" si="2"/>
        <v>2.7399984837536113</v>
      </c>
      <c r="H42" s="185">
        <v>296173.33333333331</v>
      </c>
      <c r="I42" s="21">
        <f t="shared" si="3"/>
        <v>4.4340776422215247E-2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69833.333333333328</v>
      </c>
      <c r="F43" s="47">
        <v>317198</v>
      </c>
      <c r="G43" s="21">
        <f t="shared" si="2"/>
        <v>3.5422147971360389</v>
      </c>
      <c r="H43" s="185">
        <v>300457.5</v>
      </c>
      <c r="I43" s="21">
        <f t="shared" si="3"/>
        <v>5.571669870114742E-2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161540.17857142858</v>
      </c>
      <c r="F44" s="50">
        <v>594086</v>
      </c>
      <c r="G44" s="31">
        <f t="shared" si="2"/>
        <v>2.6776361475749617</v>
      </c>
      <c r="H44" s="188">
        <v>592993.33333333337</v>
      </c>
      <c r="I44" s="31">
        <f t="shared" si="3"/>
        <v>1.8426289221913025E-3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100746.30416666667</v>
      </c>
      <c r="F46" s="43">
        <v>369837.33333333331</v>
      </c>
      <c r="G46" s="21">
        <f t="shared" ref="G46:G51" si="4">(F46-E46)/E46</f>
        <v>2.6709766814026636</v>
      </c>
      <c r="H46" s="182">
        <v>342733.33333333331</v>
      </c>
      <c r="I46" s="21">
        <f t="shared" ref="I46:I51" si="5">(F46-H46)/H46</f>
        <v>7.9081890682746556E-2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73242</v>
      </c>
      <c r="F47" s="47">
        <v>320846.75</v>
      </c>
      <c r="G47" s="21">
        <f t="shared" si="4"/>
        <v>3.3806388411020998</v>
      </c>
      <c r="H47" s="185">
        <v>321716.66666666669</v>
      </c>
      <c r="I47" s="21">
        <f t="shared" si="5"/>
        <v>-2.7039838367093798E-3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229796.32638888888</v>
      </c>
      <c r="F48" s="47">
        <v>1031102</v>
      </c>
      <c r="G48" s="21">
        <f t="shared" si="4"/>
        <v>3.4870256030770728</v>
      </c>
      <c r="H48" s="185">
        <v>1007137.1428571428</v>
      </c>
      <c r="I48" s="21">
        <f t="shared" si="5"/>
        <v>2.3795028624275898E-2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286990.625</v>
      </c>
      <c r="F49" s="47">
        <v>1270143.3899999999</v>
      </c>
      <c r="G49" s="21">
        <f t="shared" si="4"/>
        <v>3.4257312934873738</v>
      </c>
      <c r="H49" s="185">
        <v>1279430</v>
      </c>
      <c r="I49" s="21">
        <f t="shared" si="5"/>
        <v>-7.2583963171100434E-3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25060</v>
      </c>
      <c r="F50" s="47">
        <v>149598.75</v>
      </c>
      <c r="G50" s="21">
        <f t="shared" si="4"/>
        <v>4.9696229050279328</v>
      </c>
      <c r="H50" s="185">
        <v>149137.5</v>
      </c>
      <c r="I50" s="21">
        <f t="shared" si="5"/>
        <v>3.092783505154639E-3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1899000</v>
      </c>
      <c r="G51" s="31">
        <f t="shared" si="4"/>
        <v>6.03985171455051</v>
      </c>
      <c r="H51" s="188">
        <v>1899000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48480</v>
      </c>
      <c r="F53" s="66">
        <v>166383</v>
      </c>
      <c r="G53" s="22">
        <f t="shared" ref="G53:G61" si="6">(F53-E53)/E53</f>
        <v>2.4319925742574258</v>
      </c>
      <c r="H53" s="143">
        <v>155200</v>
      </c>
      <c r="I53" s="22">
        <f t="shared" ref="I53:I61" si="7">(F53-H53)/H53</f>
        <v>7.2055412371134026E-2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53735.416666666664</v>
      </c>
      <c r="F54" s="70">
        <v>172804.8</v>
      </c>
      <c r="G54" s="21">
        <f t="shared" si="6"/>
        <v>2.2158455394874581</v>
      </c>
      <c r="H54" s="196">
        <v>172272</v>
      </c>
      <c r="I54" s="21">
        <f t="shared" si="7"/>
        <v>3.0927835051545718E-3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38467.825000000004</v>
      </c>
      <c r="F55" s="70">
        <v>144977</v>
      </c>
      <c r="G55" s="21">
        <f t="shared" si="6"/>
        <v>2.7687859919296183</v>
      </c>
      <c r="H55" s="196">
        <v>144530</v>
      </c>
      <c r="I55" s="21">
        <f t="shared" si="7"/>
        <v>3.092783505154639E-3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49322.916666666664</v>
      </c>
      <c r="F56" s="70">
        <v>206113.83333333334</v>
      </c>
      <c r="G56" s="21">
        <f t="shared" si="6"/>
        <v>3.1788654699049634</v>
      </c>
      <c r="H56" s="196">
        <v>200305</v>
      </c>
      <c r="I56" s="21">
        <f t="shared" si="7"/>
        <v>2.8999941755489592E-2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24572</v>
      </c>
      <c r="F57" s="98">
        <v>99083.833333333328</v>
      </c>
      <c r="G57" s="21">
        <f t="shared" si="6"/>
        <v>3.0323878126865265</v>
      </c>
      <c r="H57" s="201">
        <v>98778.333333333328</v>
      </c>
      <c r="I57" s="21">
        <f t="shared" si="7"/>
        <v>3.0927835051546395E-3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13360</v>
      </c>
      <c r="F58" s="50">
        <v>107030</v>
      </c>
      <c r="G58" s="29">
        <f t="shared" si="6"/>
        <v>7.01122754491018</v>
      </c>
      <c r="H58" s="188">
        <v>112520</v>
      </c>
      <c r="I58" s="29">
        <f t="shared" si="7"/>
        <v>-4.8791325986491288E-2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48045.53571428571</v>
      </c>
      <c r="F59" s="68">
        <v>227404</v>
      </c>
      <c r="G59" s="21">
        <f t="shared" si="6"/>
        <v>3.7330932337254468</v>
      </c>
      <c r="H59" s="195">
        <v>230305.71428571429</v>
      </c>
      <c r="I59" s="21">
        <f t="shared" si="7"/>
        <v>-1.2599402037043947E-2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57016.047619047618</v>
      </c>
      <c r="F60" s="70">
        <v>225180</v>
      </c>
      <c r="G60" s="21">
        <f t="shared" si="6"/>
        <v>2.9494144088088814</v>
      </c>
      <c r="H60" s="196">
        <v>220882.85714285713</v>
      </c>
      <c r="I60" s="21">
        <f t="shared" si="7"/>
        <v>1.9454397288802137E-2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479500</v>
      </c>
      <c r="F61" s="73">
        <v>1098517</v>
      </c>
      <c r="G61" s="29">
        <f t="shared" si="6"/>
        <v>1.290963503649635</v>
      </c>
      <c r="H61" s="197">
        <v>1095130</v>
      </c>
      <c r="I61" s="29">
        <f t="shared" si="7"/>
        <v>3.092783505154639E-3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95515.142857142855</v>
      </c>
      <c r="F63" s="54">
        <v>467676</v>
      </c>
      <c r="G63" s="21">
        <f t="shared" ref="G63:G68" si="8">(F63-E63)/E63</f>
        <v>3.8963545047456951</v>
      </c>
      <c r="H63" s="190">
        <v>460358.75</v>
      </c>
      <c r="I63" s="21">
        <f t="shared" ref="I63:I74" si="9">(F63-H63)/H63</f>
        <v>1.5894669103172256E-2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579720.1166666667</v>
      </c>
      <c r="F64" s="46">
        <v>2342984</v>
      </c>
      <c r="G64" s="21">
        <f t="shared" si="8"/>
        <v>3.0415778798084947</v>
      </c>
      <c r="H64" s="184">
        <v>2449492.5</v>
      </c>
      <c r="I64" s="21">
        <f t="shared" si="9"/>
        <v>-4.3481864100420799E-2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347343.75</v>
      </c>
      <c r="F65" s="46">
        <v>892349.11111111112</v>
      </c>
      <c r="G65" s="21">
        <f t="shared" si="8"/>
        <v>1.5690662668066178</v>
      </c>
      <c r="H65" s="184">
        <v>889597.77777777775</v>
      </c>
      <c r="I65" s="21">
        <f t="shared" si="9"/>
        <v>3.0927835051546828E-3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142896.75</v>
      </c>
      <c r="F66" s="46">
        <v>611530.5</v>
      </c>
      <c r="G66" s="21">
        <f t="shared" si="8"/>
        <v>3.2795270011389341</v>
      </c>
      <c r="H66" s="184">
        <v>609645</v>
      </c>
      <c r="I66" s="21">
        <f t="shared" si="9"/>
        <v>3.092783505154639E-3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62629.19642857142</v>
      </c>
      <c r="F67" s="46">
        <v>306859.875</v>
      </c>
      <c r="G67" s="21">
        <f t="shared" si="8"/>
        <v>3.8996297653279584</v>
      </c>
      <c r="H67" s="184">
        <v>305913.75</v>
      </c>
      <c r="I67" s="21">
        <f t="shared" si="9"/>
        <v>3.092783505154639E-3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51410.525000000001</v>
      </c>
      <c r="F68" s="58">
        <v>217813</v>
      </c>
      <c r="G68" s="31">
        <f t="shared" si="8"/>
        <v>3.2367394614235119</v>
      </c>
      <c r="H68" s="193">
        <v>217280</v>
      </c>
      <c r="I68" s="31">
        <f t="shared" si="9"/>
        <v>2.4530559646539028E-3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58072.875</v>
      </c>
      <c r="F70" s="43">
        <v>281753</v>
      </c>
      <c r="G70" s="21">
        <f>(F70-E70)/E70</f>
        <v>3.8517143330685797</v>
      </c>
      <c r="H70" s="182">
        <v>274752.5</v>
      </c>
      <c r="I70" s="21">
        <f t="shared" si="9"/>
        <v>2.5479295001865316E-2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39908.458333333336</v>
      </c>
      <c r="F71" s="47">
        <v>223141.33333333334</v>
      </c>
      <c r="G71" s="21">
        <f>(F71-E71)/E71</f>
        <v>4.5913293234621309</v>
      </c>
      <c r="H71" s="185">
        <v>217765</v>
      </c>
      <c r="I71" s="21">
        <f t="shared" si="9"/>
        <v>2.4688693469259719E-2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22435.723214285714</v>
      </c>
      <c r="F72" s="47">
        <v>89299.777777777781</v>
      </c>
      <c r="G72" s="21">
        <f>(F72-E72)/E72</f>
        <v>2.9802495745230568</v>
      </c>
      <c r="H72" s="185">
        <v>89024.444444444438</v>
      </c>
      <c r="I72" s="21">
        <f t="shared" si="9"/>
        <v>3.0927835051547483E-3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30528.25</v>
      </c>
      <c r="F73" s="47">
        <v>146923</v>
      </c>
      <c r="G73" s="21">
        <f>(F73-E73)/E73</f>
        <v>3.812689885597766</v>
      </c>
      <c r="H73" s="185">
        <v>146470</v>
      </c>
      <c r="I73" s="21">
        <f t="shared" si="9"/>
        <v>3.092783505154639E-3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24862.791666666668</v>
      </c>
      <c r="F74" s="50">
        <v>124785</v>
      </c>
      <c r="G74" s="21">
        <f>(F74-E74)/E74</f>
        <v>4.0189456466909217</v>
      </c>
      <c r="H74" s="188">
        <v>124160</v>
      </c>
      <c r="I74" s="21">
        <f t="shared" si="9"/>
        <v>5.0338273195876292E-3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20083.599999999999</v>
      </c>
      <c r="F76" s="43">
        <v>77515.666666666672</v>
      </c>
      <c r="G76" s="22">
        <f t="shared" ref="G76:G82" si="10">(F76-E76)/E76</f>
        <v>2.8596499963485966</v>
      </c>
      <c r="H76" s="182">
        <v>77276.666666666672</v>
      </c>
      <c r="I76" s="22">
        <f t="shared" ref="I76:I82" si="11">(F76-H76)/H76</f>
        <v>3.092783505154639E-3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28845</v>
      </c>
      <c r="F77" s="32">
        <v>99441.822222222225</v>
      </c>
      <c r="G77" s="21">
        <f t="shared" si="10"/>
        <v>2.4474544018797788</v>
      </c>
      <c r="H77" s="176">
        <v>97657.333333333328</v>
      </c>
      <c r="I77" s="21">
        <f t="shared" si="11"/>
        <v>1.8272963514147048E-2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11270.077380952382</v>
      </c>
      <c r="F78" s="47">
        <v>43590.400000000001</v>
      </c>
      <c r="G78" s="21">
        <f t="shared" si="10"/>
        <v>2.8677995302563204</v>
      </c>
      <c r="H78" s="185">
        <v>43456</v>
      </c>
      <c r="I78" s="21">
        <f t="shared" si="11"/>
        <v>3.0927835051546729E-3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17524.444444444445</v>
      </c>
      <c r="F79" s="47">
        <v>96409.5</v>
      </c>
      <c r="G79" s="21">
        <f t="shared" si="10"/>
        <v>4.5014297489221411</v>
      </c>
      <c r="H79" s="185">
        <v>95828</v>
      </c>
      <c r="I79" s="21">
        <f t="shared" si="11"/>
        <v>6.0681637934632887E-3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30674.363095238095</v>
      </c>
      <c r="F80" s="61">
        <v>140939</v>
      </c>
      <c r="G80" s="21">
        <f t="shared" si="10"/>
        <v>3.5946838264387453</v>
      </c>
      <c r="H80" s="194">
        <v>140568.75</v>
      </c>
      <c r="I80" s="21">
        <f t="shared" si="11"/>
        <v>2.6339424658752388E-3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761534.66666666663</v>
      </c>
      <c r="G81" s="21">
        <f t="shared" si="10"/>
        <v>9.1537955555555559</v>
      </c>
      <c r="H81" s="194">
        <v>759186.66666666663</v>
      </c>
      <c r="I81" s="21">
        <f t="shared" si="11"/>
        <v>3.0927835051546395E-3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43885.8</v>
      </c>
      <c r="F82" s="50">
        <v>172329.11111111112</v>
      </c>
      <c r="G82" s="23">
        <f t="shared" si="10"/>
        <v>2.9267624404958124</v>
      </c>
      <c r="H82" s="188">
        <v>167203.75</v>
      </c>
      <c r="I82" s="23">
        <f t="shared" si="11"/>
        <v>3.065338612986326E-2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E81" sqref="E8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  <c r="D11" s="245" t="s">
        <v>209</v>
      </c>
      <c r="E11" s="245"/>
      <c r="F11" s="218" t="s">
        <v>227</v>
      </c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226</v>
      </c>
      <c r="G13" s="224" t="s">
        <v>197</v>
      </c>
      <c r="H13" s="241" t="s">
        <v>212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8</v>
      </c>
      <c r="C16" s="163" t="s">
        <v>89</v>
      </c>
      <c r="D16" s="160" t="s">
        <v>161</v>
      </c>
      <c r="E16" s="181">
        <v>75926.908333333326</v>
      </c>
      <c r="F16" s="181">
        <v>224624.83333333331</v>
      </c>
      <c r="G16" s="169">
        <f>(F16-E16)/E16</f>
        <v>1.9584351353697729</v>
      </c>
      <c r="H16" s="181">
        <v>275928.42857142858</v>
      </c>
      <c r="I16" s="169">
        <f>(F16-H16)/H16</f>
        <v>-0.18593080641857276</v>
      </c>
    </row>
    <row r="17" spans="1:9" ht="16.5">
      <c r="A17" s="130"/>
      <c r="B17" s="177" t="s">
        <v>9</v>
      </c>
      <c r="C17" s="164" t="s">
        <v>88</v>
      </c>
      <c r="D17" s="160" t="s">
        <v>161</v>
      </c>
      <c r="E17" s="184">
        <v>28322.380555555555</v>
      </c>
      <c r="F17" s="184">
        <v>58999.3</v>
      </c>
      <c r="G17" s="169">
        <f>(F17-E17)/E17</f>
        <v>1.0831335093556265</v>
      </c>
      <c r="H17" s="184">
        <v>70693.777777777781</v>
      </c>
      <c r="I17" s="169">
        <f>(F17-H17)/H17</f>
        <v>-0.16542442836396098</v>
      </c>
    </row>
    <row r="18" spans="1:9" ht="16.5">
      <c r="A18" s="130"/>
      <c r="B18" s="177" t="s">
        <v>16</v>
      </c>
      <c r="C18" s="164" t="s">
        <v>96</v>
      </c>
      <c r="D18" s="160" t="s">
        <v>81</v>
      </c>
      <c r="E18" s="184">
        <v>7410.2107142857149</v>
      </c>
      <c r="F18" s="184">
        <v>25664.424999999999</v>
      </c>
      <c r="G18" s="169">
        <f>(F18-E18)/E18</f>
        <v>2.4633866686844739</v>
      </c>
      <c r="H18" s="184">
        <v>29499.857142857141</v>
      </c>
      <c r="I18" s="169">
        <f>(F18-H18)/H18</f>
        <v>-0.13001527852435119</v>
      </c>
    </row>
    <row r="19" spans="1:9" ht="16.5">
      <c r="A19" s="130"/>
      <c r="B19" s="177" t="s">
        <v>18</v>
      </c>
      <c r="C19" s="164" t="s">
        <v>98</v>
      </c>
      <c r="D19" s="160" t="s">
        <v>83</v>
      </c>
      <c r="E19" s="184">
        <v>18885.379464285714</v>
      </c>
      <c r="F19" s="184">
        <v>59059.574999999997</v>
      </c>
      <c r="G19" s="169">
        <f>(F19-E19)/E19</f>
        <v>2.1272644063990356</v>
      </c>
      <c r="H19" s="184">
        <v>64750.974999999999</v>
      </c>
      <c r="I19" s="169">
        <f>(F19-H19)/H19</f>
        <v>-8.7896745956335051E-2</v>
      </c>
    </row>
    <row r="20" spans="1:9" ht="16.5">
      <c r="A20" s="130"/>
      <c r="B20" s="177" t="s">
        <v>17</v>
      </c>
      <c r="C20" s="164" t="s">
        <v>97</v>
      </c>
      <c r="D20" s="160" t="s">
        <v>161</v>
      </c>
      <c r="E20" s="184">
        <v>8404.4868055555544</v>
      </c>
      <c r="F20" s="184">
        <v>89038.711111111101</v>
      </c>
      <c r="G20" s="169">
        <f>(F20-E20)/E20</f>
        <v>9.5941877441290657</v>
      </c>
      <c r="H20" s="184">
        <v>97166</v>
      </c>
      <c r="I20" s="169">
        <f>(F20-H20)/H20</f>
        <v>-8.3643341177869826E-2</v>
      </c>
    </row>
    <row r="21" spans="1:9" ht="16.5">
      <c r="A21" s="130"/>
      <c r="B21" s="177" t="s">
        <v>19</v>
      </c>
      <c r="C21" s="164" t="s">
        <v>99</v>
      </c>
      <c r="D21" s="160" t="s">
        <v>161</v>
      </c>
      <c r="E21" s="184">
        <v>13773.594444444443</v>
      </c>
      <c r="F21" s="184">
        <v>41249.888888888891</v>
      </c>
      <c r="G21" s="169">
        <f>(F21-E21)/E21</f>
        <v>1.9948528726665802</v>
      </c>
      <c r="H21" s="184">
        <v>43332.6</v>
      </c>
      <c r="I21" s="169">
        <f>(F21-H21)/H21</f>
        <v>-4.8063377482798354E-2</v>
      </c>
    </row>
    <row r="22" spans="1:9" ht="16.5">
      <c r="A22" s="130"/>
      <c r="B22" s="177" t="s">
        <v>14</v>
      </c>
      <c r="C22" s="164" t="s">
        <v>94</v>
      </c>
      <c r="D22" s="160" t="s">
        <v>81</v>
      </c>
      <c r="E22" s="184">
        <v>6887.2455357142862</v>
      </c>
      <c r="F22" s="184">
        <v>20793.625</v>
      </c>
      <c r="G22" s="169">
        <f>(F22-E22)/E22</f>
        <v>2.0191496574607695</v>
      </c>
      <c r="H22" s="184">
        <v>21126.924999999999</v>
      </c>
      <c r="I22" s="169">
        <f>(F22-H22)/H22</f>
        <v>-1.5776077209532353E-2</v>
      </c>
    </row>
    <row r="23" spans="1:9" ht="16.5">
      <c r="A23" s="130"/>
      <c r="B23" s="177" t="s">
        <v>13</v>
      </c>
      <c r="C23" s="164" t="s">
        <v>93</v>
      </c>
      <c r="D23" s="162" t="s">
        <v>81</v>
      </c>
      <c r="E23" s="184">
        <v>7135.8062499999996</v>
      </c>
      <c r="F23" s="184">
        <v>26706.125</v>
      </c>
      <c r="G23" s="169">
        <f>(F23-E23)/E23</f>
        <v>2.7425518665112296</v>
      </c>
      <c r="H23" s="184">
        <v>26857</v>
      </c>
      <c r="I23" s="169">
        <f>(F23-H23)/H23</f>
        <v>-5.6177160516811256E-3</v>
      </c>
    </row>
    <row r="24" spans="1:9" ht="16.5">
      <c r="A24" s="130"/>
      <c r="B24" s="177" t="s">
        <v>4</v>
      </c>
      <c r="C24" s="164" t="s">
        <v>84</v>
      </c>
      <c r="D24" s="162" t="s">
        <v>161</v>
      </c>
      <c r="E24" s="184">
        <v>28582.347222222223</v>
      </c>
      <c r="F24" s="184">
        <v>67854.822222222225</v>
      </c>
      <c r="G24" s="169">
        <f>(F24-E24)/E24</f>
        <v>1.3740115426722692</v>
      </c>
      <c r="H24" s="184">
        <v>67694.3</v>
      </c>
      <c r="I24" s="169">
        <f>(F24-H24)/H24</f>
        <v>2.37128121898331E-3</v>
      </c>
    </row>
    <row r="25" spans="1:9" ht="16.5">
      <c r="A25" s="130"/>
      <c r="B25" s="177" t="s">
        <v>15</v>
      </c>
      <c r="C25" s="164" t="s">
        <v>95</v>
      </c>
      <c r="D25" s="162" t="s">
        <v>82</v>
      </c>
      <c r="E25" s="184">
        <v>19928.627083333333</v>
      </c>
      <c r="F25" s="184">
        <v>50362.375</v>
      </c>
      <c r="G25" s="169">
        <f>(F25-E25)/E25</f>
        <v>1.5271372076664005</v>
      </c>
      <c r="H25" s="184">
        <v>49499.822222222225</v>
      </c>
      <c r="I25" s="169">
        <f>(F25-H25)/H25</f>
        <v>1.7425371224677747E-2</v>
      </c>
    </row>
    <row r="26" spans="1:9" ht="16.5">
      <c r="A26" s="130"/>
      <c r="B26" s="177" t="s">
        <v>11</v>
      </c>
      <c r="C26" s="164" t="s">
        <v>91</v>
      </c>
      <c r="D26" s="162" t="s">
        <v>81</v>
      </c>
      <c r="E26" s="184">
        <v>7079.7993055555553</v>
      </c>
      <c r="F26" s="184">
        <v>16830.411111111112</v>
      </c>
      <c r="G26" s="169">
        <f>(F26-E26)/E26</f>
        <v>1.3772440975698563</v>
      </c>
      <c r="H26" s="184">
        <v>16468.625</v>
      </c>
      <c r="I26" s="169">
        <f>(F26-H26)/H26</f>
        <v>2.1968203848901312E-2</v>
      </c>
    </row>
    <row r="27" spans="1:9" ht="16.5">
      <c r="A27" s="130"/>
      <c r="B27" s="177" t="s">
        <v>7</v>
      </c>
      <c r="C27" s="164" t="s">
        <v>87</v>
      </c>
      <c r="D27" s="162" t="s">
        <v>161</v>
      </c>
      <c r="E27" s="184">
        <v>12477.552777777777</v>
      </c>
      <c r="F27" s="184">
        <v>21021.555555555555</v>
      </c>
      <c r="G27" s="169">
        <f>(F27-E27)/E27</f>
        <v>0.68474988084157351</v>
      </c>
      <c r="H27" s="184">
        <v>20388.155555555553</v>
      </c>
      <c r="I27" s="169">
        <f>(F27-H27)/H27</f>
        <v>3.1067057452747696E-2</v>
      </c>
    </row>
    <row r="28" spans="1:9" ht="16.5">
      <c r="A28" s="130"/>
      <c r="B28" s="177" t="s">
        <v>6</v>
      </c>
      <c r="C28" s="164" t="s">
        <v>86</v>
      </c>
      <c r="D28" s="162" t="s">
        <v>161</v>
      </c>
      <c r="E28" s="184">
        <v>27077.658333333333</v>
      </c>
      <c r="F28" s="184">
        <v>72868</v>
      </c>
      <c r="G28" s="169">
        <f>(F28-E28)/E28</f>
        <v>1.6910746528734175</v>
      </c>
      <c r="H28" s="184">
        <v>68832.600000000006</v>
      </c>
      <c r="I28" s="169">
        <f>(F28-H28)/H28</f>
        <v>5.8626290449583396E-2</v>
      </c>
    </row>
    <row r="29" spans="1:9" ht="17.25" thickBot="1">
      <c r="A29" s="131"/>
      <c r="B29" s="177" t="s">
        <v>10</v>
      </c>
      <c r="C29" s="164" t="s">
        <v>90</v>
      </c>
      <c r="D29" s="162" t="s">
        <v>161</v>
      </c>
      <c r="E29" s="184">
        <v>16127.380555555555</v>
      </c>
      <c r="F29" s="184">
        <v>76805.444444444438</v>
      </c>
      <c r="G29" s="169">
        <f>(F29-E29)/E29</f>
        <v>3.7624252543595196</v>
      </c>
      <c r="H29" s="184">
        <v>72027.633333333331</v>
      </c>
      <c r="I29" s="169">
        <f>(F29-H29)/H29</f>
        <v>6.6333029283359865E-2</v>
      </c>
    </row>
    <row r="30" spans="1:9" ht="16.5">
      <c r="A30" s="37"/>
      <c r="B30" s="177" t="s">
        <v>12</v>
      </c>
      <c r="C30" s="164" t="s">
        <v>92</v>
      </c>
      <c r="D30" s="162" t="s">
        <v>81</v>
      </c>
      <c r="E30" s="184">
        <v>6465.094444444444</v>
      </c>
      <c r="F30" s="184">
        <v>22143.625</v>
      </c>
      <c r="G30" s="169">
        <f>(F30-E30)/E30</f>
        <v>2.4251046431391829</v>
      </c>
      <c r="H30" s="184">
        <v>20356.125</v>
      </c>
      <c r="I30" s="169">
        <f>(F30-H30)/H30</f>
        <v>8.7811408114265369E-2</v>
      </c>
    </row>
    <row r="31" spans="1:9" ht="17.25" thickBot="1">
      <c r="A31" s="38"/>
      <c r="B31" s="178" t="s">
        <v>5</v>
      </c>
      <c r="C31" s="165" t="s">
        <v>85</v>
      </c>
      <c r="D31" s="161" t="s">
        <v>161</v>
      </c>
      <c r="E31" s="187">
        <v>27674.368750000001</v>
      </c>
      <c r="F31" s="187">
        <v>89343</v>
      </c>
      <c r="G31" s="171">
        <f>(F31-E31)/E31</f>
        <v>2.2283663200086541</v>
      </c>
      <c r="H31" s="187">
        <v>77801.925000000003</v>
      </c>
      <c r="I31" s="171">
        <f>(F31-H31)/H31</f>
        <v>0.14833919597747738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312158.84057539684</v>
      </c>
      <c r="F32" s="100">
        <f>SUM(F16:F31)</f>
        <v>963365.71666666656</v>
      </c>
      <c r="G32" s="101">
        <f t="shared" ref="G32" si="0">(F32-E32)/E32</f>
        <v>2.0861394631364973</v>
      </c>
      <c r="H32" s="100">
        <f>SUM(H16:H31)</f>
        <v>1022424.7496031747</v>
      </c>
      <c r="I32" s="104">
        <f t="shared" ref="I32" si="1">(F32-H32)/H32</f>
        <v>-5.7763696506202805E-2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26</v>
      </c>
      <c r="C34" s="166" t="s">
        <v>100</v>
      </c>
      <c r="D34" s="168" t="s">
        <v>161</v>
      </c>
      <c r="E34" s="190">
        <v>21419.205555555556</v>
      </c>
      <c r="F34" s="190">
        <v>98797.585714285728</v>
      </c>
      <c r="G34" s="169">
        <f>(F34-E34)/E34</f>
        <v>3.6125700347770526</v>
      </c>
      <c r="H34" s="190">
        <v>100011.87142857144</v>
      </c>
      <c r="I34" s="169">
        <f>(F34-H34)/H34</f>
        <v>-1.2141415783354819E-2</v>
      </c>
    </row>
    <row r="35" spans="1:9" ht="16.5">
      <c r="A35" s="37"/>
      <c r="B35" s="177" t="s">
        <v>28</v>
      </c>
      <c r="C35" s="164" t="s">
        <v>102</v>
      </c>
      <c r="D35" s="160" t="s">
        <v>161</v>
      </c>
      <c r="E35" s="184">
        <v>13783.657142857144</v>
      </c>
      <c r="F35" s="184">
        <v>55273.742857142861</v>
      </c>
      <c r="G35" s="169">
        <f>(F35-E35)/E35</f>
        <v>3.0100926977704443</v>
      </c>
      <c r="H35" s="184">
        <v>53249.28571428571</v>
      </c>
      <c r="I35" s="169">
        <f>(F35-H35)/H35</f>
        <v>3.8018484486713591E-2</v>
      </c>
    </row>
    <row r="36" spans="1:9" ht="16.5">
      <c r="A36" s="37"/>
      <c r="B36" s="179" t="s">
        <v>30</v>
      </c>
      <c r="C36" s="164" t="s">
        <v>104</v>
      </c>
      <c r="D36" s="160" t="s">
        <v>161</v>
      </c>
      <c r="E36" s="184">
        <v>8694.2090277777788</v>
      </c>
      <c r="F36" s="184">
        <v>32220.933333333334</v>
      </c>
      <c r="G36" s="169">
        <f>(F36-E36)/E36</f>
        <v>2.7060223915008557</v>
      </c>
      <c r="H36" s="184">
        <v>29360.411111111109</v>
      </c>
      <c r="I36" s="169">
        <f>(F36-H36)/H36</f>
        <v>9.74278667760103E-2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12812.5</v>
      </c>
      <c r="F37" s="184">
        <v>67066.600000000006</v>
      </c>
      <c r="G37" s="169">
        <f>(F37-E37)/E37</f>
        <v>4.2344663414634152</v>
      </c>
      <c r="H37" s="184">
        <v>60749.166666666664</v>
      </c>
      <c r="I37" s="169">
        <f>(F37-H37)/H37</f>
        <v>0.10399209865704619</v>
      </c>
    </row>
    <row r="38" spans="1:9" ht="17.25" thickBot="1">
      <c r="A38" s="38"/>
      <c r="B38" s="179" t="s">
        <v>27</v>
      </c>
      <c r="C38" s="164" t="s">
        <v>101</v>
      </c>
      <c r="D38" s="172" t="s">
        <v>161</v>
      </c>
      <c r="E38" s="187">
        <v>21007.058035714286</v>
      </c>
      <c r="F38" s="187">
        <v>100883.3</v>
      </c>
      <c r="G38" s="171">
        <f>(F38-E38)/E38</f>
        <v>3.8023526106553045</v>
      </c>
      <c r="H38" s="187">
        <v>88333.3</v>
      </c>
      <c r="I38" s="171">
        <f>(F38-H38)/H38</f>
        <v>0.14207552531151899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77716.629761904769</v>
      </c>
      <c r="F39" s="102">
        <f>SUM(F34:F38)</f>
        <v>354242.16190476198</v>
      </c>
      <c r="G39" s="103">
        <f t="shared" ref="G39" si="2">(F39-E39)/E39</f>
        <v>3.5581256288394125</v>
      </c>
      <c r="H39" s="102">
        <f>SUM(H34:H38)</f>
        <v>331704.03492063493</v>
      </c>
      <c r="I39" s="104">
        <f t="shared" ref="I39" si="3">(F39-H39)/H39</f>
        <v>6.7946496308130891E-2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31</v>
      </c>
      <c r="C41" s="164" t="s">
        <v>105</v>
      </c>
      <c r="D41" s="168" t="s">
        <v>161</v>
      </c>
      <c r="E41" s="182">
        <v>342734.8</v>
      </c>
      <c r="F41" s="184">
        <v>1525705</v>
      </c>
      <c r="G41" s="169">
        <f>(F41-E41)/E41</f>
        <v>3.4515613821531983</v>
      </c>
      <c r="H41" s="184">
        <v>1548640</v>
      </c>
      <c r="I41" s="169">
        <f>(F41-H41)/H41</f>
        <v>-1.4809768571133381E-2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161540.17857142858</v>
      </c>
      <c r="F42" s="184">
        <v>594086</v>
      </c>
      <c r="G42" s="169">
        <f>(F42-E42)/E42</f>
        <v>2.6776361475749617</v>
      </c>
      <c r="H42" s="184">
        <v>592993.33333333337</v>
      </c>
      <c r="I42" s="169">
        <f>(F42-H42)/H42</f>
        <v>1.8426289221913025E-3</v>
      </c>
    </row>
    <row r="43" spans="1:9" ht="16.5">
      <c r="A43" s="37"/>
      <c r="B43" s="179" t="s">
        <v>33</v>
      </c>
      <c r="C43" s="164" t="s">
        <v>107</v>
      </c>
      <c r="D43" s="160" t="s">
        <v>161</v>
      </c>
      <c r="E43" s="185">
        <v>164062.58333333334</v>
      </c>
      <c r="F43" s="192">
        <v>619801</v>
      </c>
      <c r="G43" s="169">
        <f>(F43-E43)/E43</f>
        <v>2.7778327477674929</v>
      </c>
      <c r="H43" s="192">
        <v>617114</v>
      </c>
      <c r="I43" s="169">
        <f>(F43-H43)/H43</f>
        <v>4.3541387814893199E-3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252830.65714285715</v>
      </c>
      <c r="F44" s="185">
        <v>964789.75714285718</v>
      </c>
      <c r="G44" s="169">
        <f>(F44-E44)/E44</f>
        <v>2.8159524167107675</v>
      </c>
      <c r="H44" s="185">
        <v>930897.14285714284</v>
      </c>
      <c r="I44" s="169">
        <f>(F44-H44)/H44</f>
        <v>3.6408549049457728E-2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82702.14285714287</v>
      </c>
      <c r="F45" s="185">
        <v>309305.88888888888</v>
      </c>
      <c r="G45" s="169">
        <f>(F45-E45)/E45</f>
        <v>2.7399984837536113</v>
      </c>
      <c r="H45" s="185">
        <v>296173.33333333331</v>
      </c>
      <c r="I45" s="169">
        <f>(F45-H45)/H45</f>
        <v>4.4340776422215247E-2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69833.333333333328</v>
      </c>
      <c r="F46" s="188">
        <v>317198</v>
      </c>
      <c r="G46" s="175">
        <f>(F46-E46)/E46</f>
        <v>3.5422147971360389</v>
      </c>
      <c r="H46" s="188">
        <v>300457.5</v>
      </c>
      <c r="I46" s="175">
        <f>(F46-H46)/H46</f>
        <v>5.571669870114742E-2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1073703.6952380952</v>
      </c>
      <c r="F47" s="83">
        <f>SUM(F41:F46)</f>
        <v>4330885.6460317466</v>
      </c>
      <c r="G47" s="103">
        <f t="shared" ref="G47" si="4">(F47-E47)/E47</f>
        <v>3.0335948038917451</v>
      </c>
      <c r="H47" s="102">
        <f>SUM(H41:H46)</f>
        <v>4286275.3095238097</v>
      </c>
      <c r="I47" s="104">
        <f t="shared" ref="I47" si="5">(F47-H47)/H47</f>
        <v>1.0407716090661706E-2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48</v>
      </c>
      <c r="C49" s="164" t="s">
        <v>157</v>
      </c>
      <c r="D49" s="168" t="s">
        <v>114</v>
      </c>
      <c r="E49" s="182">
        <v>286990.625</v>
      </c>
      <c r="F49" s="182">
        <v>1270143.3899999999</v>
      </c>
      <c r="G49" s="169">
        <f>(F49-E49)/E49</f>
        <v>3.4257312934873738</v>
      </c>
      <c r="H49" s="182">
        <v>1279430</v>
      </c>
      <c r="I49" s="169">
        <f>(F49-H49)/H49</f>
        <v>-7.2583963171100434E-3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73242</v>
      </c>
      <c r="F50" s="185">
        <v>320846.75</v>
      </c>
      <c r="G50" s="169">
        <f>(F50-E50)/E50</f>
        <v>3.3806388411020998</v>
      </c>
      <c r="H50" s="185">
        <v>321716.66666666669</v>
      </c>
      <c r="I50" s="169">
        <f>(F50-H50)/H50</f>
        <v>-2.7039838367093798E-3</v>
      </c>
    </row>
    <row r="51" spans="1:9" ht="16.5">
      <c r="A51" s="37"/>
      <c r="B51" s="177" t="s">
        <v>50</v>
      </c>
      <c r="C51" s="164" t="s">
        <v>159</v>
      </c>
      <c r="D51" s="160" t="s">
        <v>112</v>
      </c>
      <c r="E51" s="185">
        <v>269750</v>
      </c>
      <c r="F51" s="185">
        <v>1899000</v>
      </c>
      <c r="G51" s="169">
        <f>(F51-E51)/E51</f>
        <v>6.03985171455051</v>
      </c>
      <c r="H51" s="185">
        <v>1899000</v>
      </c>
      <c r="I51" s="169">
        <f>(F51-H51)/H51</f>
        <v>0</v>
      </c>
    </row>
    <row r="52" spans="1:9" ht="16.5">
      <c r="A52" s="37"/>
      <c r="B52" s="177" t="s">
        <v>49</v>
      </c>
      <c r="C52" s="164" t="s">
        <v>158</v>
      </c>
      <c r="D52" s="160" t="s">
        <v>199</v>
      </c>
      <c r="E52" s="185">
        <v>25060</v>
      </c>
      <c r="F52" s="185">
        <v>149598.75</v>
      </c>
      <c r="G52" s="169">
        <f>(F52-E52)/E52</f>
        <v>4.9696229050279328</v>
      </c>
      <c r="H52" s="185">
        <v>149137.5</v>
      </c>
      <c r="I52" s="169">
        <f>(F52-H52)/H52</f>
        <v>3.092783505154639E-3</v>
      </c>
    </row>
    <row r="53" spans="1:9" ht="16.5">
      <c r="A53" s="37"/>
      <c r="B53" s="177" t="s">
        <v>47</v>
      </c>
      <c r="C53" s="164" t="s">
        <v>113</v>
      </c>
      <c r="D53" s="162" t="s">
        <v>114</v>
      </c>
      <c r="E53" s="185">
        <v>229796.32638888888</v>
      </c>
      <c r="F53" s="185">
        <v>1031102</v>
      </c>
      <c r="G53" s="169">
        <f>(F53-E53)/E53</f>
        <v>3.4870256030770728</v>
      </c>
      <c r="H53" s="185">
        <v>1007137.1428571428</v>
      </c>
      <c r="I53" s="169">
        <f>(F53-H53)/H53</f>
        <v>2.3795028624275898E-2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100746.30416666667</v>
      </c>
      <c r="F54" s="188">
        <v>369837.33333333331</v>
      </c>
      <c r="G54" s="175">
        <f>(F54-E54)/E54</f>
        <v>2.6709766814026636</v>
      </c>
      <c r="H54" s="188">
        <v>342733.33333333331</v>
      </c>
      <c r="I54" s="175">
        <f>(F54-H54)/H54</f>
        <v>7.9081890682746556E-2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985585.25555555557</v>
      </c>
      <c r="F55" s="83">
        <f>SUM(F49:F54)</f>
        <v>5040528.2233333327</v>
      </c>
      <c r="G55" s="103">
        <f t="shared" ref="G55" si="6">(F55-E55)/E55</f>
        <v>4.1142488129980022</v>
      </c>
      <c r="H55" s="83">
        <f>SUM(H49:H54)</f>
        <v>4999154.6428571427</v>
      </c>
      <c r="I55" s="104">
        <f t="shared" ref="I55" si="7">(F55-H55)/H55</f>
        <v>8.2761153498832202E-3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43</v>
      </c>
      <c r="C57" s="167" t="s">
        <v>119</v>
      </c>
      <c r="D57" s="168" t="s">
        <v>114</v>
      </c>
      <c r="E57" s="182">
        <v>13360</v>
      </c>
      <c r="F57" s="182">
        <v>107030</v>
      </c>
      <c r="G57" s="170">
        <f>(F57-E57)/E57</f>
        <v>7.01122754491018</v>
      </c>
      <c r="H57" s="182">
        <v>112520</v>
      </c>
      <c r="I57" s="170">
        <f>(F57-H57)/H57</f>
        <v>-4.8791325986491288E-2</v>
      </c>
    </row>
    <row r="58" spans="1:9" ht="16.5">
      <c r="A58" s="109"/>
      <c r="B58" s="199" t="s">
        <v>54</v>
      </c>
      <c r="C58" s="164" t="s">
        <v>121</v>
      </c>
      <c r="D58" s="160" t="s">
        <v>120</v>
      </c>
      <c r="E58" s="185">
        <v>48045.53571428571</v>
      </c>
      <c r="F58" s="196">
        <v>227404</v>
      </c>
      <c r="G58" s="169">
        <f>(F58-E58)/E58</f>
        <v>3.7330932337254468</v>
      </c>
      <c r="H58" s="196">
        <v>230305.71428571429</v>
      </c>
      <c r="I58" s="169">
        <f>(F58-H58)/H58</f>
        <v>-1.2599402037043947E-2</v>
      </c>
    </row>
    <row r="59" spans="1:9" ht="16.5">
      <c r="A59" s="109"/>
      <c r="B59" s="199" t="s">
        <v>39</v>
      </c>
      <c r="C59" s="164" t="s">
        <v>116</v>
      </c>
      <c r="D59" s="160" t="s">
        <v>114</v>
      </c>
      <c r="E59" s="185">
        <v>53735.416666666664</v>
      </c>
      <c r="F59" s="196">
        <v>172804.8</v>
      </c>
      <c r="G59" s="169">
        <f>(F59-E59)/E59</f>
        <v>2.2158455394874581</v>
      </c>
      <c r="H59" s="196">
        <v>172272</v>
      </c>
      <c r="I59" s="169">
        <f>(F59-H59)/H59</f>
        <v>3.0927835051545718E-3</v>
      </c>
    </row>
    <row r="60" spans="1:9" ht="16.5">
      <c r="A60" s="109"/>
      <c r="B60" s="199" t="s">
        <v>40</v>
      </c>
      <c r="C60" s="164" t="s">
        <v>117</v>
      </c>
      <c r="D60" s="160" t="s">
        <v>114</v>
      </c>
      <c r="E60" s="185">
        <v>38467.825000000004</v>
      </c>
      <c r="F60" s="196">
        <v>144977</v>
      </c>
      <c r="G60" s="169">
        <f>(F60-E60)/E60</f>
        <v>2.7687859919296183</v>
      </c>
      <c r="H60" s="196">
        <v>144530</v>
      </c>
      <c r="I60" s="169">
        <f>(F60-H60)/H60</f>
        <v>3.092783505154639E-3</v>
      </c>
    </row>
    <row r="61" spans="1:9" s="126" customFormat="1" ht="16.5">
      <c r="A61" s="148"/>
      <c r="B61" s="199" t="s">
        <v>56</v>
      </c>
      <c r="C61" s="164" t="s">
        <v>123</v>
      </c>
      <c r="D61" s="160" t="s">
        <v>120</v>
      </c>
      <c r="E61" s="185">
        <v>479500</v>
      </c>
      <c r="F61" s="201">
        <v>1098517</v>
      </c>
      <c r="G61" s="169">
        <f>(F61-E61)/E61</f>
        <v>1.290963503649635</v>
      </c>
      <c r="H61" s="201">
        <v>1095130</v>
      </c>
      <c r="I61" s="169">
        <f>(F61-H61)/H61</f>
        <v>3.092783505154639E-3</v>
      </c>
    </row>
    <row r="62" spans="1:9" s="126" customFormat="1" ht="17.25" thickBot="1">
      <c r="A62" s="148"/>
      <c r="B62" s="200" t="s">
        <v>42</v>
      </c>
      <c r="C62" s="165" t="s">
        <v>198</v>
      </c>
      <c r="D62" s="161" t="s">
        <v>114</v>
      </c>
      <c r="E62" s="188">
        <v>24572</v>
      </c>
      <c r="F62" s="197">
        <v>99083.833333333328</v>
      </c>
      <c r="G62" s="174">
        <f>(F62-E62)/E62</f>
        <v>3.0323878126865265</v>
      </c>
      <c r="H62" s="197">
        <v>98778.333333333328</v>
      </c>
      <c r="I62" s="174">
        <f>(F62-H62)/H62</f>
        <v>3.0927835051546395E-3</v>
      </c>
    </row>
    <row r="63" spans="1:9" s="126" customFormat="1" ht="16.5">
      <c r="A63" s="148"/>
      <c r="B63" s="94" t="s">
        <v>55</v>
      </c>
      <c r="C63" s="163" t="s">
        <v>122</v>
      </c>
      <c r="D63" s="160" t="s">
        <v>120</v>
      </c>
      <c r="E63" s="185">
        <v>57016.047619047618</v>
      </c>
      <c r="F63" s="195">
        <v>225180</v>
      </c>
      <c r="G63" s="169">
        <f>(F63-E63)/E63</f>
        <v>2.9494144088088814</v>
      </c>
      <c r="H63" s="195">
        <v>220882.85714285713</v>
      </c>
      <c r="I63" s="169">
        <f>(F63-H63)/H63</f>
        <v>1.9454397288802137E-2</v>
      </c>
    </row>
    <row r="64" spans="1:9" s="126" customFormat="1" ht="16.5">
      <c r="A64" s="148"/>
      <c r="B64" s="199" t="s">
        <v>41</v>
      </c>
      <c r="C64" s="164" t="s">
        <v>118</v>
      </c>
      <c r="D64" s="162" t="s">
        <v>114</v>
      </c>
      <c r="E64" s="192">
        <v>49322.916666666664</v>
      </c>
      <c r="F64" s="196">
        <v>206113.83333333334</v>
      </c>
      <c r="G64" s="169">
        <f>(F64-E64)/E64</f>
        <v>3.1788654699049634</v>
      </c>
      <c r="H64" s="196">
        <v>200305</v>
      </c>
      <c r="I64" s="169">
        <f>(F64-H64)/H64</f>
        <v>2.8999941755489592E-2</v>
      </c>
    </row>
    <row r="65" spans="1:9" ht="16.5" customHeight="1" thickBot="1">
      <c r="A65" s="110"/>
      <c r="B65" s="200" t="s">
        <v>38</v>
      </c>
      <c r="C65" s="165" t="s">
        <v>115</v>
      </c>
      <c r="D65" s="161" t="s">
        <v>114</v>
      </c>
      <c r="E65" s="188">
        <v>48480</v>
      </c>
      <c r="F65" s="197">
        <v>166383</v>
      </c>
      <c r="G65" s="174">
        <f>(F65-E65)/E65</f>
        <v>2.4319925742574258</v>
      </c>
      <c r="H65" s="197">
        <v>155200</v>
      </c>
      <c r="I65" s="174">
        <f>(F65-H65)/H65</f>
        <v>7.2055412371134026E-2</v>
      </c>
    </row>
    <row r="66" spans="1:9" ht="15.75" customHeight="1" thickBot="1">
      <c r="A66" s="234" t="s">
        <v>192</v>
      </c>
      <c r="B66" s="246"/>
      <c r="C66" s="246"/>
      <c r="D66" s="247"/>
      <c r="E66" s="99">
        <f>SUM(E57:E65)</f>
        <v>812499.74166666658</v>
      </c>
      <c r="F66" s="99">
        <f>SUM(F57:F65)</f>
        <v>2447493.4666666668</v>
      </c>
      <c r="G66" s="101">
        <f t="shared" ref="G66" si="8">(F66-E66)/E66</f>
        <v>2.0123006090391682</v>
      </c>
      <c r="H66" s="99">
        <f>SUM(H57:H65)</f>
        <v>2429923.9047619049</v>
      </c>
      <c r="I66" s="152">
        <f t="shared" ref="I66" si="9">(F66-H66)/H66</f>
        <v>7.2304988112306696E-3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60</v>
      </c>
      <c r="C68" s="164" t="s">
        <v>129</v>
      </c>
      <c r="D68" s="168" t="s">
        <v>206</v>
      </c>
      <c r="E68" s="182">
        <v>579720.1166666667</v>
      </c>
      <c r="F68" s="190">
        <v>2342984</v>
      </c>
      <c r="G68" s="169">
        <f>(F68-E68)/E68</f>
        <v>3.0415778798084947</v>
      </c>
      <c r="H68" s="190">
        <v>2449492.5</v>
      </c>
      <c r="I68" s="169">
        <f>(F68-H68)/H68</f>
        <v>-4.3481864100420799E-2</v>
      </c>
    </row>
    <row r="69" spans="1:9" ht="16.5">
      <c r="A69" s="37"/>
      <c r="B69" s="177" t="s">
        <v>64</v>
      </c>
      <c r="C69" s="164" t="s">
        <v>133</v>
      </c>
      <c r="D69" s="162" t="s">
        <v>127</v>
      </c>
      <c r="E69" s="185">
        <v>51410.525000000001</v>
      </c>
      <c r="F69" s="184">
        <v>217813</v>
      </c>
      <c r="G69" s="169">
        <f>(F69-E69)/E69</f>
        <v>3.2367394614235119</v>
      </c>
      <c r="H69" s="184">
        <v>217280</v>
      </c>
      <c r="I69" s="169">
        <f>(F69-H69)/H69</f>
        <v>2.4530559646539028E-3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142896.75</v>
      </c>
      <c r="F70" s="184">
        <v>611530.5</v>
      </c>
      <c r="G70" s="169">
        <f>(F70-E70)/E70</f>
        <v>3.2795270011389341</v>
      </c>
      <c r="H70" s="184">
        <v>609645</v>
      </c>
      <c r="I70" s="169">
        <f>(F70-H70)/H70</f>
        <v>3.092783505154639E-3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62629.19642857142</v>
      </c>
      <c r="F71" s="184">
        <v>306859.875</v>
      </c>
      <c r="G71" s="169">
        <f>(F71-E71)/E71</f>
        <v>3.8996297653279584</v>
      </c>
      <c r="H71" s="184">
        <v>305913.75</v>
      </c>
      <c r="I71" s="169">
        <f>(F71-H71)/H71</f>
        <v>3.092783505154639E-3</v>
      </c>
    </row>
    <row r="72" spans="1:9" ht="16.5">
      <c r="A72" s="37"/>
      <c r="B72" s="177" t="s">
        <v>61</v>
      </c>
      <c r="C72" s="164" t="s">
        <v>130</v>
      </c>
      <c r="D72" s="162" t="s">
        <v>207</v>
      </c>
      <c r="E72" s="185">
        <v>347343.75</v>
      </c>
      <c r="F72" s="184">
        <v>892349.11111111112</v>
      </c>
      <c r="G72" s="169">
        <f>(F72-E72)/E72</f>
        <v>1.5690662668066178</v>
      </c>
      <c r="H72" s="184">
        <v>889597.77777777775</v>
      </c>
      <c r="I72" s="169">
        <f>(F72-H72)/H72</f>
        <v>3.0927835051546828E-3</v>
      </c>
    </row>
    <row r="73" spans="1:9" ht="16.5" customHeight="1" thickBot="1">
      <c r="A73" s="37"/>
      <c r="B73" s="177" t="s">
        <v>59</v>
      </c>
      <c r="C73" s="164" t="s">
        <v>128</v>
      </c>
      <c r="D73" s="161" t="s">
        <v>124</v>
      </c>
      <c r="E73" s="188">
        <v>95515.142857142855</v>
      </c>
      <c r="F73" s="193">
        <v>467676</v>
      </c>
      <c r="G73" s="175">
        <f>(F73-E73)/E73</f>
        <v>3.8963545047456951</v>
      </c>
      <c r="H73" s="193">
        <v>460358.75</v>
      </c>
      <c r="I73" s="175">
        <f>(F73-H73)/H73</f>
        <v>1.5894669103172256E-2</v>
      </c>
    </row>
    <row r="74" spans="1:9" ht="15.75" customHeight="1" thickBot="1">
      <c r="A74" s="234" t="s">
        <v>205</v>
      </c>
      <c r="B74" s="235"/>
      <c r="C74" s="235"/>
      <c r="D74" s="236"/>
      <c r="E74" s="83">
        <f>SUM(E68:E73)</f>
        <v>1279515.4809523812</v>
      </c>
      <c r="F74" s="83">
        <f>SUM(F68:F73)</f>
        <v>4839212.486111111</v>
      </c>
      <c r="G74" s="103">
        <f t="shared" ref="G74" si="10">(F74-E74)/E74</f>
        <v>2.7820663822755329</v>
      </c>
      <c r="H74" s="83">
        <f>SUM(H68:H73)</f>
        <v>4932287.777777778</v>
      </c>
      <c r="I74" s="104">
        <f t="shared" ref="I74" si="11">(F74-H74)/H74</f>
        <v>-1.8870612555498874E-2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30528.25</v>
      </c>
      <c r="F76" s="182">
        <v>146923</v>
      </c>
      <c r="G76" s="169">
        <f>(F76-E76)/E76</f>
        <v>3.812689885597766</v>
      </c>
      <c r="H76" s="182">
        <v>146470</v>
      </c>
      <c r="I76" s="169">
        <f>(F76-H76)/H76</f>
        <v>3.092783505154639E-3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22435.723214285714</v>
      </c>
      <c r="F77" s="185">
        <v>89299.777777777781</v>
      </c>
      <c r="G77" s="169">
        <f>(F77-E77)/E77</f>
        <v>2.9802495745230568</v>
      </c>
      <c r="H77" s="185">
        <v>89024.444444444438</v>
      </c>
      <c r="I77" s="169">
        <f>(F77-H77)/H77</f>
        <v>3.0927835051547483E-3</v>
      </c>
    </row>
    <row r="78" spans="1:9" ht="16.5">
      <c r="A78" s="37"/>
      <c r="B78" s="177" t="s">
        <v>71</v>
      </c>
      <c r="C78" s="164" t="s">
        <v>200</v>
      </c>
      <c r="D78" s="162" t="s">
        <v>134</v>
      </c>
      <c r="E78" s="185">
        <v>24862.791666666668</v>
      </c>
      <c r="F78" s="185">
        <v>124785</v>
      </c>
      <c r="G78" s="169">
        <f>(F78-E78)/E78</f>
        <v>4.0189456466909217</v>
      </c>
      <c r="H78" s="185">
        <v>124160</v>
      </c>
      <c r="I78" s="169">
        <f>(F78-H78)/H78</f>
        <v>5.0338273195876292E-3</v>
      </c>
    </row>
    <row r="79" spans="1:9" ht="16.5">
      <c r="A79" s="37"/>
      <c r="B79" s="177" t="s">
        <v>67</v>
      </c>
      <c r="C79" s="164" t="s">
        <v>139</v>
      </c>
      <c r="D79" s="162" t="s">
        <v>135</v>
      </c>
      <c r="E79" s="185">
        <v>39908.458333333336</v>
      </c>
      <c r="F79" s="185">
        <v>223141.33333333334</v>
      </c>
      <c r="G79" s="169">
        <f>(F79-E79)/E79</f>
        <v>4.5913293234621309</v>
      </c>
      <c r="H79" s="185">
        <v>217765</v>
      </c>
      <c r="I79" s="169">
        <f>(F79-H79)/H79</f>
        <v>2.4688693469259719E-2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58072.875</v>
      </c>
      <c r="F80" s="188">
        <v>281753</v>
      </c>
      <c r="G80" s="169">
        <f>(F80-E80)/E80</f>
        <v>3.8517143330685797</v>
      </c>
      <c r="H80" s="188">
        <v>274752.5</v>
      </c>
      <c r="I80" s="169">
        <f>(F80-H80)/H80</f>
        <v>2.5479295001865316E-2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175808.09821428571</v>
      </c>
      <c r="F81" s="83">
        <f>SUM(F76:F80)</f>
        <v>865902.11111111112</v>
      </c>
      <c r="G81" s="103">
        <f t="shared" ref="G81" si="12">(F81-E81)/E81</f>
        <v>3.9252686304341706</v>
      </c>
      <c r="H81" s="83">
        <f>SUM(H76:H80)</f>
        <v>852171.9444444445</v>
      </c>
      <c r="I81" s="104">
        <f t="shared" ref="I81" si="13">(F81-H81)/H81</f>
        <v>1.6111967492215107E-2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78</v>
      </c>
      <c r="C83" s="164" t="s">
        <v>149</v>
      </c>
      <c r="D83" s="168" t="s">
        <v>147</v>
      </c>
      <c r="E83" s="185">
        <v>30674.363095238095</v>
      </c>
      <c r="F83" s="182">
        <v>140939</v>
      </c>
      <c r="G83" s="170">
        <f>(F83-E83)/E83</f>
        <v>3.5946838264387453</v>
      </c>
      <c r="H83" s="182">
        <v>140568.75</v>
      </c>
      <c r="I83" s="170">
        <f>(F83-H83)/H83</f>
        <v>2.6339424658752388E-3</v>
      </c>
    </row>
    <row r="84" spans="1:11" ht="16.5">
      <c r="A84" s="37"/>
      <c r="B84" s="177" t="s">
        <v>74</v>
      </c>
      <c r="C84" s="164" t="s">
        <v>144</v>
      </c>
      <c r="D84" s="160" t="s">
        <v>142</v>
      </c>
      <c r="E84" s="185">
        <v>20083.599999999999</v>
      </c>
      <c r="F84" s="185">
        <v>77515.666666666672</v>
      </c>
      <c r="G84" s="169">
        <f>(F84-E84)/E84</f>
        <v>2.8596499963485966</v>
      </c>
      <c r="H84" s="185">
        <v>77276.666666666672</v>
      </c>
      <c r="I84" s="169">
        <f>(F84-H84)/H84</f>
        <v>3.092783505154639E-3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75000</v>
      </c>
      <c r="F85" s="185">
        <v>761534.66666666663</v>
      </c>
      <c r="G85" s="169">
        <f>(F85-E85)/E85</f>
        <v>9.1537955555555559</v>
      </c>
      <c r="H85" s="185">
        <v>759186.66666666663</v>
      </c>
      <c r="I85" s="169">
        <f>(F85-H85)/H85</f>
        <v>3.0927835051546395E-3</v>
      </c>
    </row>
    <row r="86" spans="1:11" ht="16.5">
      <c r="A86" s="37"/>
      <c r="B86" s="177" t="s">
        <v>75</v>
      </c>
      <c r="C86" s="164" t="s">
        <v>148</v>
      </c>
      <c r="D86" s="162" t="s">
        <v>145</v>
      </c>
      <c r="E86" s="185">
        <v>11270.077380952382</v>
      </c>
      <c r="F86" s="185">
        <v>43590.400000000001</v>
      </c>
      <c r="G86" s="169">
        <f>(F86-E86)/E86</f>
        <v>2.8677995302563204</v>
      </c>
      <c r="H86" s="185">
        <v>43456</v>
      </c>
      <c r="I86" s="169">
        <f>(F86-H86)/H86</f>
        <v>3.0927835051546729E-3</v>
      </c>
    </row>
    <row r="87" spans="1:11" ht="16.5">
      <c r="A87" s="37"/>
      <c r="B87" s="177" t="s">
        <v>77</v>
      </c>
      <c r="C87" s="164" t="s">
        <v>146</v>
      </c>
      <c r="D87" s="173" t="s">
        <v>162</v>
      </c>
      <c r="E87" s="194">
        <v>17524.444444444445</v>
      </c>
      <c r="F87" s="194">
        <v>96409.5</v>
      </c>
      <c r="G87" s="169">
        <f>(F87-E87)/E87</f>
        <v>4.5014297489221411</v>
      </c>
      <c r="H87" s="194">
        <v>95828</v>
      </c>
      <c r="I87" s="169">
        <f>(F87-H87)/H87</f>
        <v>6.0681637934632887E-3</v>
      </c>
    </row>
    <row r="88" spans="1:11" ht="16.5">
      <c r="A88" s="37"/>
      <c r="B88" s="177" t="s">
        <v>76</v>
      </c>
      <c r="C88" s="164" t="s">
        <v>143</v>
      </c>
      <c r="D88" s="173" t="s">
        <v>161</v>
      </c>
      <c r="E88" s="194">
        <v>28845</v>
      </c>
      <c r="F88" s="248">
        <v>99441.822222222225</v>
      </c>
      <c r="G88" s="169">
        <f>(F88-E88)/E88</f>
        <v>2.4474544018797788</v>
      </c>
      <c r="H88" s="248">
        <v>97657.333333333328</v>
      </c>
      <c r="I88" s="169">
        <f>(F88-H88)/H88</f>
        <v>1.8272963514147048E-2</v>
      </c>
    </row>
    <row r="89" spans="1:11" ht="16.5" customHeight="1" thickBot="1">
      <c r="A89" s="35"/>
      <c r="B89" s="178" t="s">
        <v>80</v>
      </c>
      <c r="C89" s="165" t="s">
        <v>151</v>
      </c>
      <c r="D89" s="161" t="s">
        <v>150</v>
      </c>
      <c r="E89" s="188">
        <v>43885.8</v>
      </c>
      <c r="F89" s="188">
        <v>172329.11111111112</v>
      </c>
      <c r="G89" s="171">
        <f>(F89-E89)/E89</f>
        <v>2.9267624404958124</v>
      </c>
      <c r="H89" s="188">
        <v>167203.75</v>
      </c>
      <c r="I89" s="171">
        <f>(F89-H89)/H89</f>
        <v>3.065338612986326E-2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227283.28492063493</v>
      </c>
      <c r="F90" s="83">
        <f>SUM(F83:F89)</f>
        <v>1391760.1666666665</v>
      </c>
      <c r="G90" s="111">
        <f t="shared" ref="G90:G91" si="14">(F90-E90)/E90</f>
        <v>5.1234602762480108</v>
      </c>
      <c r="H90" s="83">
        <f>SUM(H83:H89)</f>
        <v>1381177.1666666665</v>
      </c>
      <c r="I90" s="104">
        <f t="shared" ref="I90:I91" si="15">(F90-H90)/H90</f>
        <v>7.6623044859198018E-3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4944271.0268849209</v>
      </c>
      <c r="F91" s="99">
        <f>SUM(F32,F39,F47,F55,F66,F74,F81,F90)</f>
        <v>20233389.978492066</v>
      </c>
      <c r="G91" s="101">
        <f t="shared" si="14"/>
        <v>3.0922898175426021</v>
      </c>
      <c r="H91" s="99">
        <f>SUM(H32,H39,H47,H55,H66,H74,H81,H90)</f>
        <v>20235119.530555557</v>
      </c>
      <c r="I91" s="112">
        <f t="shared" si="15"/>
        <v>-8.5472787095698986E-5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213</v>
      </c>
      <c r="B9" s="26"/>
      <c r="C9" s="26"/>
      <c r="D9" s="26"/>
      <c r="E9" s="219"/>
      <c r="F9" s="219"/>
    </row>
    <row r="10" spans="1:12" ht="18">
      <c r="A10" s="2" t="s">
        <v>214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215</v>
      </c>
      <c r="E13" s="224" t="s">
        <v>216</v>
      </c>
      <c r="F13" s="224" t="s">
        <v>217</v>
      </c>
      <c r="G13" s="224" t="s">
        <v>218</v>
      </c>
      <c r="H13" s="224" t="s">
        <v>219</v>
      </c>
      <c r="I13" s="224" t="s">
        <v>220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65000</v>
      </c>
      <c r="E16" s="208">
        <v>65000</v>
      </c>
      <c r="F16" s="208">
        <v>62500</v>
      </c>
      <c r="G16" s="155">
        <v>63000</v>
      </c>
      <c r="H16" s="155">
        <v>56666</v>
      </c>
      <c r="I16" s="155">
        <f>AVERAGE(D16:H16)</f>
        <v>62433.2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80000</v>
      </c>
      <c r="E17" s="202">
        <v>85000</v>
      </c>
      <c r="F17" s="202">
        <v>85000</v>
      </c>
      <c r="G17" s="125">
        <v>75000</v>
      </c>
      <c r="H17" s="125">
        <v>75000</v>
      </c>
      <c r="I17" s="155">
        <f t="shared" ref="I17:I40" si="0">AVERAGE(D17:H17)</f>
        <v>80000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69000</v>
      </c>
      <c r="E18" s="211">
        <v>85000</v>
      </c>
      <c r="F18" s="202">
        <v>80000</v>
      </c>
      <c r="G18" s="125">
        <v>57500</v>
      </c>
      <c r="H18" s="125">
        <v>50000</v>
      </c>
      <c r="I18" s="155">
        <f t="shared" si="0"/>
        <v>68300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18000</v>
      </c>
      <c r="E19" s="202">
        <v>25000</v>
      </c>
      <c r="F19" s="202">
        <v>17500</v>
      </c>
      <c r="G19" s="125">
        <v>25000</v>
      </c>
      <c r="H19" s="125">
        <v>15000</v>
      </c>
      <c r="I19" s="155">
        <f t="shared" si="0"/>
        <v>20100</v>
      </c>
      <c r="K19" s="206"/>
      <c r="L19" s="209"/>
      <c r="P19" s="220"/>
    </row>
    <row r="20" spans="1:16" ht="18">
      <c r="A20" s="88"/>
      <c r="B20" s="210" t="s">
        <v>8</v>
      </c>
      <c r="C20" s="164" t="s">
        <v>167</v>
      </c>
      <c r="D20" s="202">
        <v>225000</v>
      </c>
      <c r="E20" s="202">
        <v>250000</v>
      </c>
      <c r="F20" s="211">
        <v>210000</v>
      </c>
      <c r="G20" s="125">
        <v>187500</v>
      </c>
      <c r="H20" s="125">
        <v>200000</v>
      </c>
      <c r="I20" s="155">
        <f t="shared" si="0"/>
        <v>214500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55000</v>
      </c>
      <c r="E21" s="202">
        <v>50000</v>
      </c>
      <c r="F21" s="202">
        <v>60000</v>
      </c>
      <c r="G21" s="125">
        <v>50000</v>
      </c>
      <c r="H21" s="125">
        <v>43333</v>
      </c>
      <c r="I21" s="155">
        <f t="shared" si="0"/>
        <v>51666.6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70000</v>
      </c>
      <c r="E22" s="202">
        <v>70000</v>
      </c>
      <c r="F22" s="202">
        <v>55000</v>
      </c>
      <c r="G22" s="125">
        <v>70000</v>
      </c>
      <c r="H22" s="125">
        <v>50000</v>
      </c>
      <c r="I22" s="155">
        <f t="shared" si="0"/>
        <v>63000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15000</v>
      </c>
      <c r="E23" s="202">
        <v>20000</v>
      </c>
      <c r="F23" s="211">
        <v>22500</v>
      </c>
      <c r="G23" s="125">
        <v>12500</v>
      </c>
      <c r="H23" s="125">
        <v>13333</v>
      </c>
      <c r="I23" s="155">
        <f t="shared" si="0"/>
        <v>16666.599999999999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18000</v>
      </c>
      <c r="E24" s="202">
        <v>20000</v>
      </c>
      <c r="F24" s="202">
        <v>25000</v>
      </c>
      <c r="G24" s="125">
        <v>12500</v>
      </c>
      <c r="H24" s="125">
        <v>15000</v>
      </c>
      <c r="I24" s="155">
        <f t="shared" si="0"/>
        <v>18100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18000</v>
      </c>
      <c r="E25" s="202">
        <v>20000</v>
      </c>
      <c r="F25" s="202">
        <v>25000</v>
      </c>
      <c r="G25" s="125">
        <v>12500</v>
      </c>
      <c r="H25" s="125">
        <v>15000</v>
      </c>
      <c r="I25" s="155">
        <f t="shared" si="0"/>
        <v>18100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12000</v>
      </c>
      <c r="E26" s="202">
        <v>20000</v>
      </c>
      <c r="F26" s="202">
        <v>20000</v>
      </c>
      <c r="G26" s="125">
        <v>12500</v>
      </c>
      <c r="H26" s="125">
        <v>10000</v>
      </c>
      <c r="I26" s="155">
        <f t="shared" si="0"/>
        <v>14900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43000</v>
      </c>
      <c r="E27" s="202">
        <v>40000</v>
      </c>
      <c r="F27" s="202">
        <v>37500</v>
      </c>
      <c r="G27" s="125">
        <v>45000</v>
      </c>
      <c r="H27" s="125">
        <v>35000</v>
      </c>
      <c r="I27" s="155">
        <f t="shared" si="0"/>
        <v>40100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18000</v>
      </c>
      <c r="E28" s="202">
        <v>20000</v>
      </c>
      <c r="F28" s="202">
        <v>25000</v>
      </c>
      <c r="G28" s="125">
        <v>15000</v>
      </c>
      <c r="H28" s="125">
        <v>23333</v>
      </c>
      <c r="I28" s="155">
        <f t="shared" si="0"/>
        <v>20266.599999999999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145950</v>
      </c>
      <c r="E29" s="211">
        <v>100000</v>
      </c>
      <c r="F29" s="202">
        <v>70000</v>
      </c>
      <c r="G29" s="125">
        <v>62500</v>
      </c>
      <c r="H29" s="125">
        <v>66666</v>
      </c>
      <c r="I29" s="155">
        <f t="shared" si="0"/>
        <v>89023.2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55461</v>
      </c>
      <c r="E30" s="202">
        <v>90000</v>
      </c>
      <c r="F30" s="202">
        <v>42000</v>
      </c>
      <c r="G30" s="125">
        <v>35000</v>
      </c>
      <c r="H30" s="125">
        <v>31666</v>
      </c>
      <c r="I30" s="155">
        <f t="shared" si="0"/>
        <v>50825.4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40000</v>
      </c>
      <c r="E31" s="203">
        <v>50000</v>
      </c>
      <c r="F31" s="203">
        <v>40000</v>
      </c>
      <c r="G31" s="158">
        <v>40000</v>
      </c>
      <c r="H31" s="158">
        <v>40000</v>
      </c>
      <c r="I31" s="155">
        <f t="shared" si="0"/>
        <v>42000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55000</v>
      </c>
      <c r="E33" s="208">
        <v>70000</v>
      </c>
      <c r="F33" s="208">
        <v>70000</v>
      </c>
      <c r="G33" s="155">
        <v>65000</v>
      </c>
      <c r="H33" s="155">
        <v>78333</v>
      </c>
      <c r="I33" s="155">
        <f t="shared" si="0"/>
        <v>67666.600000000006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55000</v>
      </c>
      <c r="E34" s="202">
        <v>70000</v>
      </c>
      <c r="F34" s="202">
        <v>67500</v>
      </c>
      <c r="G34" s="125">
        <v>70000</v>
      </c>
      <c r="H34" s="125">
        <v>78333</v>
      </c>
      <c r="I34" s="155">
        <f t="shared" si="0"/>
        <v>68166.600000000006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55000</v>
      </c>
      <c r="E35" s="202">
        <v>50000</v>
      </c>
      <c r="F35" s="202">
        <v>60000</v>
      </c>
      <c r="G35" s="125">
        <v>45000</v>
      </c>
      <c r="H35" s="125">
        <v>56666</v>
      </c>
      <c r="I35" s="155">
        <f t="shared" si="0"/>
        <v>53333.2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39000</v>
      </c>
      <c r="E36" s="202">
        <v>35000</v>
      </c>
      <c r="F36" s="202">
        <v>40000</v>
      </c>
      <c r="G36" s="125">
        <v>50000</v>
      </c>
      <c r="H36" s="125">
        <v>41666</v>
      </c>
      <c r="I36" s="155">
        <f t="shared" si="0"/>
        <v>41133.199999999997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35000</v>
      </c>
      <c r="E37" s="202">
        <v>30000</v>
      </c>
      <c r="F37" s="202">
        <v>30000</v>
      </c>
      <c r="G37" s="125">
        <v>30000</v>
      </c>
      <c r="H37" s="125">
        <v>16666</v>
      </c>
      <c r="I37" s="155">
        <f t="shared" si="0"/>
        <v>28333.200000000001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221</v>
      </c>
      <c r="D39" s="181">
        <v>1600000</v>
      </c>
      <c r="E39" s="181">
        <v>1600000</v>
      </c>
      <c r="F39" s="181">
        <v>1362200</v>
      </c>
      <c r="G39" s="217">
        <v>1410850</v>
      </c>
      <c r="H39" s="217">
        <v>1500000</v>
      </c>
      <c r="I39" s="155">
        <f t="shared" si="0"/>
        <v>1494610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1100000</v>
      </c>
      <c r="E40" s="187">
        <v>1000000</v>
      </c>
      <c r="F40" s="187">
        <v>1070300</v>
      </c>
      <c r="G40" s="157">
        <v>1118950</v>
      </c>
      <c r="H40" s="157">
        <v>995379</v>
      </c>
      <c r="I40" s="155">
        <f t="shared" si="0"/>
        <v>1056925.8</v>
      </c>
      <c r="K40" s="215"/>
      <c r="L40" s="209"/>
    </row>
    <row r="41" spans="1:12">
      <c r="D41" s="90">
        <f>SUM(D16:D40)</f>
        <v>3886411</v>
      </c>
      <c r="E41" s="90">
        <f t="shared" ref="E41:H41" si="1">SUM(E16:E40)</f>
        <v>3865000</v>
      </c>
      <c r="F41" s="90">
        <f t="shared" si="1"/>
        <v>3577000</v>
      </c>
      <c r="G41" s="90">
        <f t="shared" si="1"/>
        <v>3565300</v>
      </c>
      <c r="H41" s="90">
        <f t="shared" si="1"/>
        <v>3507040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18-04-2023</vt:lpstr>
      <vt:lpstr>By Order</vt:lpstr>
      <vt:lpstr>All Stores</vt:lpstr>
      <vt:lpstr>'18-04-2023'!Print_Titles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2023-04-19T10:08:22Z</cp:lastPrinted>
  <dcterms:created xsi:type="dcterms:W3CDTF">2010-10-20T06:23:14Z</dcterms:created>
  <dcterms:modified xsi:type="dcterms:W3CDTF">2023-04-19T10:15:42Z</dcterms:modified>
</cp:coreProperties>
</file>