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0-03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'20-03-2023'!$12:$14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5" i="11"/>
  <c r="G85" i="11"/>
  <c r="I83" i="11"/>
  <c r="G83" i="11"/>
  <c r="I84" i="11"/>
  <c r="G84" i="11"/>
  <c r="I89" i="11"/>
  <c r="G89" i="11"/>
  <c r="I86" i="11"/>
  <c r="G86" i="11"/>
  <c r="I87" i="11"/>
  <c r="G87" i="11"/>
  <c r="I79" i="11"/>
  <c r="G79" i="11"/>
  <c r="I80" i="11"/>
  <c r="G80" i="11"/>
  <c r="I78" i="11"/>
  <c r="G78" i="11"/>
  <c r="I76" i="11"/>
  <c r="G76" i="11"/>
  <c r="I77" i="11"/>
  <c r="G77" i="11"/>
  <c r="I68" i="11"/>
  <c r="G68" i="11"/>
  <c r="I71" i="11"/>
  <c r="G71" i="11"/>
  <c r="I73" i="11"/>
  <c r="G73" i="11"/>
  <c r="I72" i="11"/>
  <c r="G72" i="11"/>
  <c r="I70" i="11"/>
  <c r="G70" i="11"/>
  <c r="I69" i="11"/>
  <c r="G69" i="11"/>
  <c r="I58" i="11"/>
  <c r="G58" i="11"/>
  <c r="I61" i="11"/>
  <c r="G61" i="11"/>
  <c r="I60" i="11"/>
  <c r="G60" i="11"/>
  <c r="I57" i="11"/>
  <c r="G57" i="11"/>
  <c r="I59" i="11"/>
  <c r="G59" i="11"/>
  <c r="I64" i="11"/>
  <c r="G64" i="11"/>
  <c r="I62" i="11"/>
  <c r="G62" i="11"/>
  <c r="I63" i="11"/>
  <c r="G63" i="11"/>
  <c r="I65" i="11"/>
  <c r="G65" i="11"/>
  <c r="I54" i="11"/>
  <c r="G54" i="11"/>
  <c r="I49" i="11"/>
  <c r="G49" i="11"/>
  <c r="I52" i="11"/>
  <c r="G52" i="11"/>
  <c r="I53" i="11"/>
  <c r="G53" i="11"/>
  <c r="I50" i="11"/>
  <c r="G50" i="11"/>
  <c r="I51" i="11"/>
  <c r="G51" i="11"/>
  <c r="I43" i="11"/>
  <c r="G43" i="11"/>
  <c r="I46" i="11"/>
  <c r="G46" i="11"/>
  <c r="I45" i="11"/>
  <c r="G45" i="11"/>
  <c r="I42" i="11"/>
  <c r="G42" i="11"/>
  <c r="I44" i="11"/>
  <c r="G44" i="11"/>
  <c r="I41" i="11"/>
  <c r="G41" i="11"/>
  <c r="I38" i="11"/>
  <c r="G38" i="11"/>
  <c r="I37" i="11"/>
  <c r="G37" i="11"/>
  <c r="I34" i="11"/>
  <c r="G34" i="11"/>
  <c r="I36" i="11"/>
  <c r="G36" i="11"/>
  <c r="I35" i="11"/>
  <c r="G35" i="11"/>
  <c r="I25" i="11"/>
  <c r="G25" i="11"/>
  <c r="I17" i="11"/>
  <c r="G17" i="11"/>
  <c r="I28" i="11"/>
  <c r="G28" i="11"/>
  <c r="I29" i="11"/>
  <c r="G29" i="11"/>
  <c r="I20" i="11"/>
  <c r="G20" i="11"/>
  <c r="I18" i="11"/>
  <c r="G18" i="11"/>
  <c r="I24" i="11"/>
  <c r="G24" i="11"/>
  <c r="I21" i="11"/>
  <c r="G21" i="11"/>
  <c r="I22" i="11"/>
  <c r="G22" i="11"/>
  <c r="I26" i="11"/>
  <c r="G26" i="11"/>
  <c r="I23" i="11"/>
  <c r="G23" i="11"/>
  <c r="I31" i="11"/>
  <c r="G31" i="11"/>
  <c r="I30" i="11"/>
  <c r="G30" i="11"/>
  <c r="I16" i="11"/>
  <c r="G16" i="11"/>
  <c r="I19" i="11"/>
  <c r="G19" i="11"/>
  <c r="I27" i="11"/>
  <c r="G2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<sst xmlns="http://schemas.openxmlformats.org/spreadsheetml/2006/main" count="851" uniqueCount="229">
  <si>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</si>
  <si>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</si>
  <si>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</si>
  <si>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</si>
  <si>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</si>
  <si>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</si>
  <si>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</si>
  <si>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</si>
  <si>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</si>
  <si>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</si>
  <si>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</si>
  <si>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</si>
  <si>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</si>
  <si>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</si>
  <si>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</si>
  <si>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</si>
  <si>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</si>
  <si>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</si>
  <si>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</si>
  <si>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</si>
  <si>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</si>
  <si>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</si>
  <si>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</si>
  <si>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</si>
  <si>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</si>
  <si>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</si>
  <si>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</si>
  <si>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</si>
  <si>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</si>
  <si>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</si>
  <si>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</si>
  <si>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</si>
  <si>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</si>
  <si>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</si>
  <si>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</si>
  <si>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</si>
  <si>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</si>
  <si>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</si>
  <si>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</si>
  <si>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</si>
  <si>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</si>
  <si>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</si>
  <si>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</si>
  <si>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</si>
  <si>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</si>
  <si>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</si>
  <si>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</si>
  <si>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</si>
  <si>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</si>
  <si>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</si>
  <si>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</si>
  <si>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</si>
  <si>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</si>
  <si>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</si>
  <si>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</si>
  <si>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</si>
  <si>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</si>
  <si>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</si>
  <si>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</si>
  <si>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</si>
  <si>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</si>
  <si>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</si>
  <si>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</si>
  <si>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</si>
  <si>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</si>
  <si>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</si>
  <si>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</si>
  <si>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</si>
  <si>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</si>
  <si>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</si>
  <si>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</si>
  <si>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</si>
  <si>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</si>
  <si>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</si>
  <si>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</si>
  <si>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</si>
  <si>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</si>
  <si>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</si>
  <si>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</si>
  <si>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</si>
  <si>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</si>
  <si>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</si>
  <si>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</si>
  <si>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</si>
  <si>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</si>
  <si>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</si>
  <si>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</si>
  <si>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</si>
  <si>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</si>
  <si>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</si>
  <si>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</si>
  <si>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</si>
  <si>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</si>
  <si>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</si>
  <si>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</si>
  <si>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</si>
  <si>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</si>
  <si>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</si>
  <si>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</si>
  <si>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</si>
  <si>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</si>
  <si>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</si>
  <si>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</si>
  <si>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</si>
  <si>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</si>
  <si>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</si>
  <si>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</si>
  <si>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</si>
  <si>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</si>
  <si>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</si>
  <si>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</si>
  <si>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</si>
  <si>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</si>
  <si>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</si>
  <si>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</si>
  <si>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</si>
  <si>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</si>
  <si>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</si>
  <si>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</si>
  <si>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</si>
  <si>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</si>
  <si>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</si>
  <si>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</si>
  <si>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</si>
  <si>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</si>
  <si>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</si>
  <si>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</si>
  <si>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</si>
  <si>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</si>
  <si>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</si>
  <si>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</si>
  <si>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</si>
  <si>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</si>
  <si>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</si>
  <si>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</si>
  <si>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</si>
  <si>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</si>
  <si>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</si>
  <si>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</si>
  <si>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</si>
  <si>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</si>
  <si>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</si>
  <si>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</si>
  <si>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</si>
  <si>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</si>
  <si>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</si>
  <si>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</si>
  <si>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</si>
  <si>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</si>
  <si>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</si>
  <si>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</si>
  <si>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</si>
  <si>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</si>
  <si>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</si>
  <si>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</si>
  <si>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</si>
  <si>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</si>
  <si>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</si>
  <si>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</si>
  <si>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</si>
  <si>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</si>
  <si>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</si>
  <si>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</si>
  <si>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</si>
  <si>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</si>
  <si>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</si>
  <si>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</si>
  <si>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</si>
  <si>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</si>
  <si>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</si>
  <si>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</si>
  <si>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</si>
  <si>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</si>
  <si>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</si>
  <si>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</si>
  <si>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</si>
  <si>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</si>
  <si>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</si>
  <si>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</si>
  <si>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</si>
  <si>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</si>
  <si>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</si>
  <si>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</si>
  <si>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</si>
  <si>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</si>
  <si>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</si>
  <si>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</si>
  <si>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</si>
  <si>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</si>
  <si>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</si>
  <si>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</si>
  <si>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</si>
  <si>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</si>
  <si>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</si>
  <si>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</si>
  <si>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</si>
  <si>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</si>
  <si>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</si>
  <si>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</si>
  <si>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</si>
  <si>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</si>
  <si>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</si>
  <si>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</si>
  <si>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</si>
  <si>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</si>
  <si>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</si>
  <si>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</si>
  <si>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</si>
  <si>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</si>
  <si>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</si>
  <si>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</si>
  <si>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</si>
  <si>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</si>
  <si>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</si>
  <si>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</si>
  <si>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</si>
  <si>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</si>
  <si>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2022 (ل.ل.)</t>
  </si>
  <si>
    <t>سعر صرف الدولار</t>
  </si>
  <si>
    <t>معدل أسعار  السوبرماركات في 13-03-2023 (ل.ل.)</t>
  </si>
  <si>
    <t>معدل أسعار المحلات والملاحم في 13-03-2023 (ل.ل.)</t>
  </si>
  <si>
    <t>المعدل العام للأسعار في 13-03-2023  (ل.ل.)</t>
  </si>
  <si>
    <t xml:space="preserve"> التاريخ 20 آذار 2023</t>
  </si>
  <si>
    <t>معدل أسعار  السوبرماركات في 20-03-2023 (ل.ل.)</t>
  </si>
  <si>
    <t>معدل أسعار المحلات والملاحم في 20-03-2023 (ل.ل.)</t>
  </si>
  <si>
    <t xml:space="preserve"> التاريخ 20آذار 2023</t>
  </si>
  <si>
    <t>المعدل العام للأسعار في 20-03-2023  (ل.ل.)</t>
  </si>
  <si>
    <t xml:space="preserve"> التاريخ 20 آذار 2023 </t>
  </si>
  <si>
    <t>1$=110000 L.L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</si>
</sst>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35" xfId="0" applyFont="1" applyFill="1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217</v>
      </c>
      <c r="F12" s="224" t="s">
        <v>223</v>
      </c>
      <c r="G12" s="224" t="s">
        <v>197</v>
      </c>
      <c r="H12" s="224" t="s">
        <v>219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19317.674999999999</v>
      </c>
      <c r="F15" s="190">
        <v>58554.222222222219</v>
      </c>
      <c r="G15" s="45">
        <f t="shared" ref="G15:G30" si="0">(F15-E15)/E15</f>
        <v>2.0311216138703139</v>
      </c>
      <c r="H15" s="190">
        <v>43277.555555555555</v>
      </c>
      <c r="I15" s="45">
        <f t="shared" ref="I15:I30" si="1">(F15-H15)/H15</f>
        <v>0.35299282666406495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23012.111111111109</v>
      </c>
      <c r="F16" s="184">
        <v>55561</v>
      </c>
      <c r="G16" s="48">
        <f t="shared" si="0"/>
        <v>1.4144242886595948</v>
      </c>
      <c r="H16" s="184">
        <v>50237.25</v>
      </c>
      <c r="I16" s="44">
        <f t="shared" si="1"/>
        <v>0.10597216209087879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24674.294444444444</v>
      </c>
      <c r="F17" s="184">
        <v>54720.888888888891</v>
      </c>
      <c r="G17" s="48">
        <f t="shared" si="0"/>
        <v>1.2177286168038579</v>
      </c>
      <c r="H17" s="184">
        <v>56124.75</v>
      </c>
      <c r="I17" s="44">
        <f t="shared" si="1"/>
        <v>-2.5013226982946196E-2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6051.8249999999998</v>
      </c>
      <c r="F18" s="184">
        <v>24222</v>
      </c>
      <c r="G18" s="48">
        <f t="shared" si="0"/>
        <v>3.0024290193454042</v>
      </c>
      <c r="H18" s="184">
        <v>16166.444444444445</v>
      </c>
      <c r="I18" s="44">
        <f t="shared" si="1"/>
        <v>0.49828863626991426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91650.204166666663</v>
      </c>
      <c r="F19" s="184">
        <v>356583</v>
      </c>
      <c r="G19" s="48">
        <f t="shared" si="0"/>
        <v>2.8906950971058487</v>
      </c>
      <c r="H19" s="184">
        <v>246899.6</v>
      </c>
      <c r="I19" s="44">
        <f t="shared" si="1"/>
        <v>0.44424292303430218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25414.475892857143</v>
      </c>
      <c r="F20" s="184">
        <v>56330.888888888891</v>
      </c>
      <c r="G20" s="48">
        <f t="shared" si="0"/>
        <v>1.2164883165944393</v>
      </c>
      <c r="H20" s="184">
        <v>48887.555555555555</v>
      </c>
      <c r="I20" s="44">
        <f t="shared" si="1"/>
        <v>0.15225415238597423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12585.681249999998</v>
      </c>
      <c r="F21" s="184">
        <v>59722</v>
      </c>
      <c r="G21" s="48">
        <f t="shared" si="0"/>
        <v>3.7452337949524992</v>
      </c>
      <c r="H21" s="184">
        <v>49333.111111111109</v>
      </c>
      <c r="I21" s="44">
        <f t="shared" si="1"/>
        <v>0.21058653417357739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4105.375</v>
      </c>
      <c r="F22" s="184">
        <v>13166.444444444445</v>
      </c>
      <c r="G22" s="48">
        <f t="shared" si="0"/>
        <v>2.207123452655225</v>
      </c>
      <c r="H22" s="184">
        <v>10660.888888888889</v>
      </c>
      <c r="I22" s="44">
        <f t="shared" si="1"/>
        <v>0.23502313753283038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4883.7222222222226</v>
      </c>
      <c r="F23" s="184">
        <v>15687.25</v>
      </c>
      <c r="G23" s="48">
        <f t="shared" si="0"/>
        <v>2.2121503407009677</v>
      </c>
      <c r="H23" s="184">
        <v>12681</v>
      </c>
      <c r="I23" s="44">
        <f t="shared" si="1"/>
        <v>0.23706726598848671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4881.71875</v>
      </c>
      <c r="F24" s="184">
        <v>17062.25</v>
      </c>
      <c r="G24" s="48">
        <f t="shared" si="0"/>
        <v>2.4951317095029286</v>
      </c>
      <c r="H24" s="184">
        <v>12681</v>
      </c>
      <c r="I24" s="44">
        <f t="shared" si="1"/>
        <v>0.34549720053623534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4395.3500000000004</v>
      </c>
      <c r="F25" s="184">
        <v>15687.25</v>
      </c>
      <c r="G25" s="48">
        <f>(F25-E25)/E25</f>
        <v>2.5690559341121864</v>
      </c>
      <c r="H25" s="184">
        <v>13056</v>
      </c>
      <c r="I25" s="44">
        <f t="shared" si="1"/>
        <v>0.20153569240196079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14849.275</v>
      </c>
      <c r="F26" s="184">
        <v>54687.25</v>
      </c>
      <c r="G26" s="48">
        <f t="shared" si="0"/>
        <v>2.6828228987610507</v>
      </c>
      <c r="H26" s="184">
        <v>46388.666666666664</v>
      </c>
      <c r="I26" s="44">
        <f t="shared" si="1"/>
        <v>0.17889247373640119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4682.7340277777785</v>
      </c>
      <c r="F27" s="184">
        <v>17493.5</v>
      </c>
      <c r="G27" s="48">
        <f t="shared" si="0"/>
        <v>2.7357449507551155</v>
      </c>
      <c r="H27" s="184">
        <v>12431</v>
      </c>
      <c r="I27" s="44">
        <f t="shared" si="1"/>
        <v>0.40724800900973374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7854.5694444444443</v>
      </c>
      <c r="F28" s="184">
        <v>115276.44444444444</v>
      </c>
      <c r="G28" s="48">
        <f t="shared" si="0"/>
        <v>13.676354351412572</v>
      </c>
      <c r="H28" s="184">
        <v>97437.25</v>
      </c>
      <c r="I28" s="44">
        <f t="shared" si="1"/>
        <v>0.18308392780424773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18511.511111111111</v>
      </c>
      <c r="F29" s="184">
        <v>51500</v>
      </c>
      <c r="G29" s="48">
        <f t="shared" si="0"/>
        <v>1.78205272875256</v>
      </c>
      <c r="H29" s="184">
        <v>48978.571428571428</v>
      </c>
      <c r="I29" s="44">
        <f t="shared" si="1"/>
        <v>5.1480239171649435E-2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13555.75</v>
      </c>
      <c r="F30" s="187">
        <v>40610.888888888891</v>
      </c>
      <c r="G30" s="51">
        <f t="shared" si="0"/>
        <v>1.9958422727542844</v>
      </c>
      <c r="H30" s="187">
        <v>33166.444444444445</v>
      </c>
      <c r="I30" s="56">
        <f t="shared" si="1"/>
        <v>0.22445711529055473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20064.8</v>
      </c>
      <c r="F32" s="190">
        <v>87500</v>
      </c>
      <c r="G32" s="45">
        <f>(F32-E32)/E32</f>
        <v>3.3608707786770862</v>
      </c>
      <c r="H32" s="190">
        <v>75357.142857142855</v>
      </c>
      <c r="I32" s="44">
        <f>(F32-H32)/H32</f>
        <v>0.16113744075829387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20333.924999999999</v>
      </c>
      <c r="F33" s="184">
        <v>88333.333333333328</v>
      </c>
      <c r="G33" s="48">
        <f>(F33-E33)/E33</f>
        <v>3.3441358878491649</v>
      </c>
      <c r="H33" s="184">
        <v>72166.666666666672</v>
      </c>
      <c r="I33" s="44">
        <f>(F33-H33)/H33</f>
        <v>0.22401847575057721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11243.518749999999</v>
      </c>
      <c r="F34" s="184">
        <v>43416.666666666664</v>
      </c>
      <c r="G34" s="48">
        <f>(F34-E34)/E34</f>
        <v>2.8614839030411781</v>
      </c>
      <c r="H34" s="184">
        <v>41214.285714285717</v>
      </c>
      <c r="I34" s="44">
        <f>(F34-H34)/H34</f>
        <v>5.3437319468515168E-2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9886.0434523809527</v>
      </c>
      <c r="F35" s="184">
        <v>54500</v>
      </c>
      <c r="G35" s="48">
        <f>(F35-E35)/E35</f>
        <v>4.5128222187688474</v>
      </c>
      <c r="H35" s="184">
        <v>44833.333333333336</v>
      </c>
      <c r="I35" s="44">
        <f>(F35-H35)/H35</f>
        <v>0.2156133828996282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7895.25</v>
      </c>
      <c r="F36" s="184">
        <v>30944.222222222223</v>
      </c>
      <c r="G36" s="51">
        <f>(F36-E36)/E36</f>
        <v>2.9193467239444253</v>
      </c>
      <c r="H36" s="184">
        <v>21605.333333333332</v>
      </c>
      <c r="I36" s="56">
        <f>(F36-H36)/H36</f>
        <v>0.43224923887106076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303444.83333333337</v>
      </c>
      <c r="F38" s="184">
        <v>1589200</v>
      </c>
      <c r="G38" s="45">
        <f t="shared" ref="G38:G43" si="2">(F38-E38)/E38</f>
        <v>4.237195778035435</v>
      </c>
      <c r="H38" s="184">
        <v>1324752</v>
      </c>
      <c r="I38" s="44">
        <f t="shared" ref="I38:I43" si="3">(F38-H38)/H38</f>
        <v>0.19962075920625144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221706.4392857143</v>
      </c>
      <c r="F39" s="184">
        <v>1054250</v>
      </c>
      <c r="G39" s="48">
        <f t="shared" si="2"/>
        <v>3.7551618410206946</v>
      </c>
      <c r="H39" s="184">
        <v>824633.33333333337</v>
      </c>
      <c r="I39" s="44">
        <f t="shared" si="3"/>
        <v>0.27844698653947203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148269.6</v>
      </c>
      <c r="F40" s="184">
        <v>739266.66666666663</v>
      </c>
      <c r="G40" s="48">
        <f t="shared" si="2"/>
        <v>3.9859625079359939</v>
      </c>
      <c r="H40" s="184">
        <v>599257.59999999998</v>
      </c>
      <c r="I40" s="44">
        <f t="shared" si="3"/>
        <v>0.23363753195064468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78220</v>
      </c>
      <c r="F41" s="184">
        <v>290605.55555555556</v>
      </c>
      <c r="G41" s="48">
        <f t="shared" si="2"/>
        <v>2.7152333873121397</v>
      </c>
      <c r="H41" s="184">
        <v>228642.85714285713</v>
      </c>
      <c r="I41" s="44">
        <f t="shared" si="3"/>
        <v>0.27100211739387009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61916.666666666672</v>
      </c>
      <c r="F42" s="184">
        <v>296266.66666666669</v>
      </c>
      <c r="G42" s="48">
        <f t="shared" si="2"/>
        <v>3.7849259757738896</v>
      </c>
      <c r="H42" s="184">
        <v>206000</v>
      </c>
      <c r="I42" s="44">
        <f t="shared" si="3"/>
        <v>0.43818770226537224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145946.25</v>
      </c>
      <c r="F43" s="184">
        <v>640000</v>
      </c>
      <c r="G43" s="51">
        <f t="shared" si="2"/>
        <v>3.3851760494017489</v>
      </c>
      <c r="H43" s="184">
        <v>518350</v>
      </c>
      <c r="I43" s="59">
        <f t="shared" si="3"/>
        <v>0.2346869875566702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104975.33333333333</v>
      </c>
      <c r="F45" s="184">
        <v>371857.14285714284</v>
      </c>
      <c r="G45" s="45">
        <f t="shared" ref="G45:G50" si="4">(F45-E45)/E45</f>
        <v>2.5423287647619714</v>
      </c>
      <c r="H45" s="184">
        <v>338519.25</v>
      </c>
      <c r="I45" s="44">
        <f t="shared" ref="I45:I50" si="5">(F45-H45)/H45</f>
        <v>9.8481527585633138E-2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65587.138888888876</v>
      </c>
      <c r="F46" s="184">
        <v>341425</v>
      </c>
      <c r="G46" s="48">
        <f t="shared" si="4"/>
        <v>4.2056699801832771</v>
      </c>
      <c r="H46" s="184">
        <v>316156.66666666669</v>
      </c>
      <c r="I46" s="84">
        <f t="shared" si="5"/>
        <v>7.9923455670711713E-2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198299.58333333334</v>
      </c>
      <c r="F47" s="184">
        <v>1135016.6666666667</v>
      </c>
      <c r="G47" s="48">
        <f t="shared" si="4"/>
        <v>4.7237471082263998</v>
      </c>
      <c r="H47" s="184">
        <v>1002095.7142857143</v>
      </c>
      <c r="I47" s="84">
        <f t="shared" si="5"/>
        <v>0.13264297061254013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224958.16666666666</v>
      </c>
      <c r="F48" s="184">
        <v>1408733.4</v>
      </c>
      <c r="G48" s="48">
        <f t="shared" si="4"/>
        <v>5.2622016389713933</v>
      </c>
      <c r="H48" s="184">
        <v>1268210.5549999999</v>
      </c>
      <c r="I48" s="84">
        <f t="shared" si="5"/>
        <v>0.110804033640928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25535.625</v>
      </c>
      <c r="F49" s="184">
        <v>178933.33333333334</v>
      </c>
      <c r="G49" s="48">
        <f t="shared" si="4"/>
        <v>6.0072039878927317</v>
      </c>
      <c r="H49" s="184">
        <v>165920</v>
      </c>
      <c r="I49" s="44">
        <f t="shared" si="5"/>
        <v>7.8431372549019662E-2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265623.33333333331</v>
      </c>
      <c r="F50" s="184">
        <v>1912900</v>
      </c>
      <c r="G50" s="56">
        <f t="shared" si="4"/>
        <v>6.2015510685557249</v>
      </c>
      <c r="H50" s="184">
        <v>1501750</v>
      </c>
      <c r="I50" s="59">
        <f t="shared" si="5"/>
        <v>0.27378058931246879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43471.666666666664</v>
      </c>
      <c r="F52" s="181">
        <v>200475</v>
      </c>
      <c r="G52" s="183">
        <f t="shared" ref="G52:G60" si="6">(F52-E52)/E52</f>
        <v>3.6116244297051723</v>
      </c>
      <c r="H52" s="181">
        <v>157420</v>
      </c>
      <c r="I52" s="116">
        <f t="shared" ref="I52:I60" si="7">(F52-H52)/H52</f>
        <v>0.27350400203277858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49337.5</v>
      </c>
      <c r="F53" s="184">
        <v>193600</v>
      </c>
      <c r="G53" s="186">
        <f t="shared" si="6"/>
        <v>2.9239929060045604</v>
      </c>
      <c r="H53" s="184">
        <v>164826.66666666666</v>
      </c>
      <c r="I53" s="84">
        <f t="shared" si="7"/>
        <v>0.1745672221323411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35666.033333333333</v>
      </c>
      <c r="F54" s="184">
        <v>163900</v>
      </c>
      <c r="G54" s="186">
        <f t="shared" si="6"/>
        <v>3.5954087035190345</v>
      </c>
      <c r="H54" s="184">
        <v>141548</v>
      </c>
      <c r="I54" s="84">
        <f t="shared" si="7"/>
        <v>0.15791109729561703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46535.833333333336</v>
      </c>
      <c r="F55" s="184">
        <v>189750</v>
      </c>
      <c r="G55" s="186">
        <f t="shared" si="6"/>
        <v>3.0775029994806866</v>
      </c>
      <c r="H55" s="184">
        <v>151717.5</v>
      </c>
      <c r="I55" s="84">
        <f t="shared" si="7"/>
        <v>0.25067971723762916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23561.458333333336</v>
      </c>
      <c r="F56" s="184">
        <v>111980</v>
      </c>
      <c r="G56" s="191">
        <f t="shared" si="6"/>
        <v>3.7526769530041109</v>
      </c>
      <c r="H56" s="184">
        <v>103352.5</v>
      </c>
      <c r="I56" s="85">
        <f t="shared" si="7"/>
        <v>8.3476451948428926E-2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7305.1875</v>
      </c>
      <c r="F57" s="187">
        <v>97037.5</v>
      </c>
      <c r="G57" s="189">
        <f t="shared" si="6"/>
        <v>12.283368838924394</v>
      </c>
      <c r="H57" s="187">
        <v>102928.33333333333</v>
      </c>
      <c r="I57" s="117">
        <f t="shared" si="7"/>
        <v>-5.7232378515795733E-2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45845.416666666664</v>
      </c>
      <c r="F58" s="190">
        <v>262428.57142857142</v>
      </c>
      <c r="G58" s="44">
        <f t="shared" si="6"/>
        <v>4.7242051770766933</v>
      </c>
      <c r="H58" s="190">
        <v>236153.33333333334</v>
      </c>
      <c r="I58" s="44">
        <f t="shared" si="7"/>
        <v>0.11126346481906421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54140.5</v>
      </c>
      <c r="F59" s="184">
        <v>253471.42857142858</v>
      </c>
      <c r="G59" s="48">
        <f t="shared" si="6"/>
        <v>3.6817341652077205</v>
      </c>
      <c r="H59" s="184">
        <v>226293.33333333334</v>
      </c>
      <c r="I59" s="44">
        <f t="shared" si="7"/>
        <v>0.12010117504461128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430875</v>
      </c>
      <c r="F60" s="184">
        <v>1662100</v>
      </c>
      <c r="G60" s="51">
        <f t="shared" si="6"/>
        <v>2.8574992747316506</v>
      </c>
      <c r="H60" s="184">
        <v>1541220</v>
      </c>
      <c r="I60" s="51">
        <f t="shared" si="7"/>
        <v>7.8431372549019607E-2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81060.388392857145</v>
      </c>
      <c r="F62" s="184">
        <v>492657.57142857142</v>
      </c>
      <c r="G62" s="45">
        <f t="shared" ref="G62:G67" si="8">(F62-E62)/E62</f>
        <v>5.0776611264298266</v>
      </c>
      <c r="H62" s="184">
        <v>441281</v>
      </c>
      <c r="I62" s="44">
        <f t="shared" ref="I62:I67" si="9">(F62-H62)/H62</f>
        <v>0.1164259767100134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467423.28571428574</v>
      </c>
      <c r="F63" s="184">
        <v>2777775</v>
      </c>
      <c r="G63" s="48">
        <f t="shared" si="8"/>
        <v>4.9427398781709933</v>
      </c>
      <c r="H63" s="184">
        <v>2457495</v>
      </c>
      <c r="I63" s="44">
        <f t="shared" si="9"/>
        <v>0.13032783383079111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276006.5625</v>
      </c>
      <c r="F64" s="184">
        <v>1046200</v>
      </c>
      <c r="G64" s="48">
        <f t="shared" si="8"/>
        <v>2.7904895830148968</v>
      </c>
      <c r="H64" s="184">
        <v>851380.83333333337</v>
      </c>
      <c r="I64" s="84">
        <f t="shared" si="9"/>
        <v>0.22882728743599853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101687.5</v>
      </c>
      <c r="F65" s="184">
        <v>722668.25</v>
      </c>
      <c r="G65" s="48">
        <f t="shared" si="8"/>
        <v>6.1067559926244623</v>
      </c>
      <c r="H65" s="184">
        <v>583066</v>
      </c>
      <c r="I65" s="84">
        <f t="shared" si="9"/>
        <v>0.23942786922921247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56703.571428571428</v>
      </c>
      <c r="F66" s="184">
        <v>297275</v>
      </c>
      <c r="G66" s="48">
        <f t="shared" si="8"/>
        <v>4.2426151036089941</v>
      </c>
      <c r="H66" s="184">
        <v>259420</v>
      </c>
      <c r="I66" s="84">
        <f t="shared" si="9"/>
        <v>0.14592167142086193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50365.9</v>
      </c>
      <c r="F67" s="184">
        <v>243650</v>
      </c>
      <c r="G67" s="51">
        <f t="shared" si="8"/>
        <v>3.8375984545098967</v>
      </c>
      <c r="H67" s="184">
        <v>228956</v>
      </c>
      <c r="I67" s="85">
        <f t="shared" si="9"/>
        <v>6.4178270060623002E-2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54714.125</v>
      </c>
      <c r="F69" s="190">
        <v>310200</v>
      </c>
      <c r="G69" s="45">
        <f>(F69-E69)/E69</f>
        <v>4.6694683502660421</v>
      </c>
      <c r="H69" s="190">
        <v>277961.25</v>
      </c>
      <c r="I69" s="44">
        <f>(F69-H69)/H69</f>
        <v>0.11598289329897603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37221.441666666666</v>
      </c>
      <c r="F70" s="184">
        <v>225775</v>
      </c>
      <c r="G70" s="48">
        <f>(F70-E70)/E70</f>
        <v>5.0657242140674743</v>
      </c>
      <c r="H70" s="184">
        <v>210541.66666666666</v>
      </c>
      <c r="I70" s="44">
        <f>(F70-H70)/H70</f>
        <v>7.2353057589550809E-2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22190.276785714286</v>
      </c>
      <c r="F71" s="184">
        <v>98057.142857142855</v>
      </c>
      <c r="G71" s="48">
        <f>(F71-E71)/E71</f>
        <v>3.4189238288487838</v>
      </c>
      <c r="H71" s="184">
        <v>85908</v>
      </c>
      <c r="I71" s="44">
        <f>(F71-H71)/H71</f>
        <v>0.14142038991878353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29187.6875</v>
      </c>
      <c r="F72" s="184">
        <v>151120</v>
      </c>
      <c r="G72" s="48">
        <f>(F72-E72)/E72</f>
        <v>4.1775256261737077</v>
      </c>
      <c r="H72" s="184">
        <v>101657.5</v>
      </c>
      <c r="I72" s="44">
        <f>(F72-H72)/H72</f>
        <v>0.48656026363032734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24359.714285714286</v>
      </c>
      <c r="F73" s="193">
        <v>140433.33333333334</v>
      </c>
      <c r="G73" s="48">
        <f>(F73-E73)/E73</f>
        <v>4.7649827779667442</v>
      </c>
      <c r="H73" s="193">
        <v>116709.375</v>
      </c>
      <c r="I73" s="59">
        <f>(F73-H73)/H73</f>
        <v>0.20327380155478805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19651.599999999999</v>
      </c>
      <c r="F75" s="181">
        <v>91025</v>
      </c>
      <c r="G75" s="44">
        <f t="shared" ref="G75:G81" si="10">(F75-E75)/E75</f>
        <v>3.631938366341672</v>
      </c>
      <c r="H75" s="181">
        <v>81797.5</v>
      </c>
      <c r="I75" s="45">
        <f t="shared" ref="I75:I81" si="11">(F75-H75)/H75</f>
        <v>0.11280907118188209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24717.976190476191</v>
      </c>
      <c r="F76" s="184">
        <v>107185.55555555556</v>
      </c>
      <c r="G76" s="48">
        <f t="shared" si="10"/>
        <v>3.336340270319301</v>
      </c>
      <c r="H76" s="184">
        <v>98107.5</v>
      </c>
      <c r="I76" s="44">
        <f t="shared" si="11"/>
        <v>9.2531718324853476E-2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10154.633333333333</v>
      </c>
      <c r="F77" s="184">
        <v>46466.666666666664</v>
      </c>
      <c r="G77" s="48">
        <f t="shared" si="10"/>
        <v>3.5759078778488638</v>
      </c>
      <c r="H77" s="184">
        <v>40858</v>
      </c>
      <c r="I77" s="44">
        <f t="shared" si="11"/>
        <v>0.13727217843914691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14748.055555555555</v>
      </c>
      <c r="F78" s="184">
        <v>101565.5</v>
      </c>
      <c r="G78" s="48">
        <f t="shared" si="10"/>
        <v>5.8867044619818056</v>
      </c>
      <c r="H78" s="184">
        <v>94051.111111111109</v>
      </c>
      <c r="I78" s="44">
        <f t="shared" si="11"/>
        <v>7.9896864588994185E-2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26327.308035714286</v>
      </c>
      <c r="F79" s="184">
        <v>150150</v>
      </c>
      <c r="G79" s="48">
        <f t="shared" si="10"/>
        <v>4.7032036771976138</v>
      </c>
      <c r="H79" s="184">
        <v>139743.71428571429</v>
      </c>
      <c r="I79" s="44">
        <f t="shared" si="11"/>
        <v>7.446693232304849E-2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70500</v>
      </c>
      <c r="F80" s="184">
        <v>860933.33333333337</v>
      </c>
      <c r="G80" s="48">
        <f t="shared" si="10"/>
        <v>11.211820330969267</v>
      </c>
      <c r="H80" s="184">
        <v>790500</v>
      </c>
      <c r="I80" s="44">
        <f t="shared" si="11"/>
        <v>8.9099725911870167E-2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39246.850000000006</v>
      </c>
      <c r="F81" s="187">
        <v>180306</v>
      </c>
      <c r="G81" s="51">
        <f t="shared" si="10"/>
        <v>3.5941521421464393</v>
      </c>
      <c r="H81" s="187">
        <v>161792.25</v>
      </c>
      <c r="I81" s="56">
        <f t="shared" si="11"/>
        <v>0.1144291521998118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5" zoomScaleNormal="100" workbookViewId="0">
      <selection activeCell="I39" sqref="I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217</v>
      </c>
      <c r="F12" s="232" t="s">
        <v>224</v>
      </c>
      <c r="G12" s="224" t="s">
        <v>197</v>
      </c>
      <c r="H12" s="232" t="s">
        <v>220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19317.674999999999</v>
      </c>
      <c r="F15" s="155">
        <v>51500</v>
      </c>
      <c r="G15" s="44">
        <f>(F15-E15)/E15</f>
        <v>1.6659522949837391</v>
      </c>
      <c r="H15" s="155">
        <v>45166.6</v>
      </c>
      <c r="I15" s="118">
        <f>(F15-H15)/H15</f>
        <v>0.1402230852001258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23012.111111111109</v>
      </c>
      <c r="F16" s="155">
        <v>49533.2</v>
      </c>
      <c r="G16" s="48">
        <f t="shared" ref="G16:G39" si="0">(F16-E16)/E16</f>
        <v>1.152483957722745</v>
      </c>
      <c r="H16" s="155">
        <v>45500</v>
      </c>
      <c r="I16" s="48">
        <f>(F16-H16)/H16</f>
        <v>8.8641758241758184E-2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24674.294444444444</v>
      </c>
      <c r="F17" s="155">
        <v>50333.2</v>
      </c>
      <c r="G17" s="48">
        <f t="shared" si="0"/>
        <v>1.0399043268827004</v>
      </c>
      <c r="H17" s="155">
        <v>51833.2</v>
      </c>
      <c r="I17" s="48">
        <f t="shared" ref="I17:I29" si="1">(F17-H17)/H17</f>
        <v>-2.8938981193520757E-2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6051.8249999999998</v>
      </c>
      <c r="F18" s="155">
        <v>22266.6</v>
      </c>
      <c r="G18" s="48">
        <f t="shared" si="0"/>
        <v>2.6793198745832867</v>
      </c>
      <c r="H18" s="155">
        <v>20066.599999999999</v>
      </c>
      <c r="I18" s="48">
        <f t="shared" si="1"/>
        <v>0.10963491573061705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91650.204166666663</v>
      </c>
      <c r="F19" s="155">
        <v>276000</v>
      </c>
      <c r="G19" s="48">
        <f t="shared" si="0"/>
        <v>2.0114499199378946</v>
      </c>
      <c r="H19" s="155">
        <v>212000</v>
      </c>
      <c r="I19" s="48">
        <f t="shared" si="1"/>
        <v>0.30188679245283018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25414.475892857143</v>
      </c>
      <c r="F20" s="155">
        <v>47933.2</v>
      </c>
      <c r="G20" s="48">
        <f t="shared" si="0"/>
        <v>0.88605896112427196</v>
      </c>
      <c r="H20" s="155">
        <v>41833.199999999997</v>
      </c>
      <c r="I20" s="48">
        <f t="shared" si="1"/>
        <v>0.14581719782373809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12585.681249999998</v>
      </c>
      <c r="F21" s="155">
        <v>47500</v>
      </c>
      <c r="G21" s="48">
        <f t="shared" si="0"/>
        <v>2.774130224377009</v>
      </c>
      <c r="H21" s="155">
        <v>37633.199999999997</v>
      </c>
      <c r="I21" s="48">
        <f t="shared" si="1"/>
        <v>0.26218339126090801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4105.375</v>
      </c>
      <c r="F22" s="155">
        <v>11400</v>
      </c>
      <c r="G22" s="48">
        <f t="shared" si="0"/>
        <v>1.7768474256310325</v>
      </c>
      <c r="H22" s="155">
        <v>10933.2</v>
      </c>
      <c r="I22" s="48">
        <f t="shared" si="1"/>
        <v>4.2695642629788096E-2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4883.7222222222226</v>
      </c>
      <c r="F23" s="155">
        <v>12000</v>
      </c>
      <c r="G23" s="48">
        <f t="shared" si="0"/>
        <v>1.457142207105236</v>
      </c>
      <c r="H23" s="155">
        <v>12100</v>
      </c>
      <c r="I23" s="48">
        <f t="shared" si="1"/>
        <v>-8.2644628099173556E-3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4881.71875</v>
      </c>
      <c r="F24" s="155">
        <v>11500</v>
      </c>
      <c r="G24" s="48">
        <f t="shared" si="0"/>
        <v>1.3557276830009921</v>
      </c>
      <c r="H24" s="155">
        <v>11900</v>
      </c>
      <c r="I24" s="48">
        <f t="shared" si="1"/>
        <v>-3.3613445378151259E-2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4395.3500000000004</v>
      </c>
      <c r="F25" s="155">
        <v>11500</v>
      </c>
      <c r="G25" s="48">
        <f t="shared" si="0"/>
        <v>1.6164014242324272</v>
      </c>
      <c r="H25" s="155">
        <v>12166.6</v>
      </c>
      <c r="I25" s="48">
        <f t="shared" si="1"/>
        <v>-5.4789341311459266E-2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14849.275</v>
      </c>
      <c r="F26" s="155">
        <v>33333.199999999997</v>
      </c>
      <c r="G26" s="48">
        <f t="shared" si="0"/>
        <v>1.2447695257849287</v>
      </c>
      <c r="H26" s="155">
        <v>33500</v>
      </c>
      <c r="I26" s="48">
        <f t="shared" si="1"/>
        <v>-4.979104477612027E-3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4682.7340277777785</v>
      </c>
      <c r="F27" s="155">
        <v>10800</v>
      </c>
      <c r="G27" s="48">
        <f t="shared" si="0"/>
        <v>1.3063449548778259</v>
      </c>
      <c r="H27" s="155">
        <v>9633.2000000000007</v>
      </c>
      <c r="I27" s="48">
        <f t="shared" si="1"/>
        <v>0.1211227837063488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7854.5694444444443</v>
      </c>
      <c r="F28" s="155">
        <v>105833.2</v>
      </c>
      <c r="G28" s="48">
        <f t="shared" si="0"/>
        <v>12.474093105747009</v>
      </c>
      <c r="H28" s="155">
        <v>77700</v>
      </c>
      <c r="I28" s="48">
        <f t="shared" si="1"/>
        <v>0.36207464607464601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18511.511111111111</v>
      </c>
      <c r="F29" s="155">
        <v>35433.199999999997</v>
      </c>
      <c r="G29" s="48">
        <f t="shared" si="0"/>
        <v>0.91411710191136308</v>
      </c>
      <c r="H29" s="155">
        <v>34000</v>
      </c>
      <c r="I29" s="48">
        <f t="shared" si="1"/>
        <v>4.2152941176470504E-2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13555.75</v>
      </c>
      <c r="F30" s="158">
        <v>39366.6</v>
      </c>
      <c r="G30" s="51">
        <f t="shared" si="0"/>
        <v>1.9040517861424118</v>
      </c>
      <c r="H30" s="158">
        <v>34833.199999999997</v>
      </c>
      <c r="I30" s="51">
        <f>(F30-H30)/H30</f>
        <v>0.13014595271178075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20064.8</v>
      </c>
      <c r="F32" s="155">
        <v>56566.6</v>
      </c>
      <c r="G32" s="44">
        <f t="shared" si="0"/>
        <v>1.8191958055898889</v>
      </c>
      <c r="H32" s="155">
        <v>49700</v>
      </c>
      <c r="I32" s="45">
        <f>(F32-H32)/H32</f>
        <v>0.13816096579476858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20333.924999999999</v>
      </c>
      <c r="F33" s="155">
        <v>56066.6</v>
      </c>
      <c r="G33" s="48">
        <f t="shared" si="0"/>
        <v>1.7572935377700076</v>
      </c>
      <c r="H33" s="155">
        <v>48866.6</v>
      </c>
      <c r="I33" s="48">
        <f>(F33-H33)/H33</f>
        <v>0.14733990087298893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11243.518749999999</v>
      </c>
      <c r="F34" s="155">
        <v>41166.6</v>
      </c>
      <c r="G34" s="48">
        <f>(F34-E34)/E34</f>
        <v>2.6613626850580028</v>
      </c>
      <c r="H34" s="155">
        <v>36500</v>
      </c>
      <c r="I34" s="48">
        <f>(F34-H34)/H34</f>
        <v>0.1278520547945205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9886.0434523809527</v>
      </c>
      <c r="F35" s="155">
        <v>38666.6</v>
      </c>
      <c r="G35" s="48">
        <f t="shared" si="0"/>
        <v>2.9112310386100462</v>
      </c>
      <c r="H35" s="155">
        <v>29333.200000000001</v>
      </c>
      <c r="I35" s="48">
        <f>(F35-H35)/H35</f>
        <v>0.31818553720698722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7895.25</v>
      </c>
      <c r="F36" s="155">
        <v>20500</v>
      </c>
      <c r="G36" s="55">
        <f t="shared" si="0"/>
        <v>1.5964978943035368</v>
      </c>
      <c r="H36" s="155">
        <v>17400</v>
      </c>
      <c r="I36" s="48">
        <f>(F36-H36)/H36</f>
        <v>0.17816091954022989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303444.83333333337</v>
      </c>
      <c r="F38" s="156">
        <v>1501000</v>
      </c>
      <c r="G38" s="45">
        <f t="shared" si="0"/>
        <v>3.9465333896496277</v>
      </c>
      <c r="H38" s="156">
        <v>1265000</v>
      </c>
      <c r="I38" s="45">
        <f>(F38-H38)/H38</f>
        <v>0.18656126482213439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221706.4392857143</v>
      </c>
      <c r="F39" s="157">
        <v>1179333.2</v>
      </c>
      <c r="G39" s="51">
        <f t="shared" si="0"/>
        <v>4.3193457249123322</v>
      </c>
      <c r="H39" s="157">
        <v>945333.2</v>
      </c>
      <c r="I39" s="51">
        <f>(F39-H39)/H39</f>
        <v>0.24753176975060223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9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223</v>
      </c>
      <c r="E12" s="232" t="s">
        <v>224</v>
      </c>
      <c r="F12" s="239" t="s">
        <v>186</v>
      </c>
      <c r="G12" s="224" t="s">
        <v>217</v>
      </c>
      <c r="H12" s="241" t="s">
        <v>226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58554.222222222219</v>
      </c>
      <c r="E15" s="144">
        <v>51500</v>
      </c>
      <c r="F15" s="67">
        <f t="shared" ref="F15:F30" si="0">D15-E15</f>
        <v>7054.222222222219</v>
      </c>
      <c r="G15" s="42">
        <v>19317.674999999999</v>
      </c>
      <c r="H15" s="66">
        <f>AVERAGE(D15:E15)</f>
        <v>55027.111111111109</v>
      </c>
      <c r="I15" s="69">
        <f>(H15-G15)/G15</f>
        <v>1.8485369544270265</v>
      </c>
    </row>
    <row r="16" spans="1:9" ht="16.5" customHeight="1">
      <c r="A16" s="37"/>
      <c r="B16" s="34" t="s">
        <v>5</v>
      </c>
      <c r="C16" s="15" t="s">
        <v>164</v>
      </c>
      <c r="D16" s="144">
        <v>55561</v>
      </c>
      <c r="E16" s="144">
        <v>49533.2</v>
      </c>
      <c r="F16" s="71">
        <f t="shared" si="0"/>
        <v>6027.8000000000029</v>
      </c>
      <c r="G16" s="46">
        <v>23012.111111111109</v>
      </c>
      <c r="H16" s="68">
        <f t="shared" ref="H16:H30" si="1">AVERAGE(D16:E16)</f>
        <v>52547.1</v>
      </c>
      <c r="I16" s="72">
        <f t="shared" ref="I16:I39" si="2">(H16-G16)/G16</f>
        <v>1.28345412319117</v>
      </c>
    </row>
    <row r="17" spans="1:9" ht="16.5">
      <c r="A17" s="37"/>
      <c r="B17" s="34" t="s">
        <v>6</v>
      </c>
      <c r="C17" s="15" t="s">
        <v>165</v>
      </c>
      <c r="D17" s="144">
        <v>54720.888888888891</v>
      </c>
      <c r="E17" s="144">
        <v>50333.2</v>
      </c>
      <c r="F17" s="71">
        <f t="shared" si="0"/>
        <v>4387.6888888888934</v>
      </c>
      <c r="G17" s="46">
        <v>24674.294444444444</v>
      </c>
      <c r="H17" s="68">
        <f t="shared" si="1"/>
        <v>52527.044444444444</v>
      </c>
      <c r="I17" s="72">
        <f t="shared" si="2"/>
        <v>1.1288164718432792</v>
      </c>
    </row>
    <row r="18" spans="1:9" ht="16.5">
      <c r="A18" s="37"/>
      <c r="B18" s="34" t="s">
        <v>7</v>
      </c>
      <c r="C18" s="15" t="s">
        <v>166</v>
      </c>
      <c r="D18" s="144">
        <v>24222</v>
      </c>
      <c r="E18" s="144">
        <v>22266.6</v>
      </c>
      <c r="F18" s="71">
        <f t="shared" si="0"/>
        <v>1955.4000000000015</v>
      </c>
      <c r="G18" s="46">
        <v>6051.8249999999998</v>
      </c>
      <c r="H18" s="68">
        <f t="shared" si="1"/>
        <v>23244.3</v>
      </c>
      <c r="I18" s="72">
        <f t="shared" si="2"/>
        <v>2.8408744469643454</v>
      </c>
    </row>
    <row r="19" spans="1:9" ht="16.5">
      <c r="A19" s="37"/>
      <c r="B19" s="34" t="s">
        <v>8</v>
      </c>
      <c r="C19" s="15" t="s">
        <v>167</v>
      </c>
      <c r="D19" s="144">
        <v>356583</v>
      </c>
      <c r="E19" s="144">
        <v>276000</v>
      </c>
      <c r="F19" s="71">
        <f t="shared" si="0"/>
        <v>80583</v>
      </c>
      <c r="G19" s="46">
        <v>91650.204166666663</v>
      </c>
      <c r="H19" s="68">
        <f t="shared" si="1"/>
        <v>316291.5</v>
      </c>
      <c r="I19" s="72">
        <f t="shared" si="2"/>
        <v>2.4510725085218716</v>
      </c>
    </row>
    <row r="20" spans="1:9" ht="16.5">
      <c r="A20" s="37"/>
      <c r="B20" s="34" t="s">
        <v>9</v>
      </c>
      <c r="C20" s="164" t="s">
        <v>168</v>
      </c>
      <c r="D20" s="144">
        <v>56330.888888888891</v>
      </c>
      <c r="E20" s="144">
        <v>47933.2</v>
      </c>
      <c r="F20" s="71">
        <f t="shared" si="0"/>
        <v>8397.6888888888934</v>
      </c>
      <c r="G20" s="46">
        <v>25414.475892857143</v>
      </c>
      <c r="H20" s="68">
        <f t="shared" si="1"/>
        <v>52132.044444444444</v>
      </c>
      <c r="I20" s="72">
        <f t="shared" si="2"/>
        <v>1.0512736388593558</v>
      </c>
    </row>
    <row r="21" spans="1:9" ht="16.5">
      <c r="A21" s="37"/>
      <c r="B21" s="34" t="s">
        <v>10</v>
      </c>
      <c r="C21" s="15" t="s">
        <v>169</v>
      </c>
      <c r="D21" s="144">
        <v>59722</v>
      </c>
      <c r="E21" s="144">
        <v>47500</v>
      </c>
      <c r="F21" s="71">
        <f t="shared" si="0"/>
        <v>12222</v>
      </c>
      <c r="G21" s="46">
        <v>12585.681249999998</v>
      </c>
      <c r="H21" s="68">
        <f t="shared" si="1"/>
        <v>53611</v>
      </c>
      <c r="I21" s="72">
        <f t="shared" si="2"/>
        <v>3.2596820096647541</v>
      </c>
    </row>
    <row r="22" spans="1:9" ht="16.5">
      <c r="A22" s="37"/>
      <c r="B22" s="34" t="s">
        <v>11</v>
      </c>
      <c r="C22" s="15" t="s">
        <v>170</v>
      </c>
      <c r="D22" s="144">
        <v>13166.444444444445</v>
      </c>
      <c r="E22" s="144">
        <v>11400</v>
      </c>
      <c r="F22" s="71">
        <f t="shared" si="0"/>
        <v>1766.4444444444453</v>
      </c>
      <c r="G22" s="46">
        <v>4105.375</v>
      </c>
      <c r="H22" s="68">
        <f t="shared" si="1"/>
        <v>12283.222222222223</v>
      </c>
      <c r="I22" s="72">
        <f t="shared" si="2"/>
        <v>1.9919854391431289</v>
      </c>
    </row>
    <row r="23" spans="1:9" ht="16.5">
      <c r="A23" s="37"/>
      <c r="B23" s="34" t="s">
        <v>12</v>
      </c>
      <c r="C23" s="15" t="s">
        <v>171</v>
      </c>
      <c r="D23" s="144">
        <v>15687.25</v>
      </c>
      <c r="E23" s="144">
        <v>12000</v>
      </c>
      <c r="F23" s="71">
        <f t="shared" si="0"/>
        <v>3687.25</v>
      </c>
      <c r="G23" s="46">
        <v>4883.7222222222226</v>
      </c>
      <c r="H23" s="68">
        <f t="shared" si="1"/>
        <v>13843.625</v>
      </c>
      <c r="I23" s="72">
        <f t="shared" si="2"/>
        <v>1.834646273903102</v>
      </c>
    </row>
    <row r="24" spans="1:9" ht="16.5">
      <c r="A24" s="37"/>
      <c r="B24" s="34" t="s">
        <v>13</v>
      </c>
      <c r="C24" s="15" t="s">
        <v>172</v>
      </c>
      <c r="D24" s="144">
        <v>17062.25</v>
      </c>
      <c r="E24" s="144">
        <v>11500</v>
      </c>
      <c r="F24" s="71">
        <f t="shared" si="0"/>
        <v>5562.25</v>
      </c>
      <c r="G24" s="46">
        <v>4881.71875</v>
      </c>
      <c r="H24" s="68">
        <f t="shared" si="1"/>
        <v>14281.125</v>
      </c>
      <c r="I24" s="72">
        <f t="shared" si="2"/>
        <v>1.9254296962519604</v>
      </c>
    </row>
    <row r="25" spans="1:9" ht="16.5">
      <c r="A25" s="37"/>
      <c r="B25" s="34" t="s">
        <v>14</v>
      </c>
      <c r="C25" s="164" t="s">
        <v>173</v>
      </c>
      <c r="D25" s="144">
        <v>15687.25</v>
      </c>
      <c r="E25" s="144">
        <v>11500</v>
      </c>
      <c r="F25" s="71">
        <f t="shared" si="0"/>
        <v>4187.25</v>
      </c>
      <c r="G25" s="46">
        <v>4395.3500000000004</v>
      </c>
      <c r="H25" s="68">
        <f t="shared" si="1"/>
        <v>13593.625</v>
      </c>
      <c r="I25" s="72">
        <f t="shared" si="2"/>
        <v>2.092728679172307</v>
      </c>
    </row>
    <row r="26" spans="1:9" ht="16.5">
      <c r="A26" s="37"/>
      <c r="B26" s="34" t="s">
        <v>15</v>
      </c>
      <c r="C26" s="15" t="s">
        <v>174</v>
      </c>
      <c r="D26" s="144">
        <v>54687.25</v>
      </c>
      <c r="E26" s="144">
        <v>33333.199999999997</v>
      </c>
      <c r="F26" s="71">
        <f t="shared" si="0"/>
        <v>21354.050000000003</v>
      </c>
      <c r="G26" s="46">
        <v>14849.275</v>
      </c>
      <c r="H26" s="68">
        <f t="shared" si="1"/>
        <v>44010.224999999999</v>
      </c>
      <c r="I26" s="72">
        <f t="shared" si="2"/>
        <v>1.9637962122729895</v>
      </c>
    </row>
    <row r="27" spans="1:9" ht="16.5">
      <c r="A27" s="37"/>
      <c r="B27" s="34" t="s">
        <v>16</v>
      </c>
      <c r="C27" s="15" t="s">
        <v>175</v>
      </c>
      <c r="D27" s="144">
        <v>17493.5</v>
      </c>
      <c r="E27" s="144">
        <v>10800</v>
      </c>
      <c r="F27" s="71">
        <f t="shared" si="0"/>
        <v>6693.5</v>
      </c>
      <c r="G27" s="46">
        <v>4682.7340277777785</v>
      </c>
      <c r="H27" s="68">
        <f t="shared" si="1"/>
        <v>14146.75</v>
      </c>
      <c r="I27" s="72">
        <f t="shared" si="2"/>
        <v>2.0210449528164705</v>
      </c>
    </row>
    <row r="28" spans="1:9" ht="16.5">
      <c r="A28" s="37"/>
      <c r="B28" s="34" t="s">
        <v>17</v>
      </c>
      <c r="C28" s="15" t="s">
        <v>176</v>
      </c>
      <c r="D28" s="144">
        <v>115276.44444444444</v>
      </c>
      <c r="E28" s="144">
        <v>105833.2</v>
      </c>
      <c r="F28" s="71">
        <f t="shared" si="0"/>
        <v>9443.2444444444409</v>
      </c>
      <c r="G28" s="46">
        <v>7854.5694444444443</v>
      </c>
      <c r="H28" s="68">
        <f t="shared" si="1"/>
        <v>110554.82222222222</v>
      </c>
      <c r="I28" s="72">
        <f t="shared" si="2"/>
        <v>13.075223728579791</v>
      </c>
    </row>
    <row r="29" spans="1:9" ht="16.5">
      <c r="A29" s="37"/>
      <c r="B29" s="34" t="s">
        <v>18</v>
      </c>
      <c r="C29" s="15" t="s">
        <v>177</v>
      </c>
      <c r="D29" s="144">
        <v>51500</v>
      </c>
      <c r="E29" s="144">
        <v>35433.199999999997</v>
      </c>
      <c r="F29" s="71">
        <f t="shared" si="0"/>
        <v>16066.800000000003</v>
      </c>
      <c r="G29" s="46">
        <v>18511.511111111111</v>
      </c>
      <c r="H29" s="68">
        <f t="shared" si="1"/>
        <v>43466.6</v>
      </c>
      <c r="I29" s="72">
        <f t="shared" si="2"/>
        <v>1.3480849153319616</v>
      </c>
    </row>
    <row r="30" spans="1:9" ht="17.25" thickBot="1">
      <c r="A30" s="38"/>
      <c r="B30" s="36" t="s">
        <v>19</v>
      </c>
      <c r="C30" s="16" t="s">
        <v>178</v>
      </c>
      <c r="D30" s="155">
        <v>40610.888888888891</v>
      </c>
      <c r="E30" s="147">
        <v>39366.6</v>
      </c>
      <c r="F30" s="74">
        <f t="shared" si="0"/>
        <v>1244.288888888892</v>
      </c>
      <c r="G30" s="49">
        <v>13555.75</v>
      </c>
      <c r="H30" s="100">
        <f t="shared" si="1"/>
        <v>39988.744444444441</v>
      </c>
      <c r="I30" s="75">
        <f t="shared" si="2"/>
        <v>1.9499470294483479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87500</v>
      </c>
      <c r="E32" s="144">
        <v>56566.6</v>
      </c>
      <c r="F32" s="67">
        <f>D32-E32</f>
        <v>30933.4</v>
      </c>
      <c r="G32" s="54">
        <v>20064.8</v>
      </c>
      <c r="H32" s="68">
        <f>AVERAGE(D32:E32)</f>
        <v>72033.3</v>
      </c>
      <c r="I32" s="78">
        <f t="shared" si="2"/>
        <v>2.5900332921334877</v>
      </c>
    </row>
    <row r="33" spans="1:9" ht="16.5">
      <c r="A33" s="37"/>
      <c r="B33" s="34" t="s">
        <v>27</v>
      </c>
      <c r="C33" s="15" t="s">
        <v>180</v>
      </c>
      <c r="D33" s="47">
        <v>88333.333333333328</v>
      </c>
      <c r="E33" s="144">
        <v>56066.6</v>
      </c>
      <c r="F33" s="79">
        <f>D33-E33</f>
        <v>32266.73333333333</v>
      </c>
      <c r="G33" s="46">
        <v>20333.924999999999</v>
      </c>
      <c r="H33" s="68">
        <f>AVERAGE(D33:E33)</f>
        <v>72199.96666666666</v>
      </c>
      <c r="I33" s="72">
        <f t="shared" si="2"/>
        <v>2.5507147128095857</v>
      </c>
    </row>
    <row r="34" spans="1:9" ht="16.5">
      <c r="A34" s="37"/>
      <c r="B34" s="39" t="s">
        <v>28</v>
      </c>
      <c r="C34" s="15" t="s">
        <v>181</v>
      </c>
      <c r="D34" s="47">
        <v>43416.666666666664</v>
      </c>
      <c r="E34" s="144">
        <v>41166.6</v>
      </c>
      <c r="F34" s="71">
        <f>D34-E34</f>
        <v>2250.0666666666657</v>
      </c>
      <c r="G34" s="46">
        <v>11243.518749999999</v>
      </c>
      <c r="H34" s="68">
        <f>AVERAGE(D34:E34)</f>
        <v>42291.633333333331</v>
      </c>
      <c r="I34" s="72">
        <f t="shared" si="2"/>
        <v>2.7614232940495906</v>
      </c>
    </row>
    <row r="35" spans="1:9" ht="16.5">
      <c r="A35" s="37"/>
      <c r="B35" s="34" t="s">
        <v>29</v>
      </c>
      <c r="C35" s="15" t="s">
        <v>182</v>
      </c>
      <c r="D35" s="47">
        <v>54500</v>
      </c>
      <c r="E35" s="144">
        <v>38666.6</v>
      </c>
      <c r="F35" s="79">
        <f>D35-E35</f>
        <v>15833.400000000001</v>
      </c>
      <c r="G35" s="46">
        <v>9886.0434523809527</v>
      </c>
      <c r="H35" s="68">
        <f>AVERAGE(D35:E35)</f>
        <v>46583.3</v>
      </c>
      <c r="I35" s="72">
        <f t="shared" si="2"/>
        <v>3.712026628689447</v>
      </c>
    </row>
    <row r="36" spans="1:9" ht="17.25" thickBot="1">
      <c r="A36" s="38"/>
      <c r="B36" s="39" t="s">
        <v>30</v>
      </c>
      <c r="C36" s="15" t="s">
        <v>183</v>
      </c>
      <c r="D36" s="50">
        <v>30944.222222222223</v>
      </c>
      <c r="E36" s="144">
        <v>20500</v>
      </c>
      <c r="F36" s="71">
        <f>D36-E36</f>
        <v>10444.222222222223</v>
      </c>
      <c r="G36" s="49">
        <v>7895.25</v>
      </c>
      <c r="H36" s="68">
        <f>AVERAGE(D36:E36)</f>
        <v>25722.111111111109</v>
      </c>
      <c r="I36" s="80">
        <f t="shared" si="2"/>
        <v>2.2579223091239808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1589200</v>
      </c>
      <c r="E38" s="145">
        <v>1501000</v>
      </c>
      <c r="F38" s="67">
        <f>D38-E38</f>
        <v>88200</v>
      </c>
      <c r="G38" s="46">
        <v>303444.83333333337</v>
      </c>
      <c r="H38" s="67">
        <f>AVERAGE(D38:E38)</f>
        <v>1545100</v>
      </c>
      <c r="I38" s="78">
        <f t="shared" si="2"/>
        <v>4.0918645838425318</v>
      </c>
    </row>
    <row r="39" spans="1:9" ht="17.25" thickBot="1">
      <c r="A39" s="38"/>
      <c r="B39" s="36" t="s">
        <v>32</v>
      </c>
      <c r="C39" s="16" t="s">
        <v>185</v>
      </c>
      <c r="D39" s="57">
        <v>1054250</v>
      </c>
      <c r="E39" s="146">
        <v>1179333.2</v>
      </c>
      <c r="F39" s="74">
        <f>D39-E39</f>
        <v>-125083.19999999995</v>
      </c>
      <c r="G39" s="46">
        <v>221706.4392857143</v>
      </c>
      <c r="H39" s="81">
        <f>AVERAGE(D39:E39)</f>
        <v>1116791.6000000001</v>
      </c>
      <c r="I39" s="75">
        <f t="shared" si="2"/>
        <v>4.0372537829665136</v>
      </c>
    </row>
    <row r="40" spans="1:9" ht="15.75" customHeight="1" thickBot="1">
      <c r="A40" s="234"/>
      <c r="B40" s="235"/>
      <c r="C40" s="236"/>
      <c r="D40" s="83">
        <f>SUM(D15:D39)</f>
        <v>3955009.5</v>
      </c>
      <c r="E40" s="83">
        <f>SUM(E15:E39)</f>
        <v>3709532</v>
      </c>
      <c r="F40" s="83">
        <f>SUM(F15:F39)</f>
        <v>245477.50000000012</v>
      </c>
      <c r="G40" s="83">
        <f>SUM(G15:G39)</f>
        <v>875001.08224206348</v>
      </c>
      <c r="H40" s="83">
        <f>AVERAGE(D40:E40)</f>
        <v>3832270.75</v>
      </c>
      <c r="I40" s="75">
        <f>(H40-G40)/G40</f>
        <v>3.3797325829361968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226</v>
      </c>
      <c r="G13" s="224" t="s">
        <v>197</v>
      </c>
      <c r="H13" s="241" t="s">
        <v>221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19317.674999999999</v>
      </c>
      <c r="F16" s="42">
        <v>55027.111111111109</v>
      </c>
      <c r="G16" s="21">
        <f t="shared" ref="G16:G31" si="0">(F16-E16)/E16</f>
        <v>1.8485369544270265</v>
      </c>
      <c r="H16" s="181">
        <v>44222.077777777777</v>
      </c>
      <c r="I16" s="21">
        <f t="shared" ref="I16:I31" si="1">(F16-H16)/H16</f>
        <v>0.24433572270462189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23012.111111111109</v>
      </c>
      <c r="F17" s="46">
        <v>52547.1</v>
      </c>
      <c r="G17" s="21">
        <f t="shared" si="0"/>
        <v>1.28345412319117</v>
      </c>
      <c r="H17" s="184">
        <v>47868.625</v>
      </c>
      <c r="I17" s="21">
        <f t="shared" si="1"/>
        <v>9.7735729823031234E-2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24674.294444444444</v>
      </c>
      <c r="F18" s="46">
        <v>52527.044444444444</v>
      </c>
      <c r="G18" s="21">
        <f t="shared" si="0"/>
        <v>1.1288164718432792</v>
      </c>
      <c r="H18" s="184">
        <v>53978.974999999999</v>
      </c>
      <c r="I18" s="21">
        <f t="shared" si="1"/>
        <v>-2.6898075696242005E-2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6051.8249999999998</v>
      </c>
      <c r="F19" s="46">
        <v>23244.3</v>
      </c>
      <c r="G19" s="21">
        <f t="shared" si="0"/>
        <v>2.8408744469643454</v>
      </c>
      <c r="H19" s="184">
        <v>18116.522222222222</v>
      </c>
      <c r="I19" s="21">
        <f t="shared" si="1"/>
        <v>0.28304426836889834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91650.204166666663</v>
      </c>
      <c r="F20" s="46">
        <v>316291.5</v>
      </c>
      <c r="G20" s="21">
        <f t="shared" si="0"/>
        <v>2.4510725085218716</v>
      </c>
      <c r="H20" s="184">
        <v>229449.8</v>
      </c>
      <c r="I20" s="21">
        <f t="shared" si="1"/>
        <v>0.37847799387927128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25414.475892857143</v>
      </c>
      <c r="F21" s="46">
        <v>52132.044444444444</v>
      </c>
      <c r="G21" s="21">
        <f t="shared" si="0"/>
        <v>1.0512736388593558</v>
      </c>
      <c r="H21" s="184">
        <v>45360.377777777772</v>
      </c>
      <c r="I21" s="21">
        <f t="shared" si="1"/>
        <v>0.14928594069126422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12585.681249999998</v>
      </c>
      <c r="F22" s="46">
        <v>53611</v>
      </c>
      <c r="G22" s="21">
        <f t="shared" si="0"/>
        <v>3.2596820096647541</v>
      </c>
      <c r="H22" s="184">
        <v>43483.155555555553</v>
      </c>
      <c r="I22" s="21">
        <f t="shared" si="1"/>
        <v>0.23291420125903167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4105.375</v>
      </c>
      <c r="F23" s="46">
        <v>12283.222222222223</v>
      </c>
      <c r="G23" s="21">
        <f t="shared" si="0"/>
        <v>1.9919854391431289</v>
      </c>
      <c r="H23" s="184">
        <v>10797.044444444444</v>
      </c>
      <c r="I23" s="21">
        <f t="shared" si="1"/>
        <v>0.13764672225115115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4883.7222222222226</v>
      </c>
      <c r="F24" s="46">
        <v>13843.625</v>
      </c>
      <c r="G24" s="21">
        <f t="shared" si="0"/>
        <v>1.834646273903102</v>
      </c>
      <c r="H24" s="184">
        <v>12390.5</v>
      </c>
      <c r="I24" s="21">
        <f t="shared" si="1"/>
        <v>0.1172773495823413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4881.71875</v>
      </c>
      <c r="F25" s="46">
        <v>14281.125</v>
      </c>
      <c r="G25" s="21">
        <f t="shared" si="0"/>
        <v>1.9254296962519604</v>
      </c>
      <c r="H25" s="184">
        <v>12290.5</v>
      </c>
      <c r="I25" s="21">
        <f t="shared" si="1"/>
        <v>0.16196452544648304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4395.3500000000004</v>
      </c>
      <c r="F26" s="46">
        <v>13593.625</v>
      </c>
      <c r="G26" s="21">
        <f t="shared" si="0"/>
        <v>2.092728679172307</v>
      </c>
      <c r="H26" s="184">
        <v>12611.3</v>
      </c>
      <c r="I26" s="21">
        <f t="shared" si="1"/>
        <v>7.7892445663809498E-2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14849.275</v>
      </c>
      <c r="F27" s="46">
        <v>44010.224999999999</v>
      </c>
      <c r="G27" s="21">
        <f t="shared" si="0"/>
        <v>1.9637962122729895</v>
      </c>
      <c r="H27" s="184">
        <v>39944.333333333328</v>
      </c>
      <c r="I27" s="21">
        <f t="shared" si="1"/>
        <v>0.10178894795256742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4682.7340277777785</v>
      </c>
      <c r="F28" s="46">
        <v>14146.75</v>
      </c>
      <c r="G28" s="21">
        <f t="shared" si="0"/>
        <v>2.0210449528164705</v>
      </c>
      <c r="H28" s="184">
        <v>11032.1</v>
      </c>
      <c r="I28" s="21">
        <f t="shared" si="1"/>
        <v>0.28232612104676347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7854.5694444444443</v>
      </c>
      <c r="F29" s="46">
        <v>110554.82222222222</v>
      </c>
      <c r="G29" s="21">
        <f t="shared" si="0"/>
        <v>13.075223728579791</v>
      </c>
      <c r="H29" s="184">
        <v>87568.625</v>
      </c>
      <c r="I29" s="21">
        <f t="shared" si="1"/>
        <v>0.26249352690215499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18511.511111111111</v>
      </c>
      <c r="F30" s="46">
        <v>43466.6</v>
      </c>
      <c r="G30" s="21">
        <f t="shared" si="0"/>
        <v>1.3480849153319616</v>
      </c>
      <c r="H30" s="184">
        <v>41489.28571428571</v>
      </c>
      <c r="I30" s="21">
        <f t="shared" si="1"/>
        <v>4.7658431608849174E-2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13555.75</v>
      </c>
      <c r="F31" s="49">
        <v>39988.744444444441</v>
      </c>
      <c r="G31" s="23">
        <f t="shared" si="0"/>
        <v>1.9499470294483479</v>
      </c>
      <c r="H31" s="187">
        <v>33999.822222222225</v>
      </c>
      <c r="I31" s="23">
        <f t="shared" si="1"/>
        <v>0.17614569226505741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20064.8</v>
      </c>
      <c r="F33" s="54">
        <v>72033.3</v>
      </c>
      <c r="G33" s="21">
        <f>(F33-E33)/E33</f>
        <v>2.5900332921334877</v>
      </c>
      <c r="H33" s="190">
        <v>62528.571428571428</v>
      </c>
      <c r="I33" s="21">
        <f>(F33-H33)/H33</f>
        <v>0.15200616860863611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20333.924999999999</v>
      </c>
      <c r="F34" s="46">
        <v>72199.96666666666</v>
      </c>
      <c r="G34" s="21">
        <f>(F34-E34)/E34</f>
        <v>2.5507147128095857</v>
      </c>
      <c r="H34" s="184">
        <v>60516.633333333331</v>
      </c>
      <c r="I34" s="21">
        <f>(F34-H34)/H34</f>
        <v>0.19305986949042653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11243.518749999999</v>
      </c>
      <c r="F35" s="46">
        <v>42291.633333333331</v>
      </c>
      <c r="G35" s="21">
        <f>(F35-E35)/E35</f>
        <v>2.7614232940495906</v>
      </c>
      <c r="H35" s="184">
        <v>38857.142857142855</v>
      </c>
      <c r="I35" s="21">
        <f>(F35-H35)/H35</f>
        <v>8.838762254901962E-2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9886.0434523809527</v>
      </c>
      <c r="F36" s="46">
        <v>46583.3</v>
      </c>
      <c r="G36" s="21">
        <f>(F36-E36)/E36</f>
        <v>3.712026628689447</v>
      </c>
      <c r="H36" s="184">
        <v>37083.26666666667</v>
      </c>
      <c r="I36" s="21">
        <f>(F36-H36)/H36</f>
        <v>0.25618113470765785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7895.25</v>
      </c>
      <c r="F37" s="49">
        <v>25722.111111111109</v>
      </c>
      <c r="G37" s="23">
        <f>(F37-E37)/E37</f>
        <v>2.2579223091239808</v>
      </c>
      <c r="H37" s="187">
        <v>19502.666666666664</v>
      </c>
      <c r="I37" s="23">
        <f>(F37-H37)/H37</f>
        <v>0.31890225838062042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303444.83333333337</v>
      </c>
      <c r="F39" s="46">
        <v>1545100</v>
      </c>
      <c r="G39" s="21">
        <f t="shared" ref="G39:G44" si="2">(F39-E39)/E39</f>
        <v>4.0918645838425318</v>
      </c>
      <c r="H39" s="184">
        <v>1294876</v>
      </c>
      <c r="I39" s="21">
        <f t="shared" ref="I39:I44" si="3">(F39-H39)/H39</f>
        <v>0.19324166947259816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221706.4392857143</v>
      </c>
      <c r="F40" s="46">
        <v>1116791.6000000001</v>
      </c>
      <c r="G40" s="21">
        <f t="shared" si="2"/>
        <v>4.0372537829665136</v>
      </c>
      <c r="H40" s="184">
        <v>884983.2666666666</v>
      </c>
      <c r="I40" s="21">
        <f t="shared" si="3"/>
        <v>0.26193527274979006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148269.6</v>
      </c>
      <c r="F41" s="57">
        <v>739266.66666666663</v>
      </c>
      <c r="G41" s="21">
        <f t="shared" si="2"/>
        <v>3.9859625079359939</v>
      </c>
      <c r="H41" s="192">
        <v>599257.59999999998</v>
      </c>
      <c r="I41" s="21">
        <f t="shared" si="3"/>
        <v>0.23363753195064468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78220</v>
      </c>
      <c r="F42" s="47">
        <v>290605.55555555556</v>
      </c>
      <c r="G42" s="21">
        <f t="shared" si="2"/>
        <v>2.7152333873121397</v>
      </c>
      <c r="H42" s="185">
        <v>228642.85714285713</v>
      </c>
      <c r="I42" s="21">
        <f t="shared" si="3"/>
        <v>0.27100211739387009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61916.666666666672</v>
      </c>
      <c r="F43" s="47">
        <v>296266.66666666669</v>
      </c>
      <c r="G43" s="21">
        <f t="shared" si="2"/>
        <v>3.7849259757738896</v>
      </c>
      <c r="H43" s="185">
        <v>206000</v>
      </c>
      <c r="I43" s="21">
        <f t="shared" si="3"/>
        <v>0.43818770226537224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145946.25</v>
      </c>
      <c r="F44" s="50">
        <v>640000</v>
      </c>
      <c r="G44" s="31">
        <f t="shared" si="2"/>
        <v>3.3851760494017489</v>
      </c>
      <c r="H44" s="188">
        <v>518350</v>
      </c>
      <c r="I44" s="31">
        <f t="shared" si="3"/>
        <v>0.2346869875566702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104975.33333333333</v>
      </c>
      <c r="F46" s="43">
        <v>371857.14285714284</v>
      </c>
      <c r="G46" s="21">
        <f t="shared" ref="G46:G51" si="4">(F46-E46)/E46</f>
        <v>2.5423287647619714</v>
      </c>
      <c r="H46" s="182">
        <v>338519.25</v>
      </c>
      <c r="I46" s="21">
        <f t="shared" ref="I46:I51" si="5">(F46-H46)/H46</f>
        <v>9.8481527585633138E-2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65587.138888888876</v>
      </c>
      <c r="F47" s="47">
        <v>341425</v>
      </c>
      <c r="G47" s="21">
        <f t="shared" si="4"/>
        <v>4.2056699801832771</v>
      </c>
      <c r="H47" s="185">
        <v>316156.66666666669</v>
      </c>
      <c r="I47" s="21">
        <f t="shared" si="5"/>
        <v>7.9923455670711713E-2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198299.58333333334</v>
      </c>
      <c r="F48" s="47">
        <v>1135016.6666666667</v>
      </c>
      <c r="G48" s="21">
        <f t="shared" si="4"/>
        <v>4.7237471082263998</v>
      </c>
      <c r="H48" s="185">
        <v>1002095.7142857143</v>
      </c>
      <c r="I48" s="21">
        <f t="shared" si="5"/>
        <v>0.13264297061254013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224958.16666666666</v>
      </c>
      <c r="F49" s="47">
        <v>1408733.4</v>
      </c>
      <c r="G49" s="21">
        <f t="shared" si="4"/>
        <v>5.2622016389713933</v>
      </c>
      <c r="H49" s="185">
        <v>1268210.5549999999</v>
      </c>
      <c r="I49" s="21">
        <f t="shared" si="5"/>
        <v>0.110804033640928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25535.625</v>
      </c>
      <c r="F50" s="47">
        <v>178933.33333333334</v>
      </c>
      <c r="G50" s="21">
        <f t="shared" si="4"/>
        <v>6.0072039878927317</v>
      </c>
      <c r="H50" s="185">
        <v>165920</v>
      </c>
      <c r="I50" s="21">
        <f t="shared" si="5"/>
        <v>7.8431372549019662E-2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265623.33333333331</v>
      </c>
      <c r="F51" s="50">
        <v>1912900</v>
      </c>
      <c r="G51" s="31">
        <f t="shared" si="4"/>
        <v>6.2015510685557249</v>
      </c>
      <c r="H51" s="188">
        <v>1501750</v>
      </c>
      <c r="I51" s="31">
        <f t="shared" si="5"/>
        <v>0.27378058931246879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43471.666666666664</v>
      </c>
      <c r="F53" s="66">
        <v>200475</v>
      </c>
      <c r="G53" s="22">
        <f t="shared" ref="G53:G61" si="6">(F53-E53)/E53</f>
        <v>3.6116244297051723</v>
      </c>
      <c r="H53" s="143">
        <v>157420</v>
      </c>
      <c r="I53" s="22">
        <f t="shared" ref="I53:I61" si="7">(F53-H53)/H53</f>
        <v>0.27350400203277858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49337.5</v>
      </c>
      <c r="F54" s="70">
        <v>193600</v>
      </c>
      <c r="G54" s="21">
        <f t="shared" si="6"/>
        <v>2.9239929060045604</v>
      </c>
      <c r="H54" s="196">
        <v>164826.66666666666</v>
      </c>
      <c r="I54" s="21">
        <f t="shared" si="7"/>
        <v>0.1745672221323411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35666.033333333333</v>
      </c>
      <c r="F55" s="70">
        <v>163900</v>
      </c>
      <c r="G55" s="21">
        <f t="shared" si="6"/>
        <v>3.5954087035190345</v>
      </c>
      <c r="H55" s="196">
        <v>141548</v>
      </c>
      <c r="I55" s="21">
        <f t="shared" si="7"/>
        <v>0.15791109729561703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46535.833333333336</v>
      </c>
      <c r="F56" s="70">
        <v>189750</v>
      </c>
      <c r="G56" s="21">
        <f t="shared" si="6"/>
        <v>3.0775029994806866</v>
      </c>
      <c r="H56" s="196">
        <v>151717.5</v>
      </c>
      <c r="I56" s="21">
        <f t="shared" si="7"/>
        <v>0.25067971723762916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23561.458333333336</v>
      </c>
      <c r="F57" s="98">
        <v>111980</v>
      </c>
      <c r="G57" s="21">
        <f t="shared" si="6"/>
        <v>3.7526769530041109</v>
      </c>
      <c r="H57" s="201">
        <v>103352.5</v>
      </c>
      <c r="I57" s="21">
        <f t="shared" si="7"/>
        <v>8.3476451948428926E-2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7305.1875</v>
      </c>
      <c r="F58" s="50">
        <v>97037.5</v>
      </c>
      <c r="G58" s="29">
        <f t="shared" si="6"/>
        <v>12.283368838924394</v>
      </c>
      <c r="H58" s="188">
        <v>102928.33333333333</v>
      </c>
      <c r="I58" s="29">
        <f t="shared" si="7"/>
        <v>-5.7232378515795733E-2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45845.416666666664</v>
      </c>
      <c r="F59" s="68">
        <v>262428.57142857142</v>
      </c>
      <c r="G59" s="21">
        <f t="shared" si="6"/>
        <v>4.7242051770766933</v>
      </c>
      <c r="H59" s="195">
        <v>236153.33333333334</v>
      </c>
      <c r="I59" s="21">
        <f t="shared" si="7"/>
        <v>0.11126346481906421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54140.5</v>
      </c>
      <c r="F60" s="70">
        <v>253471.42857142858</v>
      </c>
      <c r="G60" s="21">
        <f t="shared" si="6"/>
        <v>3.6817341652077205</v>
      </c>
      <c r="H60" s="196">
        <v>226293.33333333334</v>
      </c>
      <c r="I60" s="21">
        <f t="shared" si="7"/>
        <v>0.12010117504461128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430875</v>
      </c>
      <c r="F61" s="73">
        <v>1662100</v>
      </c>
      <c r="G61" s="29">
        <f t="shared" si="6"/>
        <v>2.8574992747316506</v>
      </c>
      <c r="H61" s="197">
        <v>1541220</v>
      </c>
      <c r="I61" s="29">
        <f t="shared" si="7"/>
        <v>7.8431372549019607E-2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81060.388392857145</v>
      </c>
      <c r="F63" s="54">
        <v>492657.57142857142</v>
      </c>
      <c r="G63" s="21">
        <f t="shared" ref="G63:G68" si="8">(F63-E63)/E63</f>
        <v>5.0776611264298266</v>
      </c>
      <c r="H63" s="190">
        <v>441281</v>
      </c>
      <c r="I63" s="21">
        <f t="shared" ref="I63:I74" si="9">(F63-H63)/H63</f>
        <v>0.1164259767100134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467423.28571428574</v>
      </c>
      <c r="F64" s="46">
        <v>2777775</v>
      </c>
      <c r="G64" s="21">
        <f t="shared" si="8"/>
        <v>4.9427398781709933</v>
      </c>
      <c r="H64" s="184">
        <v>2457495</v>
      </c>
      <c r="I64" s="21">
        <f t="shared" si="9"/>
        <v>0.13032783383079111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276006.5625</v>
      </c>
      <c r="F65" s="46">
        <v>1046200</v>
      </c>
      <c r="G65" s="21">
        <f t="shared" si="8"/>
        <v>2.7904895830148968</v>
      </c>
      <c r="H65" s="184">
        <v>851380.83333333337</v>
      </c>
      <c r="I65" s="21">
        <f t="shared" si="9"/>
        <v>0.22882728743599853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101687.5</v>
      </c>
      <c r="F66" s="46">
        <v>722668.25</v>
      </c>
      <c r="G66" s="21">
        <f t="shared" si="8"/>
        <v>6.1067559926244623</v>
      </c>
      <c r="H66" s="184">
        <v>583066</v>
      </c>
      <c r="I66" s="21">
        <f t="shared" si="9"/>
        <v>0.23942786922921247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56703.571428571428</v>
      </c>
      <c r="F67" s="46">
        <v>297275</v>
      </c>
      <c r="G67" s="21">
        <f t="shared" si="8"/>
        <v>4.2426151036089941</v>
      </c>
      <c r="H67" s="184">
        <v>259420</v>
      </c>
      <c r="I67" s="21">
        <f t="shared" si="9"/>
        <v>0.14592167142086193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50365.9</v>
      </c>
      <c r="F68" s="58">
        <v>243650</v>
      </c>
      <c r="G68" s="31">
        <f t="shared" si="8"/>
        <v>3.8375984545098967</v>
      </c>
      <c r="H68" s="193">
        <v>228956</v>
      </c>
      <c r="I68" s="31">
        <f t="shared" si="9"/>
        <v>6.4178270060623002E-2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54714.125</v>
      </c>
      <c r="F70" s="43">
        <v>310200</v>
      </c>
      <c r="G70" s="21">
        <f>(F70-E70)/E70</f>
        <v>4.6694683502660421</v>
      </c>
      <c r="H70" s="182">
        <v>277961.25</v>
      </c>
      <c r="I70" s="21">
        <f t="shared" si="9"/>
        <v>0.11598289329897603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37221.441666666666</v>
      </c>
      <c r="F71" s="47">
        <v>225775</v>
      </c>
      <c r="G71" s="21">
        <f>(F71-E71)/E71</f>
        <v>5.0657242140674743</v>
      </c>
      <c r="H71" s="185">
        <v>210541.66666666666</v>
      </c>
      <c r="I71" s="21">
        <f t="shared" si="9"/>
        <v>7.2353057589550809E-2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22190.276785714286</v>
      </c>
      <c r="F72" s="47">
        <v>98057.142857142855</v>
      </c>
      <c r="G72" s="21">
        <f>(F72-E72)/E72</f>
        <v>3.4189238288487838</v>
      </c>
      <c r="H72" s="185">
        <v>85908</v>
      </c>
      <c r="I72" s="21">
        <f t="shared" si="9"/>
        <v>0.14142038991878353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29187.6875</v>
      </c>
      <c r="F73" s="47">
        <v>151120</v>
      </c>
      <c r="G73" s="21">
        <f>(F73-E73)/E73</f>
        <v>4.1775256261737077</v>
      </c>
      <c r="H73" s="185">
        <v>101657.5</v>
      </c>
      <c r="I73" s="21">
        <f t="shared" si="9"/>
        <v>0.48656026363032734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24359.714285714286</v>
      </c>
      <c r="F74" s="50">
        <v>140433.33333333334</v>
      </c>
      <c r="G74" s="21">
        <f>(F74-E74)/E74</f>
        <v>4.7649827779667442</v>
      </c>
      <c r="H74" s="188">
        <v>116709.375</v>
      </c>
      <c r="I74" s="21">
        <f t="shared" si="9"/>
        <v>0.20327380155478805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19651.599999999999</v>
      </c>
      <c r="F76" s="43">
        <v>91025</v>
      </c>
      <c r="G76" s="22">
        <f t="shared" ref="G76:G82" si="10">(F76-E76)/E76</f>
        <v>3.631938366341672</v>
      </c>
      <c r="H76" s="182">
        <v>81797.5</v>
      </c>
      <c r="I76" s="22">
        <f t="shared" ref="I76:I82" si="11">(F76-H76)/H76</f>
        <v>0.11280907118188209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24717.976190476191</v>
      </c>
      <c r="F77" s="32">
        <v>107185.55555555556</v>
      </c>
      <c r="G77" s="21">
        <f t="shared" si="10"/>
        <v>3.336340270319301</v>
      </c>
      <c r="H77" s="176">
        <v>98107.5</v>
      </c>
      <c r="I77" s="21">
        <f t="shared" si="11"/>
        <v>9.2531718324853476E-2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10154.633333333333</v>
      </c>
      <c r="F78" s="47">
        <v>46466.666666666664</v>
      </c>
      <c r="G78" s="21">
        <f t="shared" si="10"/>
        <v>3.5759078778488638</v>
      </c>
      <c r="H78" s="185">
        <v>40858</v>
      </c>
      <c r="I78" s="21">
        <f t="shared" si="11"/>
        <v>0.13727217843914691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14748.055555555555</v>
      </c>
      <c r="F79" s="47">
        <v>101565.5</v>
      </c>
      <c r="G79" s="21">
        <f t="shared" si="10"/>
        <v>5.8867044619818056</v>
      </c>
      <c r="H79" s="185">
        <v>94051.111111111109</v>
      </c>
      <c r="I79" s="21">
        <f t="shared" si="11"/>
        <v>7.9896864588994185E-2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26327.308035714286</v>
      </c>
      <c r="F80" s="61">
        <v>150150</v>
      </c>
      <c r="G80" s="21">
        <f t="shared" si="10"/>
        <v>4.7032036771976138</v>
      </c>
      <c r="H80" s="194">
        <v>139743.71428571429</v>
      </c>
      <c r="I80" s="21">
        <f t="shared" si="11"/>
        <v>7.446693232304849E-2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70500</v>
      </c>
      <c r="F81" s="61">
        <v>860933.33333333337</v>
      </c>
      <c r="G81" s="21">
        <f t="shared" si="10"/>
        <v>11.211820330969267</v>
      </c>
      <c r="H81" s="194">
        <v>790500</v>
      </c>
      <c r="I81" s="21">
        <f t="shared" si="11"/>
        <v>8.9099725911870167E-2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39246.850000000006</v>
      </c>
      <c r="F82" s="50">
        <v>180306</v>
      </c>
      <c r="G82" s="23">
        <f t="shared" si="10"/>
        <v>3.5941521421464393</v>
      </c>
      <c r="H82" s="188">
        <v>161792.25</v>
      </c>
      <c r="I82" s="23">
        <f t="shared" si="11"/>
        <v>0.1144291521998118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58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222</v>
      </c>
      <c r="B10" s="2"/>
      <c r="C10" s="2"/>
    </row>
    <row r="11" spans="1:9" ht="18" customHeight="1">
      <c r="A11" s="2"/>
      <c r="B11" s="2"/>
      <c r="C11" s="2"/>
      <c r="D11" s="245" t="s">
        <v>218</v>
      </c>
      <c r="E11" s="246"/>
      <c r="F11" s="218" t="s">
        <v>228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226</v>
      </c>
      <c r="G13" s="224" t="s">
        <v>197</v>
      </c>
      <c r="H13" s="241" t="s">
        <v>221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6</v>
      </c>
      <c r="C16" s="163" t="s">
        <v>86</v>
      </c>
      <c r="D16" s="160" t="s">
        <v>161</v>
      </c>
      <c r="E16" s="181">
        <v>24674.294444444444</v>
      </c>
      <c r="F16" s="181">
        <v>52527.044444444444</v>
      </c>
      <c r="G16" s="169">
        <f>(F16-E16)/E16</f>
        <v>1.1288164718432792</v>
      </c>
      <c r="H16" s="181">
        <v>53978.974999999999</v>
      </c>
      <c r="I16" s="169">
        <f>(F16-H16)/H16</f>
        <v>-2.6898075696242005E-2</v>
      </c>
    </row>
    <row r="17" spans="1:9" ht="16.5">
      <c r="A17" s="130"/>
      <c r="B17" s="177" t="s">
        <v>18</v>
      </c>
      <c r="C17" s="164" t="s">
        <v>98</v>
      </c>
      <c r="D17" s="160" t="s">
        <v>83</v>
      </c>
      <c r="E17" s="184">
        <v>18511.511111111111</v>
      </c>
      <c r="F17" s="184">
        <v>43466.6</v>
      </c>
      <c r="G17" s="169">
        <f>(F17-E17)/E17</f>
        <v>1.3480849153319616</v>
      </c>
      <c r="H17" s="184">
        <v>41489.28571428571</v>
      </c>
      <c r="I17" s="169">
        <f>(F17-H17)/H17</f>
        <v>4.7658431608849174E-2</v>
      </c>
    </row>
    <row r="18" spans="1:9" ht="16.5">
      <c r="A18" s="130"/>
      <c r="B18" s="177" t="s">
        <v>14</v>
      </c>
      <c r="C18" s="164" t="s">
        <v>94</v>
      </c>
      <c r="D18" s="160" t="s">
        <v>81</v>
      </c>
      <c r="E18" s="184">
        <v>4395.3500000000004</v>
      </c>
      <c r="F18" s="184">
        <v>13593.625</v>
      </c>
      <c r="G18" s="169">
        <f>(F18-E18)/E18</f>
        <v>2.092728679172307</v>
      </c>
      <c r="H18" s="184">
        <v>12611.3</v>
      </c>
      <c r="I18" s="169">
        <f>(F18-H18)/H18</f>
        <v>7.7892445663809498E-2</v>
      </c>
    </row>
    <row r="19" spans="1:9" ht="16.5">
      <c r="A19" s="130"/>
      <c r="B19" s="177" t="s">
        <v>5</v>
      </c>
      <c r="C19" s="164" t="s">
        <v>85</v>
      </c>
      <c r="D19" s="160" t="s">
        <v>161</v>
      </c>
      <c r="E19" s="184">
        <v>23012.111111111109</v>
      </c>
      <c r="F19" s="184">
        <v>52547.1</v>
      </c>
      <c r="G19" s="169">
        <f>(F19-E19)/E19</f>
        <v>1.28345412319117</v>
      </c>
      <c r="H19" s="184">
        <v>47868.625</v>
      </c>
      <c r="I19" s="169">
        <f>(F19-H19)/H19</f>
        <v>9.7735729823031234E-2</v>
      </c>
    </row>
    <row r="20" spans="1:9" ht="16.5">
      <c r="A20" s="130"/>
      <c r="B20" s="177" t="s">
        <v>15</v>
      </c>
      <c r="C20" s="164" t="s">
        <v>95</v>
      </c>
      <c r="D20" s="160" t="s">
        <v>82</v>
      </c>
      <c r="E20" s="184">
        <v>14849.275</v>
      </c>
      <c r="F20" s="184">
        <v>44010.224999999999</v>
      </c>
      <c r="G20" s="169">
        <f>(F20-E20)/E20</f>
        <v>1.9637962122729895</v>
      </c>
      <c r="H20" s="184">
        <v>39944.333333333328</v>
      </c>
      <c r="I20" s="169">
        <f>(F20-H20)/H20</f>
        <v>0.10178894795256742</v>
      </c>
    </row>
    <row r="21" spans="1:9" ht="16.5">
      <c r="A21" s="130"/>
      <c r="B21" s="177" t="s">
        <v>12</v>
      </c>
      <c r="C21" s="164" t="s">
        <v>92</v>
      </c>
      <c r="D21" s="160" t="s">
        <v>81</v>
      </c>
      <c r="E21" s="184">
        <v>4883.7222222222226</v>
      </c>
      <c r="F21" s="184">
        <v>13843.625</v>
      </c>
      <c r="G21" s="169">
        <f>(F21-E21)/E21</f>
        <v>1.834646273903102</v>
      </c>
      <c r="H21" s="184">
        <v>12390.5</v>
      </c>
      <c r="I21" s="169">
        <f>(F21-H21)/H21</f>
        <v>0.1172773495823413</v>
      </c>
    </row>
    <row r="22" spans="1:9" ht="16.5">
      <c r="A22" s="130"/>
      <c r="B22" s="177" t="s">
        <v>11</v>
      </c>
      <c r="C22" s="164" t="s">
        <v>91</v>
      </c>
      <c r="D22" s="160" t="s">
        <v>81</v>
      </c>
      <c r="E22" s="184">
        <v>4105.375</v>
      </c>
      <c r="F22" s="184">
        <v>12283.222222222223</v>
      </c>
      <c r="G22" s="169">
        <f>(F22-E22)/E22</f>
        <v>1.9919854391431289</v>
      </c>
      <c r="H22" s="184">
        <v>10797.044444444444</v>
      </c>
      <c r="I22" s="169">
        <f>(F22-H22)/H22</f>
        <v>0.13764672225115115</v>
      </c>
    </row>
    <row r="23" spans="1:9" ht="16.5">
      <c r="A23" s="130"/>
      <c r="B23" s="177" t="s">
        <v>9</v>
      </c>
      <c r="C23" s="164" t="s">
        <v>88</v>
      </c>
      <c r="D23" s="162" t="s">
        <v>161</v>
      </c>
      <c r="E23" s="184">
        <v>25414.475892857143</v>
      </c>
      <c r="F23" s="184">
        <v>52132.044444444444</v>
      </c>
      <c r="G23" s="169">
        <f>(F23-E23)/E23</f>
        <v>1.0512736388593558</v>
      </c>
      <c r="H23" s="184">
        <v>45360.377777777772</v>
      </c>
      <c r="I23" s="169">
        <f>(F23-H23)/H23</f>
        <v>0.14928594069126422</v>
      </c>
    </row>
    <row r="24" spans="1:9" ht="16.5">
      <c r="A24" s="130"/>
      <c r="B24" s="177" t="s">
        <v>13</v>
      </c>
      <c r="C24" s="164" t="s">
        <v>93</v>
      </c>
      <c r="D24" s="162" t="s">
        <v>81</v>
      </c>
      <c r="E24" s="184">
        <v>4881.71875</v>
      </c>
      <c r="F24" s="184">
        <v>14281.125</v>
      </c>
      <c r="G24" s="169">
        <f>(F24-E24)/E24</f>
        <v>1.9254296962519604</v>
      </c>
      <c r="H24" s="184">
        <v>12290.5</v>
      </c>
      <c r="I24" s="169">
        <f>(F24-H24)/H24</f>
        <v>0.16196452544648304</v>
      </c>
    </row>
    <row r="25" spans="1:9" ht="16.5">
      <c r="A25" s="130"/>
      <c r="B25" s="177" t="s">
        <v>19</v>
      </c>
      <c r="C25" s="164" t="s">
        <v>99</v>
      </c>
      <c r="D25" s="162" t="s">
        <v>161</v>
      </c>
      <c r="E25" s="184">
        <v>13555.75</v>
      </c>
      <c r="F25" s="184">
        <v>39988.744444444441</v>
      </c>
      <c r="G25" s="169">
        <f>(F25-E25)/E25</f>
        <v>1.9499470294483479</v>
      </c>
      <c r="H25" s="184">
        <v>33999.822222222225</v>
      </c>
      <c r="I25" s="169">
        <f>(F25-H25)/H25</f>
        <v>0.17614569226505741</v>
      </c>
    </row>
    <row r="26" spans="1:9" ht="16.5">
      <c r="A26" s="130"/>
      <c r="B26" s="177" t="s">
        <v>10</v>
      </c>
      <c r="C26" s="164" t="s">
        <v>90</v>
      </c>
      <c r="D26" s="162" t="s">
        <v>161</v>
      </c>
      <c r="E26" s="184">
        <v>12585.681249999998</v>
      </c>
      <c r="F26" s="184">
        <v>53611</v>
      </c>
      <c r="G26" s="169">
        <f>(F26-E26)/E26</f>
        <v>3.2596820096647541</v>
      </c>
      <c r="H26" s="184">
        <v>43483.155555555553</v>
      </c>
      <c r="I26" s="169">
        <f>(F26-H26)/H26</f>
        <v>0.23291420125903167</v>
      </c>
    </row>
    <row r="27" spans="1:9" ht="16.5">
      <c r="A27" s="130"/>
      <c r="B27" s="177" t="s">
        <v>4</v>
      </c>
      <c r="C27" s="164" t="s">
        <v>84</v>
      </c>
      <c r="D27" s="162" t="s">
        <v>161</v>
      </c>
      <c r="E27" s="184">
        <v>19317.674999999999</v>
      </c>
      <c r="F27" s="184">
        <v>55027.111111111109</v>
      </c>
      <c r="G27" s="169">
        <f>(F27-E27)/E27</f>
        <v>1.8485369544270265</v>
      </c>
      <c r="H27" s="184">
        <v>44222.077777777777</v>
      </c>
      <c r="I27" s="169">
        <f>(F27-H27)/H27</f>
        <v>0.24433572270462189</v>
      </c>
    </row>
    <row r="28" spans="1:9" ht="16.5">
      <c r="A28" s="130"/>
      <c r="B28" s="177" t="s">
        <v>17</v>
      </c>
      <c r="C28" s="164" t="s">
        <v>97</v>
      </c>
      <c r="D28" s="162" t="s">
        <v>161</v>
      </c>
      <c r="E28" s="184">
        <v>7854.5694444444443</v>
      </c>
      <c r="F28" s="184">
        <v>110554.82222222222</v>
      </c>
      <c r="G28" s="169">
        <f>(F28-E28)/E28</f>
        <v>13.075223728579791</v>
      </c>
      <c r="H28" s="184">
        <v>87568.625</v>
      </c>
      <c r="I28" s="169">
        <f>(F28-H28)/H28</f>
        <v>0.26249352690215499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4682.7340277777785</v>
      </c>
      <c r="F29" s="184">
        <v>14146.75</v>
      </c>
      <c r="G29" s="169">
        <f>(F29-E29)/E29</f>
        <v>2.0210449528164705</v>
      </c>
      <c r="H29" s="184">
        <v>11032.1</v>
      </c>
      <c r="I29" s="169">
        <f>(F29-H29)/H29</f>
        <v>0.28232612104676347</v>
      </c>
    </row>
    <row r="30" spans="1:9" ht="16.5">
      <c r="A30" s="37"/>
      <c r="B30" s="177" t="s">
        <v>7</v>
      </c>
      <c r="C30" s="164" t="s">
        <v>87</v>
      </c>
      <c r="D30" s="162" t="s">
        <v>161</v>
      </c>
      <c r="E30" s="184">
        <v>6051.8249999999998</v>
      </c>
      <c r="F30" s="184">
        <v>23244.3</v>
      </c>
      <c r="G30" s="169">
        <f>(F30-E30)/E30</f>
        <v>2.8408744469643454</v>
      </c>
      <c r="H30" s="184">
        <v>18116.522222222222</v>
      </c>
      <c r="I30" s="169">
        <f>(F30-H30)/H30</f>
        <v>0.28304426836889834</v>
      </c>
    </row>
    <row r="31" spans="1:9" ht="17.25" thickBot="1">
      <c r="A31" s="38"/>
      <c r="B31" s="178" t="s">
        <v>8</v>
      </c>
      <c r="C31" s="165" t="s">
        <v>89</v>
      </c>
      <c r="D31" s="161" t="s">
        <v>161</v>
      </c>
      <c r="E31" s="187">
        <v>91650.204166666663</v>
      </c>
      <c r="F31" s="187">
        <v>316291.5</v>
      </c>
      <c r="G31" s="171">
        <f>(F31-E31)/E31</f>
        <v>2.4510725085218716</v>
      </c>
      <c r="H31" s="187">
        <v>229449.8</v>
      </c>
      <c r="I31" s="171">
        <f>(F31-H31)/H31</f>
        <v>0.37847799387927128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280426.27242063486</v>
      </c>
      <c r="F32" s="100">
        <f>SUM(F16:F31)</f>
        <v>911548.83888888895</v>
      </c>
      <c r="G32" s="101">
        <f t="shared" ref="G32" si="0">(F32-E32)/E32</f>
        <v>2.2505828752078565</v>
      </c>
      <c r="H32" s="100">
        <f>SUM(H16:H31)</f>
        <v>744603.04404761898</v>
      </c>
      <c r="I32" s="104">
        <f t="shared" ref="I32" si="1">(F32-H32)/H32</f>
        <v>0.22420777913257284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28</v>
      </c>
      <c r="C34" s="166" t="s">
        <v>102</v>
      </c>
      <c r="D34" s="168" t="s">
        <v>161</v>
      </c>
      <c r="E34" s="190">
        <v>11243.518749999999</v>
      </c>
      <c r="F34" s="190">
        <v>42291.633333333331</v>
      </c>
      <c r="G34" s="169">
        <f>(F34-E34)/E34</f>
        <v>2.7614232940495906</v>
      </c>
      <c r="H34" s="190">
        <v>38857.142857142855</v>
      </c>
      <c r="I34" s="169">
        <f>(F34-H34)/H34</f>
        <v>8.838762254901962E-2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20064.8</v>
      </c>
      <c r="F35" s="184">
        <v>72033.3</v>
      </c>
      <c r="G35" s="169">
        <f>(F35-E35)/E35</f>
        <v>2.5900332921334877</v>
      </c>
      <c r="H35" s="184">
        <v>62528.571428571428</v>
      </c>
      <c r="I35" s="169">
        <f>(F35-H35)/H35</f>
        <v>0.15200616860863611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20333.924999999999</v>
      </c>
      <c r="F36" s="184">
        <v>72199.96666666666</v>
      </c>
      <c r="G36" s="169">
        <f>(F36-E36)/E36</f>
        <v>2.5507147128095857</v>
      </c>
      <c r="H36" s="184">
        <v>60516.633333333331</v>
      </c>
      <c r="I36" s="169">
        <f>(F36-H36)/H36</f>
        <v>0.19305986949042653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9886.0434523809527</v>
      </c>
      <c r="F37" s="184">
        <v>46583.3</v>
      </c>
      <c r="G37" s="169">
        <f>(F37-E37)/E37</f>
        <v>3.712026628689447</v>
      </c>
      <c r="H37" s="184">
        <v>37083.26666666667</v>
      </c>
      <c r="I37" s="169">
        <f>(F37-H37)/H37</f>
        <v>0.25618113470765785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7895.25</v>
      </c>
      <c r="F38" s="187">
        <v>25722.111111111109</v>
      </c>
      <c r="G38" s="171">
        <f>(F38-E38)/E38</f>
        <v>2.2579223091239808</v>
      </c>
      <c r="H38" s="187">
        <v>19502.666666666664</v>
      </c>
      <c r="I38" s="171">
        <f>(F38-H38)/H38</f>
        <v>0.31890225838062042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69423.537202380947</v>
      </c>
      <c r="F39" s="102">
        <f>SUM(F34:F38)</f>
        <v>258830.31111111114</v>
      </c>
      <c r="G39" s="103">
        <f t="shared" ref="G39" si="2">(F39-E39)/E39</f>
        <v>2.7282789316334966</v>
      </c>
      <c r="H39" s="102">
        <f>SUM(H34:H38)</f>
        <v>218488.28095238094</v>
      </c>
      <c r="I39" s="104">
        <f t="shared" ref="I39" si="3">(F39-H39)/H39</f>
        <v>0.18464162005797763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303444.83333333337</v>
      </c>
      <c r="F41" s="184">
        <v>1545100</v>
      </c>
      <c r="G41" s="169">
        <f>(F41-E41)/E41</f>
        <v>4.0918645838425318</v>
      </c>
      <c r="H41" s="184">
        <v>1294876</v>
      </c>
      <c r="I41" s="169">
        <f>(F41-H41)/H41</f>
        <v>0.19324166947259816</v>
      </c>
    </row>
    <row r="42" spans="1:9" ht="16.5">
      <c r="A42" s="37"/>
      <c r="B42" s="177" t="s">
        <v>33</v>
      </c>
      <c r="C42" s="164" t="s">
        <v>107</v>
      </c>
      <c r="D42" s="160" t="s">
        <v>161</v>
      </c>
      <c r="E42" s="185">
        <v>148269.6</v>
      </c>
      <c r="F42" s="184">
        <v>739266.66666666663</v>
      </c>
      <c r="G42" s="169">
        <f>(F42-E42)/E42</f>
        <v>3.9859625079359939</v>
      </c>
      <c r="H42" s="184">
        <v>599257.59999999998</v>
      </c>
      <c r="I42" s="169">
        <f>(F42-H42)/H42</f>
        <v>0.23363753195064468</v>
      </c>
    </row>
    <row r="43" spans="1:9" ht="16.5">
      <c r="A43" s="37"/>
      <c r="B43" s="179" t="s">
        <v>36</v>
      </c>
      <c r="C43" s="164" t="s">
        <v>153</v>
      </c>
      <c r="D43" s="160" t="s">
        <v>161</v>
      </c>
      <c r="E43" s="185">
        <v>145946.25</v>
      </c>
      <c r="F43" s="192">
        <v>640000</v>
      </c>
      <c r="G43" s="169">
        <f>(F43-E43)/E43</f>
        <v>3.3851760494017489</v>
      </c>
      <c r="H43" s="192">
        <v>518350</v>
      </c>
      <c r="I43" s="169">
        <f>(F43-H43)/H43</f>
        <v>0.2346869875566702</v>
      </c>
    </row>
    <row r="44" spans="1:9" ht="16.5">
      <c r="A44" s="37"/>
      <c r="B44" s="177" t="s">
        <v>32</v>
      </c>
      <c r="C44" s="164" t="s">
        <v>106</v>
      </c>
      <c r="D44" s="160" t="s">
        <v>161</v>
      </c>
      <c r="E44" s="185">
        <v>221706.4392857143</v>
      </c>
      <c r="F44" s="185">
        <v>1116791.6000000001</v>
      </c>
      <c r="G44" s="169">
        <f>(F44-E44)/E44</f>
        <v>4.0372537829665136</v>
      </c>
      <c r="H44" s="185">
        <v>884983.2666666666</v>
      </c>
      <c r="I44" s="169">
        <f>(F44-H44)/H44</f>
        <v>0.26193527274979006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78220</v>
      </c>
      <c r="F45" s="185">
        <v>290605.55555555556</v>
      </c>
      <c r="G45" s="169">
        <f>(F45-E45)/E45</f>
        <v>2.7152333873121397</v>
      </c>
      <c r="H45" s="185">
        <v>228642.85714285713</v>
      </c>
      <c r="I45" s="169">
        <f>(F45-H45)/H45</f>
        <v>0.27100211739387009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61916.666666666672</v>
      </c>
      <c r="F46" s="188">
        <v>296266.66666666669</v>
      </c>
      <c r="G46" s="175">
        <f>(F46-E46)/E46</f>
        <v>3.7849259757738896</v>
      </c>
      <c r="H46" s="188">
        <v>206000</v>
      </c>
      <c r="I46" s="175">
        <f>(F46-H46)/H46</f>
        <v>0.43818770226537224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959503.78928571427</v>
      </c>
      <c r="F47" s="83">
        <f>SUM(F41:F46)</f>
        <v>4628030.4888888896</v>
      </c>
      <c r="G47" s="103">
        <f t="shared" ref="G47" si="4">(F47-E47)/E47</f>
        <v>3.8233582197045259</v>
      </c>
      <c r="H47" s="102">
        <f>SUM(H41:H46)</f>
        <v>3732109.723809524</v>
      </c>
      <c r="I47" s="104">
        <f t="shared" ref="I47" si="5">(F47-H47)/H47</f>
        <v>0.24005745580407559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25535.625</v>
      </c>
      <c r="F49" s="182">
        <v>178933.33333333334</v>
      </c>
      <c r="G49" s="169">
        <f>(F49-E49)/E49</f>
        <v>6.0072039878927317</v>
      </c>
      <c r="H49" s="182">
        <v>165920</v>
      </c>
      <c r="I49" s="169">
        <f>(F49-H49)/H49</f>
        <v>7.8431372549019662E-2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65587.138888888876</v>
      </c>
      <c r="F50" s="185">
        <v>341425</v>
      </c>
      <c r="G50" s="169">
        <f>(F50-E50)/E50</f>
        <v>4.2056699801832771</v>
      </c>
      <c r="H50" s="185">
        <v>316156.66666666669</v>
      </c>
      <c r="I50" s="169">
        <f>(F50-H50)/H50</f>
        <v>7.9923455670711713E-2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104975.33333333333</v>
      </c>
      <c r="F51" s="185">
        <v>371857.14285714284</v>
      </c>
      <c r="G51" s="169">
        <f>(F51-E51)/E51</f>
        <v>2.5423287647619714</v>
      </c>
      <c r="H51" s="185">
        <v>338519.25</v>
      </c>
      <c r="I51" s="169">
        <f>(F51-H51)/H51</f>
        <v>9.8481527585633138E-2</v>
      </c>
    </row>
    <row r="52" spans="1:9" ht="16.5">
      <c r="A52" s="37"/>
      <c r="B52" s="177" t="s">
        <v>48</v>
      </c>
      <c r="C52" s="164" t="s">
        <v>157</v>
      </c>
      <c r="D52" s="160" t="s">
        <v>114</v>
      </c>
      <c r="E52" s="185">
        <v>224958.16666666666</v>
      </c>
      <c r="F52" s="185">
        <v>1408733.4</v>
      </c>
      <c r="G52" s="169">
        <f>(F52-E52)/E52</f>
        <v>5.2622016389713933</v>
      </c>
      <c r="H52" s="185">
        <v>1268210.5549999999</v>
      </c>
      <c r="I52" s="169">
        <f>(F52-H52)/H52</f>
        <v>0.110804033640928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198299.58333333334</v>
      </c>
      <c r="F53" s="185">
        <v>1135016.6666666667</v>
      </c>
      <c r="G53" s="169">
        <f>(F53-E53)/E53</f>
        <v>4.7237471082263998</v>
      </c>
      <c r="H53" s="185">
        <v>1002095.7142857143</v>
      </c>
      <c r="I53" s="169">
        <f>(F53-H53)/H53</f>
        <v>0.13264297061254013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265623.33333333331</v>
      </c>
      <c r="F54" s="188">
        <v>1912900</v>
      </c>
      <c r="G54" s="175">
        <f>(F54-E54)/E54</f>
        <v>6.2015510685557249</v>
      </c>
      <c r="H54" s="188">
        <v>1501750</v>
      </c>
      <c r="I54" s="175">
        <f>(F54-H54)/H54</f>
        <v>0.27378058931246879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884979.1805555555</v>
      </c>
      <c r="F55" s="83">
        <f>SUM(F49:F54)</f>
        <v>5348865.5428571431</v>
      </c>
      <c r="G55" s="103">
        <f t="shared" ref="G55" si="6">(F55-E55)/E55</f>
        <v>5.0440580528677907</v>
      </c>
      <c r="H55" s="83">
        <f>SUM(H49:H54)</f>
        <v>4592652.1859523812</v>
      </c>
      <c r="I55" s="104">
        <f t="shared" ref="I55" si="7">(F55-H55)/H55</f>
        <v>0.16465722338343056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7305.1875</v>
      </c>
      <c r="F57" s="182">
        <v>97037.5</v>
      </c>
      <c r="G57" s="170">
        <f>(F57-E57)/E57</f>
        <v>12.283368838924394</v>
      </c>
      <c r="H57" s="182">
        <v>102928.33333333333</v>
      </c>
      <c r="I57" s="170">
        <f>(F57-H57)/H57</f>
        <v>-5.7232378515795733E-2</v>
      </c>
    </row>
    <row r="58" spans="1:9" ht="16.5">
      <c r="A58" s="109"/>
      <c r="B58" s="199" t="s">
        <v>56</v>
      </c>
      <c r="C58" s="164" t="s">
        <v>123</v>
      </c>
      <c r="D58" s="160" t="s">
        <v>120</v>
      </c>
      <c r="E58" s="185">
        <v>430875</v>
      </c>
      <c r="F58" s="196">
        <v>1662100</v>
      </c>
      <c r="G58" s="169">
        <f>(F58-E58)/E58</f>
        <v>2.8574992747316506</v>
      </c>
      <c r="H58" s="196">
        <v>1541220</v>
      </c>
      <c r="I58" s="169">
        <f>(F58-H58)/H58</f>
        <v>7.8431372549019607E-2</v>
      </c>
    </row>
    <row r="59" spans="1:9" ht="16.5">
      <c r="A59" s="109"/>
      <c r="B59" s="199" t="s">
        <v>42</v>
      </c>
      <c r="C59" s="164" t="s">
        <v>198</v>
      </c>
      <c r="D59" s="160" t="s">
        <v>114</v>
      </c>
      <c r="E59" s="185">
        <v>23561.458333333336</v>
      </c>
      <c r="F59" s="196">
        <v>111980</v>
      </c>
      <c r="G59" s="169">
        <f>(F59-E59)/E59</f>
        <v>3.7526769530041109</v>
      </c>
      <c r="H59" s="196">
        <v>103352.5</v>
      </c>
      <c r="I59" s="169">
        <f>(F59-H59)/H59</f>
        <v>8.3476451948428926E-2</v>
      </c>
    </row>
    <row r="60" spans="1:9" ht="16.5">
      <c r="A60" s="109"/>
      <c r="B60" s="199" t="s">
        <v>54</v>
      </c>
      <c r="C60" s="164" t="s">
        <v>121</v>
      </c>
      <c r="D60" s="160" t="s">
        <v>120</v>
      </c>
      <c r="E60" s="185">
        <v>45845.416666666664</v>
      </c>
      <c r="F60" s="196">
        <v>262428.57142857142</v>
      </c>
      <c r="G60" s="169">
        <f>(F60-E60)/E60</f>
        <v>4.7242051770766933</v>
      </c>
      <c r="H60" s="196">
        <v>236153.33333333334</v>
      </c>
      <c r="I60" s="169">
        <f>(F60-H60)/H60</f>
        <v>0.11126346481906421</v>
      </c>
    </row>
    <row r="61" spans="1:9" s="126" customFormat="1" ht="16.5">
      <c r="A61" s="148"/>
      <c r="B61" s="199" t="s">
        <v>55</v>
      </c>
      <c r="C61" s="164" t="s">
        <v>122</v>
      </c>
      <c r="D61" s="160" t="s">
        <v>120</v>
      </c>
      <c r="E61" s="185">
        <v>54140.5</v>
      </c>
      <c r="F61" s="201">
        <v>253471.42857142858</v>
      </c>
      <c r="G61" s="169">
        <f>(F61-E61)/E61</f>
        <v>3.6817341652077205</v>
      </c>
      <c r="H61" s="201">
        <v>226293.33333333334</v>
      </c>
      <c r="I61" s="169">
        <f>(F61-H61)/H61</f>
        <v>0.12010117504461128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35666.033333333333</v>
      </c>
      <c r="F62" s="197">
        <v>163900</v>
      </c>
      <c r="G62" s="174">
        <f>(F62-E62)/E62</f>
        <v>3.5954087035190345</v>
      </c>
      <c r="H62" s="197">
        <v>141548</v>
      </c>
      <c r="I62" s="174">
        <f>(F62-H62)/H62</f>
        <v>0.15791109729561703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49337.5</v>
      </c>
      <c r="F63" s="195">
        <v>193600</v>
      </c>
      <c r="G63" s="169">
        <f>(F63-E63)/E63</f>
        <v>2.9239929060045604</v>
      </c>
      <c r="H63" s="195">
        <v>164826.66666666666</v>
      </c>
      <c r="I63" s="169">
        <f>(F63-H63)/H63</f>
        <v>0.1745672221323411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46535.833333333336</v>
      </c>
      <c r="F64" s="196">
        <v>189750</v>
      </c>
      <c r="G64" s="169">
        <f>(F64-E64)/E64</f>
        <v>3.0775029994806866</v>
      </c>
      <c r="H64" s="196">
        <v>151717.5</v>
      </c>
      <c r="I64" s="169">
        <f>(F64-H64)/H64</f>
        <v>0.25067971723762916</v>
      </c>
    </row>
    <row r="65" spans="1:9" ht="16.5" customHeight="1" thickBot="1">
      <c r="A65" s="110"/>
      <c r="B65" s="200" t="s">
        <v>38</v>
      </c>
      <c r="C65" s="165" t="s">
        <v>115</v>
      </c>
      <c r="D65" s="161" t="s">
        <v>114</v>
      </c>
      <c r="E65" s="188">
        <v>43471.666666666664</v>
      </c>
      <c r="F65" s="197">
        <v>200475</v>
      </c>
      <c r="G65" s="174">
        <f>(F65-E65)/E65</f>
        <v>3.6116244297051723</v>
      </c>
      <c r="H65" s="197">
        <v>157420</v>
      </c>
      <c r="I65" s="174">
        <f>(F65-H65)/H65</f>
        <v>0.27350400203277858</v>
      </c>
    </row>
    <row r="66" spans="1:9" ht="15.75" customHeight="1" thickBot="1">
      <c r="A66" s="234" t="s">
        <v>192</v>
      </c>
      <c r="B66" s="247"/>
      <c r="C66" s="247"/>
      <c r="D66" s="248"/>
      <c r="E66" s="99">
        <f>SUM(E57:E65)</f>
        <v>736738.59583333333</v>
      </c>
      <c r="F66" s="99">
        <f>SUM(F57:F65)</f>
        <v>3134742.5</v>
      </c>
      <c r="G66" s="101">
        <f t="shared" ref="G66" si="8">(F66-E66)/E66</f>
        <v>3.2548911075498328</v>
      </c>
      <c r="H66" s="99">
        <f>SUM(H57:H65)</f>
        <v>2825459.6666666665</v>
      </c>
      <c r="I66" s="152">
        <f t="shared" ref="I66" si="9">(F66-H66)/H66</f>
        <v>0.10946283784620774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64</v>
      </c>
      <c r="C68" s="164" t="s">
        <v>133</v>
      </c>
      <c r="D68" s="168" t="s">
        <v>127</v>
      </c>
      <c r="E68" s="182">
        <v>50365.9</v>
      </c>
      <c r="F68" s="190">
        <v>243650</v>
      </c>
      <c r="G68" s="169">
        <f>(F68-E68)/E68</f>
        <v>3.8375984545098967</v>
      </c>
      <c r="H68" s="190">
        <v>228956</v>
      </c>
      <c r="I68" s="169">
        <f>(F68-H68)/H68</f>
        <v>6.4178270060623002E-2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81060.388392857145</v>
      </c>
      <c r="F69" s="184">
        <v>492657.57142857142</v>
      </c>
      <c r="G69" s="169">
        <f>(F69-E69)/E69</f>
        <v>5.0776611264298266</v>
      </c>
      <c r="H69" s="184">
        <v>441281</v>
      </c>
      <c r="I69" s="169">
        <f>(F69-H69)/H69</f>
        <v>0.1164259767100134</v>
      </c>
    </row>
    <row r="70" spans="1:9" ht="16.5">
      <c r="A70" s="37"/>
      <c r="B70" s="177" t="s">
        <v>60</v>
      </c>
      <c r="C70" s="164" t="s">
        <v>129</v>
      </c>
      <c r="D70" s="162" t="s">
        <v>215</v>
      </c>
      <c r="E70" s="185">
        <v>467423.28571428574</v>
      </c>
      <c r="F70" s="184">
        <v>2777775</v>
      </c>
      <c r="G70" s="169">
        <f>(F70-E70)/E70</f>
        <v>4.9427398781709933</v>
      </c>
      <c r="H70" s="184">
        <v>2457495</v>
      </c>
      <c r="I70" s="169">
        <f>(F70-H70)/H70</f>
        <v>0.13032783383079111</v>
      </c>
    </row>
    <row r="71" spans="1:9" ht="16.5">
      <c r="A71" s="37"/>
      <c r="B71" s="177" t="s">
        <v>63</v>
      </c>
      <c r="C71" s="164" t="s">
        <v>132</v>
      </c>
      <c r="D71" s="162" t="s">
        <v>126</v>
      </c>
      <c r="E71" s="185">
        <v>56703.571428571428</v>
      </c>
      <c r="F71" s="184">
        <v>297275</v>
      </c>
      <c r="G71" s="169">
        <f>(F71-E71)/E71</f>
        <v>4.2426151036089941</v>
      </c>
      <c r="H71" s="184">
        <v>259420</v>
      </c>
      <c r="I71" s="169">
        <f>(F71-H71)/H71</f>
        <v>0.14592167142086193</v>
      </c>
    </row>
    <row r="72" spans="1:9" ht="16.5">
      <c r="A72" s="37"/>
      <c r="B72" s="177" t="s">
        <v>61</v>
      </c>
      <c r="C72" s="164" t="s">
        <v>130</v>
      </c>
      <c r="D72" s="162" t="s">
        <v>216</v>
      </c>
      <c r="E72" s="185">
        <v>276006.5625</v>
      </c>
      <c r="F72" s="184">
        <v>1046200</v>
      </c>
      <c r="G72" s="169">
        <f>(F72-E72)/E72</f>
        <v>2.7904895830148968</v>
      </c>
      <c r="H72" s="184">
        <v>851380.83333333337</v>
      </c>
      <c r="I72" s="169">
        <f>(F72-H72)/H72</f>
        <v>0.22882728743599853</v>
      </c>
    </row>
    <row r="73" spans="1:9" ht="16.5" customHeight="1" thickBot="1">
      <c r="A73" s="37"/>
      <c r="B73" s="177" t="s">
        <v>62</v>
      </c>
      <c r="C73" s="164" t="s">
        <v>131</v>
      </c>
      <c r="D73" s="161" t="s">
        <v>125</v>
      </c>
      <c r="E73" s="188">
        <v>101687.5</v>
      </c>
      <c r="F73" s="193">
        <v>722668.25</v>
      </c>
      <c r="G73" s="175">
        <f>(F73-E73)/E73</f>
        <v>6.1067559926244623</v>
      </c>
      <c r="H73" s="193">
        <v>583066</v>
      </c>
      <c r="I73" s="175">
        <f>(F73-H73)/H73</f>
        <v>0.23942786922921247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1033247.2080357143</v>
      </c>
      <c r="F74" s="83">
        <f>SUM(F68:F73)</f>
        <v>5580225.8214285709</v>
      </c>
      <c r="G74" s="103">
        <f t="shared" ref="G74" si="10">(F74-E74)/E74</f>
        <v>4.4006686667337114</v>
      </c>
      <c r="H74" s="83">
        <f>SUM(H68:H73)</f>
        <v>4821598.833333333</v>
      </c>
      <c r="I74" s="104">
        <f t="shared" ref="I74" si="11">(F74-H74)/H74</f>
        <v>0.15733930057610654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67</v>
      </c>
      <c r="C76" s="166" t="s">
        <v>139</v>
      </c>
      <c r="D76" s="168" t="s">
        <v>135</v>
      </c>
      <c r="E76" s="182">
        <v>37221.441666666666</v>
      </c>
      <c r="F76" s="182">
        <v>225775</v>
      </c>
      <c r="G76" s="169">
        <f>(F76-E76)/E76</f>
        <v>5.0657242140674743</v>
      </c>
      <c r="H76" s="182">
        <v>210541.66666666666</v>
      </c>
      <c r="I76" s="169">
        <f>(F76-H76)/H76</f>
        <v>7.2353057589550809E-2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54714.125</v>
      </c>
      <c r="F77" s="185">
        <v>310200</v>
      </c>
      <c r="G77" s="169">
        <f>(F77-E77)/E77</f>
        <v>4.6694683502660421</v>
      </c>
      <c r="H77" s="185">
        <v>277961.25</v>
      </c>
      <c r="I77" s="169">
        <f>(F77-H77)/H77</f>
        <v>0.11598289329897603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22190.276785714286</v>
      </c>
      <c r="F78" s="185">
        <v>98057.142857142855</v>
      </c>
      <c r="G78" s="169">
        <f>(F78-E78)/E78</f>
        <v>3.4189238288487838</v>
      </c>
      <c r="H78" s="185">
        <v>85908</v>
      </c>
      <c r="I78" s="169">
        <f>(F78-H78)/H78</f>
        <v>0.14142038991878353</v>
      </c>
    </row>
    <row r="79" spans="1:9" ht="16.5">
      <c r="A79" s="37"/>
      <c r="B79" s="177" t="s">
        <v>71</v>
      </c>
      <c r="C79" s="164" t="s">
        <v>200</v>
      </c>
      <c r="D79" s="162" t="s">
        <v>134</v>
      </c>
      <c r="E79" s="185">
        <v>24359.714285714286</v>
      </c>
      <c r="F79" s="185">
        <v>140433.33333333334</v>
      </c>
      <c r="G79" s="169">
        <f>(F79-E79)/E79</f>
        <v>4.7649827779667442</v>
      </c>
      <c r="H79" s="185">
        <v>116709.375</v>
      </c>
      <c r="I79" s="169">
        <f>(F79-H79)/H79</f>
        <v>0.20327380155478805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29187.6875</v>
      </c>
      <c r="F80" s="188">
        <v>151120</v>
      </c>
      <c r="G80" s="169">
        <f>(F80-E80)/E80</f>
        <v>4.1775256261737077</v>
      </c>
      <c r="H80" s="188">
        <v>101657.5</v>
      </c>
      <c r="I80" s="169">
        <f>(F80-H80)/H80</f>
        <v>0.48656026363032734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167673.24523809523</v>
      </c>
      <c r="F81" s="83">
        <f>SUM(F76:F80)</f>
        <v>925585.47619047621</v>
      </c>
      <c r="G81" s="103">
        <f t="shared" ref="G81" si="12">(F81-E81)/E81</f>
        <v>4.520173924445424</v>
      </c>
      <c r="H81" s="83">
        <f>SUM(H76:H80)</f>
        <v>792777.79166666663</v>
      </c>
      <c r="I81" s="104">
        <f t="shared" ref="I81" si="13">(F81-H81)/H81</f>
        <v>0.1675219537174551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78</v>
      </c>
      <c r="C83" s="164" t="s">
        <v>149</v>
      </c>
      <c r="D83" s="168" t="s">
        <v>147</v>
      </c>
      <c r="E83" s="185">
        <v>26327.308035714286</v>
      </c>
      <c r="F83" s="182">
        <v>150150</v>
      </c>
      <c r="G83" s="170">
        <f>(F83-E83)/E83</f>
        <v>4.7032036771976138</v>
      </c>
      <c r="H83" s="182">
        <v>139743.71428571429</v>
      </c>
      <c r="I83" s="170">
        <f>(F83-H83)/H83</f>
        <v>7.446693232304849E-2</v>
      </c>
    </row>
    <row r="84" spans="1:11" ht="16.5">
      <c r="A84" s="37"/>
      <c r="B84" s="177" t="s">
        <v>77</v>
      </c>
      <c r="C84" s="164" t="s">
        <v>146</v>
      </c>
      <c r="D84" s="160" t="s">
        <v>162</v>
      </c>
      <c r="E84" s="185">
        <v>14748.055555555555</v>
      </c>
      <c r="F84" s="185">
        <v>101565.5</v>
      </c>
      <c r="G84" s="169">
        <f>(F84-E84)/E84</f>
        <v>5.8867044619818056</v>
      </c>
      <c r="H84" s="185">
        <v>94051.111111111109</v>
      </c>
      <c r="I84" s="169">
        <f>(F84-H84)/H84</f>
        <v>7.9896864588994185E-2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70500</v>
      </c>
      <c r="F85" s="185">
        <v>860933.33333333337</v>
      </c>
      <c r="G85" s="169">
        <f>(F85-E85)/E85</f>
        <v>11.211820330969267</v>
      </c>
      <c r="H85" s="185">
        <v>790500</v>
      </c>
      <c r="I85" s="169">
        <f>(F85-H85)/H85</f>
        <v>8.9099725911870167E-2</v>
      </c>
    </row>
    <row r="86" spans="1:11" ht="16.5">
      <c r="A86" s="37"/>
      <c r="B86" s="177" t="s">
        <v>76</v>
      </c>
      <c r="C86" s="164" t="s">
        <v>143</v>
      </c>
      <c r="D86" s="162" t="s">
        <v>161</v>
      </c>
      <c r="E86" s="185">
        <v>24717.976190476191</v>
      </c>
      <c r="F86" s="176">
        <v>107185.55555555556</v>
      </c>
      <c r="G86" s="169">
        <f>(F86-E86)/E86</f>
        <v>3.336340270319301</v>
      </c>
      <c r="H86" s="176">
        <v>98107.5</v>
      </c>
      <c r="I86" s="169">
        <f>(F86-H86)/H86</f>
        <v>9.2531718324853476E-2</v>
      </c>
    </row>
    <row r="87" spans="1:11" ht="16.5">
      <c r="A87" s="37"/>
      <c r="B87" s="177" t="s">
        <v>74</v>
      </c>
      <c r="C87" s="164" t="s">
        <v>144</v>
      </c>
      <c r="D87" s="173" t="s">
        <v>142</v>
      </c>
      <c r="E87" s="194">
        <v>19651.599999999999</v>
      </c>
      <c r="F87" s="194">
        <v>91025</v>
      </c>
      <c r="G87" s="169">
        <f>(F87-E87)/E87</f>
        <v>3.631938366341672</v>
      </c>
      <c r="H87" s="194">
        <v>81797.5</v>
      </c>
      <c r="I87" s="169">
        <f>(F87-H87)/H87</f>
        <v>0.11280907118188209</v>
      </c>
    </row>
    <row r="88" spans="1:11" ht="16.5">
      <c r="A88" s="37"/>
      <c r="B88" s="177" t="s">
        <v>80</v>
      </c>
      <c r="C88" s="164" t="s">
        <v>151</v>
      </c>
      <c r="D88" s="173" t="s">
        <v>150</v>
      </c>
      <c r="E88" s="194">
        <v>39246.850000000006</v>
      </c>
      <c r="F88" s="194">
        <v>180306</v>
      </c>
      <c r="G88" s="169">
        <f>(F88-E88)/E88</f>
        <v>3.5941521421464393</v>
      </c>
      <c r="H88" s="194">
        <v>161792.25</v>
      </c>
      <c r="I88" s="169">
        <f>(F88-H88)/H88</f>
        <v>0.1144291521998118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10154.633333333333</v>
      </c>
      <c r="F89" s="188">
        <v>46466.666666666664</v>
      </c>
      <c r="G89" s="171">
        <f>(F89-E89)/E89</f>
        <v>3.5759078778488638</v>
      </c>
      <c r="H89" s="188">
        <v>40858</v>
      </c>
      <c r="I89" s="171">
        <f>(F89-H89)/H89</f>
        <v>0.13727217843914691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205346.42311507938</v>
      </c>
      <c r="F90" s="83">
        <f>SUM(F83:F89)</f>
        <v>1537632.0555555557</v>
      </c>
      <c r="G90" s="111">
        <f t="shared" ref="G90:G91" si="14">(F90-E90)/E90</f>
        <v>6.4879904515981881</v>
      </c>
      <c r="H90" s="83">
        <f>SUM(H83:H89)</f>
        <v>1406850.0753968253</v>
      </c>
      <c r="I90" s="104">
        <f t="shared" ref="I90:I91" si="15">(F90-H90)/H90</f>
        <v>9.2960850943439144E-2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4337338.2516865078</v>
      </c>
      <c r="F91" s="99">
        <f>SUM(F32,F39,F47,F55,F66,F74,F81,F90)</f>
        <v>22325461.034920637</v>
      </c>
      <c r="G91" s="101">
        <f t="shared" si="14"/>
        <v>4.1472722991433102</v>
      </c>
      <c r="H91" s="99">
        <f>SUM(H32,H39,H47,H55,H66,H74,H81,H90)</f>
        <v>19134539.601825397</v>
      </c>
      <c r="I91" s="112">
        <f t="shared" si="15"/>
        <v>0.16676238360032616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9"/>
      <c r="F9" s="219"/>
    </row>
    <row r="10" spans="1:12" ht="18">
      <c r="A10" s="2" t="s">
        <v>206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55000</v>
      </c>
      <c r="E16" s="208">
        <v>45000</v>
      </c>
      <c r="F16" s="208">
        <v>45000</v>
      </c>
      <c r="G16" s="155">
        <v>67500</v>
      </c>
      <c r="H16" s="155">
        <v>45000</v>
      </c>
      <c r="I16" s="155">
        <f>AVERAGE(D16:H16)</f>
        <v>51500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65000</v>
      </c>
      <c r="E17" s="202">
        <v>40000</v>
      </c>
      <c r="F17" s="202">
        <v>42500</v>
      </c>
      <c r="G17" s="125">
        <v>58500</v>
      </c>
      <c r="H17" s="125">
        <v>41666</v>
      </c>
      <c r="I17" s="155">
        <f t="shared" ref="I17:I40" si="0">AVERAGE(D17:H17)</f>
        <v>49533.2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45000</v>
      </c>
      <c r="E18" s="211">
        <v>50000</v>
      </c>
      <c r="F18" s="202">
        <v>47500</v>
      </c>
      <c r="G18" s="125">
        <v>52500</v>
      </c>
      <c r="H18" s="125">
        <v>56666</v>
      </c>
      <c r="I18" s="155">
        <f t="shared" si="0"/>
        <v>50333.2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18000</v>
      </c>
      <c r="E19" s="202">
        <v>25000</v>
      </c>
      <c r="F19" s="202">
        <v>17500</v>
      </c>
      <c r="G19" s="125">
        <v>27500</v>
      </c>
      <c r="H19" s="125">
        <v>23333</v>
      </c>
      <c r="I19" s="155">
        <f t="shared" si="0"/>
        <v>22266.6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420000</v>
      </c>
      <c r="E20" s="202">
        <v>180000</v>
      </c>
      <c r="F20" s="211">
        <v>280000</v>
      </c>
      <c r="G20" s="125">
        <v>250000</v>
      </c>
      <c r="H20" s="125">
        <v>250000</v>
      </c>
      <c r="I20" s="155">
        <f t="shared" si="0"/>
        <v>276000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65000</v>
      </c>
      <c r="E21" s="202">
        <v>35000</v>
      </c>
      <c r="F21" s="202">
        <v>45000</v>
      </c>
      <c r="G21" s="125">
        <v>53000</v>
      </c>
      <c r="H21" s="125">
        <v>41666</v>
      </c>
      <c r="I21" s="155">
        <f t="shared" si="0"/>
        <v>47933.2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60000</v>
      </c>
      <c r="E22" s="202">
        <v>40000</v>
      </c>
      <c r="F22" s="202">
        <v>42500</v>
      </c>
      <c r="G22" s="125">
        <v>50000</v>
      </c>
      <c r="H22" s="125">
        <v>45000</v>
      </c>
      <c r="I22" s="155">
        <f t="shared" si="0"/>
        <v>47500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10000</v>
      </c>
      <c r="E23" s="202">
        <v>12500</v>
      </c>
      <c r="F23" s="211">
        <v>10500</v>
      </c>
      <c r="G23" s="125">
        <v>14000</v>
      </c>
      <c r="H23" s="125">
        <v>10000</v>
      </c>
      <c r="I23" s="155">
        <f t="shared" si="0"/>
        <v>11400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10000</v>
      </c>
      <c r="E24" s="202">
        <v>12500</v>
      </c>
      <c r="F24" s="202">
        <v>13500</v>
      </c>
      <c r="G24" s="125">
        <v>14000</v>
      </c>
      <c r="H24" s="125">
        <v>10000</v>
      </c>
      <c r="I24" s="155">
        <f t="shared" si="0"/>
        <v>12000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10000</v>
      </c>
      <c r="E25" s="202">
        <v>10000</v>
      </c>
      <c r="F25" s="202">
        <v>13500</v>
      </c>
      <c r="G25" s="125">
        <v>14000</v>
      </c>
      <c r="H25" s="125">
        <v>10000</v>
      </c>
      <c r="I25" s="155">
        <f t="shared" si="0"/>
        <v>11500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10000</v>
      </c>
      <c r="E26" s="202">
        <v>10000</v>
      </c>
      <c r="F26" s="202">
        <v>13500</v>
      </c>
      <c r="G26" s="125">
        <v>14000</v>
      </c>
      <c r="H26" s="125">
        <v>10000</v>
      </c>
      <c r="I26" s="155">
        <f t="shared" si="0"/>
        <v>11500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45000</v>
      </c>
      <c r="E27" s="202">
        <v>25000</v>
      </c>
      <c r="F27" s="202">
        <v>32500</v>
      </c>
      <c r="G27" s="125">
        <v>37500</v>
      </c>
      <c r="H27" s="125">
        <v>26666</v>
      </c>
      <c r="I27" s="155">
        <f t="shared" si="0"/>
        <v>33333.199999999997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10000</v>
      </c>
      <c r="E28" s="202">
        <v>12500</v>
      </c>
      <c r="F28" s="202">
        <v>11500</v>
      </c>
      <c r="G28" s="125">
        <v>10000</v>
      </c>
      <c r="H28" s="125">
        <v>10000</v>
      </c>
      <c r="I28" s="155">
        <f t="shared" si="0"/>
        <v>10800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125000</v>
      </c>
      <c r="E29" s="211">
        <v>120000</v>
      </c>
      <c r="F29" s="202">
        <v>112500</v>
      </c>
      <c r="G29" s="125">
        <v>90000</v>
      </c>
      <c r="H29" s="125">
        <v>81666</v>
      </c>
      <c r="I29" s="155">
        <f t="shared" si="0"/>
        <v>105833.2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33000</v>
      </c>
      <c r="E30" s="202">
        <v>55000</v>
      </c>
      <c r="F30" s="202">
        <v>27500</v>
      </c>
      <c r="G30" s="125">
        <v>35000</v>
      </c>
      <c r="H30" s="125">
        <v>26666</v>
      </c>
      <c r="I30" s="155">
        <f t="shared" si="0"/>
        <v>35433.199999999997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42000</v>
      </c>
      <c r="E31" s="203">
        <v>45000</v>
      </c>
      <c r="F31" s="203">
        <v>36500</v>
      </c>
      <c r="G31" s="158">
        <v>40000</v>
      </c>
      <c r="H31" s="158">
        <v>33333</v>
      </c>
      <c r="I31" s="155">
        <f t="shared" si="0"/>
        <v>39366.6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37000</v>
      </c>
      <c r="E33" s="208">
        <v>60000</v>
      </c>
      <c r="F33" s="208">
        <v>52500</v>
      </c>
      <c r="G33" s="155">
        <v>80000</v>
      </c>
      <c r="H33" s="155">
        <v>53333</v>
      </c>
      <c r="I33" s="155">
        <f t="shared" si="0"/>
        <v>56566.6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37000</v>
      </c>
      <c r="E34" s="202">
        <v>60000</v>
      </c>
      <c r="F34" s="202">
        <v>50000</v>
      </c>
      <c r="G34" s="125">
        <v>80000</v>
      </c>
      <c r="H34" s="125">
        <v>53333</v>
      </c>
      <c r="I34" s="155">
        <f t="shared" si="0"/>
        <v>56066.6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45000</v>
      </c>
      <c r="E35" s="202">
        <v>35000</v>
      </c>
      <c r="F35" s="202">
        <v>42500</v>
      </c>
      <c r="G35" s="125">
        <v>45000</v>
      </c>
      <c r="H35" s="125">
        <v>38333</v>
      </c>
      <c r="I35" s="155">
        <f t="shared" si="0"/>
        <v>41166.6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40000</v>
      </c>
      <c r="E36" s="202">
        <v>30000</v>
      </c>
      <c r="F36" s="202">
        <v>40000</v>
      </c>
      <c r="G36" s="125">
        <v>50000</v>
      </c>
      <c r="H36" s="125">
        <v>33333</v>
      </c>
      <c r="I36" s="155">
        <f t="shared" si="0"/>
        <v>38666.6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25000</v>
      </c>
      <c r="E37" s="202">
        <v>15000</v>
      </c>
      <c r="F37" s="202">
        <v>22500</v>
      </c>
      <c r="G37" s="125">
        <v>25000</v>
      </c>
      <c r="H37" s="125">
        <v>15000</v>
      </c>
      <c r="I37" s="155">
        <f t="shared" si="0"/>
        <v>20500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1600000</v>
      </c>
      <c r="E39" s="181">
        <v>1250000</v>
      </c>
      <c r="F39" s="181">
        <v>1540000</v>
      </c>
      <c r="G39" s="217">
        <v>1615000</v>
      </c>
      <c r="H39" s="217">
        <v>1500000</v>
      </c>
      <c r="I39" s="155">
        <f t="shared" si="0"/>
        <v>1501000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1200000</v>
      </c>
      <c r="E40" s="187">
        <v>1100000</v>
      </c>
      <c r="F40" s="187">
        <v>1210000</v>
      </c>
      <c r="G40" s="157">
        <v>1270000</v>
      </c>
      <c r="H40" s="157">
        <v>1116666</v>
      </c>
      <c r="I40" s="155">
        <f t="shared" si="0"/>
        <v>1179333.2</v>
      </c>
      <c r="K40" s="215"/>
      <c r="L40" s="209"/>
    </row>
    <row r="41" spans="1:12">
      <c r="D41" s="90">
        <f>SUM(D16:D40)</f>
        <v>4007000</v>
      </c>
      <c r="E41" s="90">
        <f t="shared" ref="E41:H41" si="1">SUM(E16:E40)</f>
        <v>3267500</v>
      </c>
      <c r="F41" s="90">
        <f t="shared" si="1"/>
        <v>3749000</v>
      </c>
      <c r="G41" s="90">
        <f t="shared" si="1"/>
        <v>3992500</v>
      </c>
      <c r="H41" s="90">
        <f t="shared" si="1"/>
        <v>3531660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20-03-2023</vt:lpstr>
      <vt:lpstr>By Order</vt:lpstr>
      <vt:lpstr>All Stores</vt:lpstr>
      <vt:lpstr>'20-03-2023'!Print_Titles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2023-03-08T10:17:22Z</cp:lastPrinted>
  <dcterms:created xsi:type="dcterms:W3CDTF">2010-10-20T06:23:14Z</dcterms:created>
  <dcterms:modified xsi:type="dcterms:W3CDTF">2023-03-22T11:02:13Z</dcterms:modified>
</cp:coreProperties>
</file>