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-120" yWindow="-120" windowWidth="17400" windowHeight="11760" tabRatio="599" activeTab="4"/>
  </bookViews>
  <sheets>
    <sheet name="Supermarkets" sheetId="5" r:id="rId1"/>
    <sheet name="stores" sheetId="7" r:id="rId2"/>
    <sheet name="Comp" sheetId="8" r:id="rId3"/>
    <sheet name="06-03-2023" sheetId="9" r:id="rId4"/>
    <sheet name="By Order" sheetId="11" r:id="rId5"/>
    <sheet name="All Stores" sheetId="12" r:id="rId6"/>
  </sheets>
  <definedNames>
    <definedName name="_xlnm._FilterDatabase" localSheetId="4" hidden="1">'By Order'!$B$68:$I$73</definedName>
    <definedName name="_xlnm.Print_Titles" localSheetId="3">'06-03-2023'!$12:$14</definedName>
    <definedName name="_xlnm.Print_Titles" localSheetId="5">'All Stores'!$13:$14</definedName>
    <definedName name="_xlnm.Print_Titles" localSheetId="4">'By Order'!$13:$14</definedName>
    <definedName name="_xlnm.Print_Titles" localSheetId="2">Comp!$12:$13</definedName>
    <definedName name="_xlnm.Print_Titles" localSheetId="1">stores!$12:$13</definedName>
    <definedName name="_xlnm.Print_Titles" localSheetId="0">Supermarkets!$12:$13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6" i="11" l="1"/>
  <c r="G86" i="11"/>
  <c r="I89" i="11"/>
  <c r="G89" i="11"/>
  <c r="I85" i="11"/>
  <c r="G85" i="11"/>
  <c r="I87" i="11"/>
  <c r="G87" i="11"/>
  <c r="I88" i="11"/>
  <c r="G88" i="11"/>
  <c r="I83" i="11"/>
  <c r="G83" i="11"/>
  <c r="I84" i="11"/>
  <c r="G84" i="11"/>
  <c r="I78" i="11"/>
  <c r="G78" i="11"/>
  <c r="I80" i="11"/>
  <c r="G80" i="11"/>
  <c r="I76" i="11"/>
  <c r="G76" i="11"/>
  <c r="I79" i="11"/>
  <c r="G79" i="11"/>
  <c r="I77" i="11"/>
  <c r="G77" i="11"/>
  <c r="I69" i="11"/>
  <c r="G69" i="11"/>
  <c r="I68" i="11"/>
  <c r="G68" i="11"/>
  <c r="I70" i="11"/>
  <c r="G70" i="11"/>
  <c r="I73" i="11"/>
  <c r="G73" i="11"/>
  <c r="I72" i="11"/>
  <c r="G72" i="11"/>
  <c r="I71" i="11"/>
  <c r="G71" i="11"/>
  <c r="I59" i="11"/>
  <c r="G59" i="11"/>
  <c r="I58" i="11"/>
  <c r="G58" i="11"/>
  <c r="I57" i="11"/>
  <c r="G57" i="11"/>
  <c r="I65" i="11"/>
  <c r="G65" i="11"/>
  <c r="I64" i="11"/>
  <c r="G64" i="11"/>
  <c r="I61" i="11"/>
  <c r="G61" i="11"/>
  <c r="I62" i="11"/>
  <c r="G62" i="11"/>
  <c r="I63" i="11"/>
  <c r="G63" i="11"/>
  <c r="I60" i="11"/>
  <c r="G60" i="11"/>
  <c r="I50" i="11"/>
  <c r="G50" i="11"/>
  <c r="I54" i="11"/>
  <c r="G54" i="11"/>
  <c r="I49" i="11"/>
  <c r="G49" i="11"/>
  <c r="I52" i="11"/>
  <c r="G52" i="11"/>
  <c r="I53" i="11"/>
  <c r="G53" i="11"/>
  <c r="I51" i="11"/>
  <c r="G51" i="11"/>
  <c r="I44" i="11"/>
  <c r="G44" i="11"/>
  <c r="I41" i="11"/>
  <c r="G41" i="11"/>
  <c r="I46" i="11"/>
  <c r="G46" i="11"/>
  <c r="I42" i="11"/>
  <c r="G42" i="11"/>
  <c r="I43" i="11"/>
  <c r="G43" i="11"/>
  <c r="I45" i="11"/>
  <c r="G45" i="11"/>
  <c r="I34" i="11"/>
  <c r="G34" i="11"/>
  <c r="I35" i="11"/>
  <c r="G35" i="11"/>
  <c r="I38" i="11"/>
  <c r="G38" i="11"/>
  <c r="I37" i="11"/>
  <c r="G37" i="11"/>
  <c r="I36" i="11"/>
  <c r="G36" i="11"/>
  <c r="I27" i="11"/>
  <c r="G27" i="11"/>
  <c r="I26" i="11"/>
  <c r="G26" i="11"/>
  <c r="I30" i="11"/>
  <c r="G30" i="11"/>
  <c r="I17" i="11"/>
  <c r="G17" i="11"/>
  <c r="I21" i="11"/>
  <c r="G21" i="11"/>
  <c r="I24" i="11"/>
  <c r="G24" i="11"/>
  <c r="I25" i="11"/>
  <c r="G25" i="11"/>
  <c r="I22" i="11"/>
  <c r="G22" i="11"/>
  <c r="I29" i="11"/>
  <c r="G29" i="11"/>
  <c r="I23" i="11"/>
  <c r="G23" i="11"/>
  <c r="I19" i="11"/>
  <c r="G19" i="11"/>
  <c r="I28" i="11"/>
  <c r="G28" i="11"/>
  <c r="I31" i="11"/>
  <c r="G31" i="11"/>
  <c r="I20" i="11"/>
  <c r="G20" i="11"/>
  <c r="I16" i="11"/>
  <c r="G16" i="11"/>
  <c r="I18" i="11"/>
  <c r="G18" i="11"/>
  <c r="H41" i="12"/>
  <c r="G41" i="12"/>
  <c r="F41" i="12"/>
  <c r="E41" i="12"/>
  <c r="D41" i="12"/>
  <c r="I40" i="12"/>
  <c r="I39" i="12"/>
  <c r="I37" i="12"/>
  <c r="I36" i="12"/>
  <c r="I35" i="12"/>
  <c r="I34" i="12"/>
  <c r="I33" i="12"/>
  <c r="I31" i="12"/>
  <c r="I30" i="12"/>
  <c r="I29" i="12"/>
  <c r="I28" i="12"/>
  <c r="I27" i="12"/>
  <c r="I26" i="12"/>
  <c r="I25" i="12"/>
  <c r="I24" i="12"/>
  <c r="I23" i="12"/>
  <c r="I22" i="12"/>
  <c r="I21" i="12"/>
  <c r="I20" i="12"/>
  <c r="I19" i="12"/>
  <c r="I18" i="12"/>
  <c r="I17" i="12"/>
  <c r="I16" i="12"/>
  <c r="G25" i="5" l="1"/>
  <c r="G16" i="9"/>
  <c r="G17" i="9"/>
  <c r="G18" i="9"/>
  <c r="G19" i="9"/>
  <c r="G20" i="9"/>
  <c r="G21" i="9"/>
  <c r="G22" i="9"/>
  <c r="G23" i="9"/>
  <c r="G24" i="9"/>
  <c r="G25" i="9"/>
  <c r="G26" i="9"/>
  <c r="G27" i="9"/>
  <c r="G28" i="9"/>
  <c r="G29" i="9"/>
  <c r="G30" i="9"/>
  <c r="G31" i="9"/>
  <c r="G33" i="9"/>
  <c r="G34" i="9"/>
  <c r="G35" i="9"/>
  <c r="G36" i="9"/>
  <c r="G37" i="9"/>
  <c r="G39" i="9"/>
  <c r="G40" i="9"/>
  <c r="G41" i="9"/>
  <c r="G42" i="9"/>
  <c r="G43" i="9"/>
  <c r="G44" i="9"/>
  <c r="G46" i="9"/>
  <c r="G47" i="9"/>
  <c r="G48" i="9"/>
  <c r="G49" i="9"/>
  <c r="G50" i="9"/>
  <c r="G51" i="9"/>
  <c r="G53" i="9"/>
  <c r="G54" i="9"/>
  <c r="G55" i="9"/>
  <c r="G56" i="9"/>
  <c r="G57" i="9"/>
  <c r="G58" i="9"/>
  <c r="G59" i="9"/>
  <c r="G60" i="9"/>
  <c r="G61" i="9"/>
  <c r="G63" i="9"/>
  <c r="G64" i="9"/>
  <c r="G65" i="9"/>
  <c r="G66" i="9"/>
  <c r="G67" i="9"/>
  <c r="G68" i="9"/>
  <c r="G70" i="9"/>
  <c r="G71" i="9"/>
  <c r="G72" i="9"/>
  <c r="G73" i="9"/>
  <c r="G74" i="9"/>
  <c r="G76" i="9"/>
  <c r="G77" i="9"/>
  <c r="G78" i="9"/>
  <c r="G79" i="9"/>
  <c r="G80" i="9"/>
  <c r="G81" i="9"/>
  <c r="G82" i="9"/>
  <c r="D40" i="8" l="1"/>
  <c r="I31" i="9" l="1"/>
  <c r="I30" i="9"/>
  <c r="I29" i="9"/>
  <c r="I28" i="9"/>
  <c r="I27" i="9"/>
  <c r="I26" i="9"/>
  <c r="I25" i="9"/>
  <c r="I24" i="9"/>
  <c r="I23" i="9"/>
  <c r="I22" i="9"/>
  <c r="I21" i="9"/>
  <c r="I20" i="9"/>
  <c r="I19" i="9"/>
  <c r="I18" i="9"/>
  <c r="I17" i="9"/>
  <c r="H81" i="11" l="1"/>
  <c r="F81" i="11"/>
  <c r="H15" i="8" l="1"/>
  <c r="H16" i="8" l="1"/>
  <c r="H17" i="8"/>
  <c r="H18" i="8"/>
  <c r="H19" i="8"/>
  <c r="H20" i="8"/>
  <c r="H21" i="8"/>
  <c r="H22" i="8"/>
  <c r="H23" i="8"/>
  <c r="H24" i="8"/>
  <c r="H25" i="8"/>
  <c r="H26" i="8"/>
  <c r="H27" i="8"/>
  <c r="H28" i="8"/>
  <c r="H29" i="8"/>
  <c r="H30" i="8"/>
  <c r="H32" i="8"/>
  <c r="H33" i="8"/>
  <c r="H34" i="8"/>
  <c r="H35" i="8"/>
  <c r="H36" i="8"/>
  <c r="H38" i="8"/>
  <c r="H39" i="8"/>
  <c r="H74" i="11" l="1"/>
  <c r="I15" i="5" l="1"/>
  <c r="E32" i="11" l="1"/>
  <c r="F32" i="11"/>
  <c r="H32" i="11"/>
  <c r="E39" i="11"/>
  <c r="F39" i="11"/>
  <c r="H39" i="11"/>
  <c r="G39" i="11" l="1"/>
  <c r="G32" i="11"/>
  <c r="E40" i="8"/>
  <c r="I70" i="9" l="1"/>
  <c r="I71" i="9"/>
  <c r="I72" i="9"/>
  <c r="I73" i="9"/>
  <c r="I74" i="9"/>
  <c r="G34" i="7" l="1"/>
  <c r="I19" i="5"/>
  <c r="I17" i="5" l="1"/>
  <c r="G19" i="5"/>
  <c r="I16" i="5"/>
  <c r="I18" i="5"/>
  <c r="I20" i="5"/>
  <c r="I21" i="5"/>
  <c r="I22" i="5"/>
  <c r="I23" i="5"/>
  <c r="I24" i="5"/>
  <c r="I25" i="5"/>
  <c r="I26" i="5"/>
  <c r="I27" i="5"/>
  <c r="I28" i="5"/>
  <c r="I29" i="5"/>
  <c r="I30" i="5"/>
  <c r="I32" i="5"/>
  <c r="I33" i="5"/>
  <c r="I34" i="5"/>
  <c r="I35" i="5"/>
  <c r="I36" i="5"/>
  <c r="I38" i="5"/>
  <c r="I39" i="5"/>
  <c r="I40" i="5"/>
  <c r="F74" i="11" l="1"/>
  <c r="I74" i="11" l="1"/>
  <c r="G16" i="5" l="1"/>
  <c r="G18" i="5" l="1"/>
  <c r="G40" i="8" l="1"/>
  <c r="E47" i="11"/>
  <c r="E55" i="11"/>
  <c r="E66" i="11"/>
  <c r="E74" i="11"/>
  <c r="E81" i="11"/>
  <c r="E90" i="11" l="1"/>
  <c r="E91" i="11" l="1"/>
  <c r="G52" i="5" l="1"/>
  <c r="I50" i="5"/>
  <c r="I45" i="5" l="1"/>
  <c r="F66" i="11" l="1"/>
  <c r="H90" i="11" l="1"/>
  <c r="F90" i="11"/>
  <c r="H66" i="11"/>
  <c r="I66" i="11" s="1"/>
  <c r="H55" i="11"/>
  <c r="F55" i="11"/>
  <c r="H47" i="11"/>
  <c r="F47" i="11"/>
  <c r="H91" i="11" l="1"/>
  <c r="I47" i="11"/>
  <c r="I90" i="11"/>
  <c r="G74" i="11"/>
  <c r="I55" i="11"/>
  <c r="G47" i="11"/>
  <c r="G81" i="11"/>
  <c r="G55" i="11"/>
  <c r="I39" i="11"/>
  <c r="G90" i="11"/>
  <c r="G66" i="11"/>
  <c r="F91" i="11"/>
  <c r="I32" i="11"/>
  <c r="I81" i="11"/>
  <c r="I91" i="11" l="1"/>
  <c r="G91" i="11"/>
  <c r="F15" i="8" l="1"/>
  <c r="I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2" i="8"/>
  <c r="F33" i="8"/>
  <c r="F34" i="8"/>
  <c r="F35" i="8"/>
  <c r="F36" i="8"/>
  <c r="F38" i="8"/>
  <c r="F39" i="8"/>
  <c r="I46" i="9" l="1"/>
  <c r="I47" i="9"/>
  <c r="I48" i="9"/>
  <c r="I49" i="9"/>
  <c r="I50" i="9"/>
  <c r="I51" i="9"/>
  <c r="H40" i="8" l="1"/>
  <c r="G17" i="5" l="1"/>
  <c r="G20" i="5"/>
  <c r="G21" i="5"/>
  <c r="G22" i="5"/>
  <c r="G23" i="5"/>
  <c r="G24" i="5"/>
  <c r="G26" i="5"/>
  <c r="G27" i="5"/>
  <c r="G28" i="5"/>
  <c r="G29" i="5"/>
  <c r="G30" i="5"/>
  <c r="G32" i="5"/>
  <c r="G33" i="5"/>
  <c r="G34" i="5"/>
  <c r="G35" i="5"/>
  <c r="G36" i="5"/>
  <c r="G38" i="5"/>
  <c r="G39" i="5"/>
  <c r="G40" i="5"/>
  <c r="G41" i="5"/>
  <c r="G42" i="5"/>
  <c r="G43" i="5"/>
  <c r="G45" i="5"/>
  <c r="G46" i="5"/>
  <c r="G47" i="5"/>
  <c r="G48" i="5"/>
  <c r="G49" i="5"/>
  <c r="G50" i="5"/>
  <c r="G53" i="5"/>
  <c r="G54" i="5"/>
  <c r="G55" i="5"/>
  <c r="G56" i="5"/>
  <c r="G57" i="5"/>
  <c r="G58" i="5"/>
  <c r="G59" i="5"/>
  <c r="G60" i="5"/>
  <c r="G62" i="5"/>
  <c r="G63" i="5"/>
  <c r="G64" i="5"/>
  <c r="G65" i="5"/>
  <c r="G66" i="5"/>
  <c r="G67" i="5"/>
  <c r="G69" i="5"/>
  <c r="G70" i="5"/>
  <c r="G71" i="5"/>
  <c r="G72" i="5"/>
  <c r="G73" i="5"/>
  <c r="G75" i="5"/>
  <c r="G76" i="5"/>
  <c r="G77" i="5"/>
  <c r="G78" i="5"/>
  <c r="G79" i="5"/>
  <c r="G80" i="5"/>
  <c r="G81" i="5"/>
  <c r="I16" i="7" l="1"/>
  <c r="I66" i="9" l="1"/>
  <c r="I76" i="9" l="1"/>
  <c r="I77" i="9"/>
  <c r="I78" i="9"/>
  <c r="I79" i="9"/>
  <c r="I80" i="9"/>
  <c r="I65" i="5" l="1"/>
  <c r="I42" i="5"/>
  <c r="I43" i="5"/>
  <c r="I46" i="5"/>
  <c r="I47" i="5"/>
  <c r="I48" i="5"/>
  <c r="I49" i="5"/>
  <c r="I52" i="5"/>
  <c r="I53" i="5"/>
  <c r="I54" i="5"/>
  <c r="I55" i="5"/>
  <c r="I56" i="5"/>
  <c r="I57" i="5"/>
  <c r="I58" i="5"/>
  <c r="I59" i="5"/>
  <c r="I60" i="5"/>
  <c r="I62" i="5"/>
  <c r="I63" i="5"/>
  <c r="I64" i="5"/>
  <c r="I66" i="5"/>
  <c r="I67" i="5"/>
  <c r="I69" i="5"/>
  <c r="I70" i="5"/>
  <c r="I71" i="5"/>
  <c r="I72" i="5"/>
  <c r="I73" i="5"/>
  <c r="I75" i="5"/>
  <c r="I76" i="5"/>
  <c r="I77" i="5"/>
  <c r="I78" i="5"/>
  <c r="I79" i="5"/>
  <c r="I80" i="5"/>
  <c r="I81" i="5"/>
  <c r="I40" i="8" l="1"/>
  <c r="I39" i="7" l="1"/>
  <c r="I41" i="5"/>
  <c r="I30" i="7" l="1"/>
  <c r="I36" i="9" l="1"/>
  <c r="I38" i="7"/>
  <c r="I36" i="7"/>
  <c r="I35" i="7"/>
  <c r="I34" i="7"/>
  <c r="I33" i="7"/>
  <c r="I32" i="7"/>
  <c r="I29" i="7"/>
  <c r="I28" i="7"/>
  <c r="I27" i="7"/>
  <c r="I26" i="7"/>
  <c r="I25" i="7"/>
  <c r="I24" i="7"/>
  <c r="I23" i="7"/>
  <c r="I22" i="7"/>
  <c r="I21" i="7"/>
  <c r="I20" i="7"/>
  <c r="I19" i="7"/>
  <c r="I18" i="7"/>
  <c r="I17" i="7"/>
  <c r="I15" i="7"/>
  <c r="I82" i="9" l="1"/>
  <c r="I81" i="9"/>
  <c r="I68" i="9"/>
  <c r="I67" i="9"/>
  <c r="I65" i="9"/>
  <c r="I64" i="9"/>
  <c r="I63" i="9"/>
  <c r="I61" i="9"/>
  <c r="I60" i="9"/>
  <c r="I59" i="9"/>
  <c r="I58" i="9"/>
  <c r="I57" i="9"/>
  <c r="I56" i="9"/>
  <c r="I55" i="9"/>
  <c r="I54" i="9"/>
  <c r="I53" i="9"/>
  <c r="I44" i="9"/>
  <c r="I43" i="9"/>
  <c r="I42" i="9"/>
  <c r="I41" i="9"/>
  <c r="I40" i="9"/>
  <c r="I39" i="9"/>
  <c r="I37" i="9"/>
  <c r="I35" i="9"/>
  <c r="I34" i="9"/>
  <c r="I33" i="9"/>
  <c r="G16" i="7" l="1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2" i="7"/>
  <c r="G33" i="7"/>
  <c r="G35" i="7"/>
  <c r="G36" i="7"/>
  <c r="G38" i="7"/>
  <c r="G39" i="7"/>
  <c r="G15" i="7"/>
  <c r="F40" i="8" l="1"/>
  <c r="I39" i="8"/>
  <c r="I38" i="8"/>
  <c r="I33" i="8"/>
  <c r="I34" i="8"/>
  <c r="I35" i="8"/>
  <c r="I36" i="8"/>
  <c r="I32" i="8"/>
  <c r="I16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  <c r="I16" i="9" l="1"/>
  <c r="G15" i="5"/>
</calcChain>
</file>

<file path=xl/sharedStrings.xml><?xml version="1.0" encoding="utf-8"?>
<sst xmlns="http://schemas.openxmlformats.org/spreadsheetml/2006/main" count="851" uniqueCount="228">
  <si>
    <t>السلعة</t>
  </si>
  <si>
    <t>المديرية العامة للاقتصاد والتجارة</t>
  </si>
  <si>
    <t xml:space="preserve">   المكتب الفني لسياسة الأسعار</t>
  </si>
  <si>
    <t>الفئة</t>
  </si>
  <si>
    <t>خ 1</t>
  </si>
  <si>
    <t>خ 2</t>
  </si>
  <si>
    <t>خ 3</t>
  </si>
  <si>
    <t>خ 4</t>
  </si>
  <si>
    <t>خ 5</t>
  </si>
  <si>
    <t>خ 6</t>
  </si>
  <si>
    <t>خ 7</t>
  </si>
  <si>
    <t>خ 8</t>
  </si>
  <si>
    <t>خ 9</t>
  </si>
  <si>
    <t>خ 10</t>
  </si>
  <si>
    <t>خ 11</t>
  </si>
  <si>
    <t>خ 12</t>
  </si>
  <si>
    <t>خ 13</t>
  </si>
  <si>
    <t>خ 14</t>
  </si>
  <si>
    <t>خ 15</t>
  </si>
  <si>
    <t>خ 16</t>
  </si>
  <si>
    <t>الفواكه</t>
  </si>
  <si>
    <t>ف</t>
  </si>
  <si>
    <t>خ</t>
  </si>
  <si>
    <t>الوزن</t>
  </si>
  <si>
    <t>الخضار الطازجة</t>
  </si>
  <si>
    <t>اللحوم ومشتقاتها</t>
  </si>
  <si>
    <t>ف 1</t>
  </si>
  <si>
    <t>ف 2</t>
  </si>
  <si>
    <t>ف 3</t>
  </si>
  <si>
    <t>ف 4</t>
  </si>
  <si>
    <t>ف 5</t>
  </si>
  <si>
    <t>ل 1</t>
  </si>
  <si>
    <t>ل 2</t>
  </si>
  <si>
    <t>ل 3</t>
  </si>
  <si>
    <t>ل 4</t>
  </si>
  <si>
    <t>ل 5</t>
  </si>
  <si>
    <t>ل 6</t>
  </si>
  <si>
    <t>البيض ومنتجات الحليب</t>
  </si>
  <si>
    <t>ح 1</t>
  </si>
  <si>
    <t>ح 2</t>
  </si>
  <si>
    <t>ح 3</t>
  </si>
  <si>
    <t>ح 4</t>
  </si>
  <si>
    <t>ح 5</t>
  </si>
  <si>
    <t>ح 6</t>
  </si>
  <si>
    <t>الحبوب والبذور والثمار الجوزية</t>
  </si>
  <si>
    <t>ب 1</t>
  </si>
  <si>
    <t>ب 2</t>
  </si>
  <si>
    <t>ب 3</t>
  </si>
  <si>
    <t>ب 4</t>
  </si>
  <si>
    <t>ب 5</t>
  </si>
  <si>
    <t>ب 6</t>
  </si>
  <si>
    <t>ل</t>
  </si>
  <si>
    <t>ب</t>
  </si>
  <si>
    <t>المنتجات الدهنية والزيتية</t>
  </si>
  <si>
    <t>ح 7</t>
  </si>
  <si>
    <t>ح 8</t>
  </si>
  <si>
    <t>ح 9</t>
  </si>
  <si>
    <t>ح</t>
  </si>
  <si>
    <t>ز</t>
  </si>
  <si>
    <t>ز 1</t>
  </si>
  <si>
    <t>ز 2</t>
  </si>
  <si>
    <t>ز 3</t>
  </si>
  <si>
    <t>ز 4</t>
  </si>
  <si>
    <t>ز 5</t>
  </si>
  <si>
    <t>ز 6</t>
  </si>
  <si>
    <t>المعلبات</t>
  </si>
  <si>
    <t>م</t>
  </si>
  <si>
    <t>م 2</t>
  </si>
  <si>
    <t>م 1</t>
  </si>
  <si>
    <t>م 3</t>
  </si>
  <si>
    <t>م 4</t>
  </si>
  <si>
    <t>م 5</t>
  </si>
  <si>
    <t>مواد غذائية متفرقة</t>
  </si>
  <si>
    <t>غ</t>
  </si>
  <si>
    <t>غ 1</t>
  </si>
  <si>
    <t>غ 3</t>
  </si>
  <si>
    <t>غ 2</t>
  </si>
  <si>
    <t>غ 4</t>
  </si>
  <si>
    <t>غ 5</t>
  </si>
  <si>
    <t>غ 6</t>
  </si>
  <si>
    <t>غ 7</t>
  </si>
  <si>
    <t>ربطة واحدة</t>
  </si>
  <si>
    <t>قطعة واحدة</t>
  </si>
  <si>
    <t>كيس 300 غرام</t>
  </si>
  <si>
    <t xml:space="preserve">بندورة </t>
  </si>
  <si>
    <t>كوسى</t>
  </si>
  <si>
    <t>باذنجان</t>
  </si>
  <si>
    <t xml:space="preserve">ملفوف </t>
  </si>
  <si>
    <t>خيار</t>
  </si>
  <si>
    <t xml:space="preserve">لوبيا بادرية </t>
  </si>
  <si>
    <t>جزر</t>
  </si>
  <si>
    <t>بقدونس</t>
  </si>
  <si>
    <t>نعنع</t>
  </si>
  <si>
    <t>بقلة</t>
  </si>
  <si>
    <t>كزبرة</t>
  </si>
  <si>
    <t>خس</t>
  </si>
  <si>
    <t>فجل</t>
  </si>
  <si>
    <t>بصل احمر</t>
  </si>
  <si>
    <t>ثوم يابس</t>
  </si>
  <si>
    <t>بطاطا</t>
  </si>
  <si>
    <t>تفاح بلدي أحمر</t>
  </si>
  <si>
    <t>تفاح بلدي أصفر</t>
  </si>
  <si>
    <t>موز بلدي</t>
  </si>
  <si>
    <t>برتقال أبو صرّة</t>
  </si>
  <si>
    <t xml:space="preserve">ليمون حامض </t>
  </si>
  <si>
    <t xml:space="preserve">لحم غنم  طازج (بلدي) </t>
  </si>
  <si>
    <t xml:space="preserve">لحم بقر طازج (بلدي) </t>
  </si>
  <si>
    <t>لحم بقر مستورد (مبرد)</t>
  </si>
  <si>
    <t>عدد 30</t>
  </si>
  <si>
    <t>البيض</t>
  </si>
  <si>
    <t xml:space="preserve">علبة 500 غرام </t>
  </si>
  <si>
    <t>اللبنة</t>
  </si>
  <si>
    <t>علبة 2,5 كيلوغرام</t>
  </si>
  <si>
    <t xml:space="preserve">جبن أبيض عكاوي </t>
  </si>
  <si>
    <t>موضب 1 كيلوغرام</t>
  </si>
  <si>
    <t>عدس أحمر</t>
  </si>
  <si>
    <t>فاصولياء بيضاء صنوبرية</t>
  </si>
  <si>
    <t>فول حب</t>
  </si>
  <si>
    <t>حمص حب</t>
  </si>
  <si>
    <t>طحين</t>
  </si>
  <si>
    <t>(وقية) 200 غرام</t>
  </si>
  <si>
    <t>جوز قلب</t>
  </si>
  <si>
    <t>لوز قلب</t>
  </si>
  <si>
    <t>صنوبر قلب</t>
  </si>
  <si>
    <t>كبير 400 غرام</t>
  </si>
  <si>
    <t>قنينة 1,8 ليتر</t>
  </si>
  <si>
    <t>مرطبان 454 غرام</t>
  </si>
  <si>
    <t>علبة 454 غرام</t>
  </si>
  <si>
    <t>زبدة</t>
  </si>
  <si>
    <t>زيت زيتون</t>
  </si>
  <si>
    <t>زيت دوار الشمس</t>
  </si>
  <si>
    <t>زيت الذرة</t>
  </si>
  <si>
    <t>طحينة</t>
  </si>
  <si>
    <t>حلاوة سادة</t>
  </si>
  <si>
    <t>علبة 340 غرام</t>
  </si>
  <si>
    <t>علبة 200 غرام</t>
  </si>
  <si>
    <t>علبة 125 غرام</t>
  </si>
  <si>
    <t>علبة 400 غرام</t>
  </si>
  <si>
    <t xml:space="preserve">مارتديلا بقر </t>
  </si>
  <si>
    <t xml:space="preserve">طون </t>
  </si>
  <si>
    <t xml:space="preserve">سردين </t>
  </si>
  <si>
    <t xml:space="preserve">فطر حبة كاملة </t>
  </si>
  <si>
    <t>علبة 700 غرام</t>
  </si>
  <si>
    <t xml:space="preserve">سكر </t>
  </si>
  <si>
    <t>ملح</t>
  </si>
  <si>
    <t>صغير 70 غرام</t>
  </si>
  <si>
    <t xml:space="preserve">كاتشاب </t>
  </si>
  <si>
    <t>باكيت 500 غرام</t>
  </si>
  <si>
    <t>رب البندورة</t>
  </si>
  <si>
    <t>معكرونة</t>
  </si>
  <si>
    <t>موضب 200 غرام</t>
  </si>
  <si>
    <t>بن مطحون</t>
  </si>
  <si>
    <t xml:space="preserve">فخاذ فروج مع جلدة  </t>
  </si>
  <si>
    <t>صدور فروج مسحب</t>
  </si>
  <si>
    <t>فروج كامل</t>
  </si>
  <si>
    <t>شاي (غير منكه)</t>
  </si>
  <si>
    <t>موضب 454 غرام</t>
  </si>
  <si>
    <t>جبن قشقوان بقر</t>
  </si>
  <si>
    <r>
      <t xml:space="preserve">جبنة </t>
    </r>
    <r>
      <rPr>
        <sz val="12"/>
        <rFont val="Arabic Transparent"/>
        <charset val="178"/>
      </rPr>
      <t xml:space="preserve"> قطع</t>
    </r>
  </si>
  <si>
    <t>حليب بودرة</t>
  </si>
  <si>
    <r>
      <t>ذرة</t>
    </r>
    <r>
      <rPr>
        <b/>
        <sz val="12"/>
        <rFont val="Arabic Transparent"/>
        <charset val="178"/>
      </rPr>
      <t/>
    </r>
  </si>
  <si>
    <t>كيلوغرام 1</t>
  </si>
  <si>
    <t>قنينة 340 غرام</t>
  </si>
  <si>
    <t>بندورة 1 كيلو غرام (باب أول)</t>
  </si>
  <si>
    <t>كوسى1 كيلو غرام (باب أول)</t>
  </si>
  <si>
    <t>باذنجان 1 كيلو غرام (باب أول)</t>
  </si>
  <si>
    <t>ملفوف 1 كيلو غرام (باب أول)</t>
  </si>
  <si>
    <t>لوبيا  بادرية 1 كيلو غرام (باب أول)</t>
  </si>
  <si>
    <t>خيار 1 كيلو غرام (باب أول)</t>
  </si>
  <si>
    <t>جزر 1 كيلو غرام (باب أول)</t>
  </si>
  <si>
    <t>بقدونس ( ربطة واحدة ) (باب أول)</t>
  </si>
  <si>
    <t xml:space="preserve">نعنع ( ربطة واحدة ) (باب أول) </t>
  </si>
  <si>
    <t xml:space="preserve">بقلة ( ربطة واحدة ) (باب أول) </t>
  </si>
  <si>
    <t>كزبرة ( ربطة واحدة ) (باب أول)</t>
  </si>
  <si>
    <t xml:space="preserve">خس ( قطعة واحدة ) (باب أول) </t>
  </si>
  <si>
    <t>فجل ( ربطة واحدة ) (باب أول)</t>
  </si>
  <si>
    <t>بصل احمر 1 كيلو غرام (باب أول)</t>
  </si>
  <si>
    <t>ثوم يابس كيس 300 غرام (باب أول)</t>
  </si>
  <si>
    <t>بطاطا 1 كيلو غرام (باب أول)</t>
  </si>
  <si>
    <t>تفاح بلدي أحمر 1 كيلوغرام (باب أول)</t>
  </si>
  <si>
    <t>تفاح بلدي أصفر 1 كيلوغرام (باب أول)</t>
  </si>
  <si>
    <t>موز بلدي 1 كيلوغرام (باب أول)</t>
  </si>
  <si>
    <t>برتقال أبو صرّة (باب أول)</t>
  </si>
  <si>
    <t>ليمون حامض 1 كيلوغرام (باب أول)</t>
  </si>
  <si>
    <t>لحم غنم  طازج 1 كيلو غرام(بلدي) كاستليتا بدون عضم</t>
  </si>
  <si>
    <t>لحم بقر طازج 1 كيلو غرام (بلدي) موزات</t>
  </si>
  <si>
    <t xml:space="preserve">الفرق بـ ل.ل. </t>
  </si>
  <si>
    <t>التغيير الأسبوعي بالنسبة المئوية %</t>
  </si>
  <si>
    <t>مجمــوع الخضار الطازجة</t>
  </si>
  <si>
    <t>مجمــوع الفواكه</t>
  </si>
  <si>
    <t>مجمــوع اللحوم ومشتقاتها</t>
  </si>
  <si>
    <t>مجمــوع البيض ومنتجات الحليب</t>
  </si>
  <si>
    <t>مجمــوع الحبوب والبذور والثمار الجوزية</t>
  </si>
  <si>
    <t>مجمــوع المعلبات</t>
  </si>
  <si>
    <t>مجمــوع مواد غذائية متفرقة</t>
  </si>
  <si>
    <t>المجمــوع العام</t>
  </si>
  <si>
    <t>التغيير السنوي بالنسبة المئوية %</t>
  </si>
  <si>
    <t>التغيير السنوي بالنسبة المئوية%</t>
  </si>
  <si>
    <t>أرز عادي</t>
  </si>
  <si>
    <t>قطع 160 غرام</t>
  </si>
  <si>
    <t>ذرة</t>
  </si>
  <si>
    <t>التقرير الأسبوعي لأسعار السلة الغذائية في وزارة الاقتصاد والتجارة (المكتب الفني لسياسة الأسعار) في نقاط البيع في مختلف المناطق اللبنانية</t>
  </si>
  <si>
    <t>التقرير الأسبوعي لأسعار السلة الغذائية في وزارة الاقتصاد والتجارة (المكتب الفني لسياسة الأسعار) في السوبرماركت في مختلف المناطق اللبنانية</t>
  </si>
  <si>
    <t>التقرير الأسبوعي لأسعار السلة الغذائية في وزارة الاقتصاد والتجارة (المكتب الفني لسياسة الأسعار) في المحلات والملاحم في مختلف المناطق اللبنانية</t>
  </si>
  <si>
    <t>التقرير الأسبوعي لأسعار السلة الغذائية في وزارة الاقتصاد والتجارة (المكتب الفني لسياسة الأسعار) في مختلف المناطق اللبنانية</t>
  </si>
  <si>
    <t>التقرير الأسبوعي لأسعار السلة الغذائية في وزارة الاقتصاد والتجارة (المكتب الفني لسياسة الأسعار)</t>
  </si>
  <si>
    <t xml:space="preserve"> المنطقة: محلات الخضار والملاحم في بيروت وجبل لبنان، الجنوب، البقاع، الشمال والنبطية</t>
  </si>
  <si>
    <t>معدل السعر في بيروت وجبل لبنان (ل.ل.)</t>
  </si>
  <si>
    <t>معدل السعر في صيدا وصور  (ل.ل.)</t>
  </si>
  <si>
    <t>معدل السعر في زحلة وجوارها (ل.ل.)</t>
  </si>
  <si>
    <t>معدل السعر في طرابلس وعكار (ل.ل.)</t>
  </si>
  <si>
    <t>معدل السعر في النبطية (ل.ل.)</t>
  </si>
  <si>
    <t>معدل السعر في المحلات والملاحم (ل.ل.)</t>
  </si>
  <si>
    <t xml:space="preserve">لحم غنم  طازج 1 كيلو غرام(بلدي) كاستليتا </t>
  </si>
  <si>
    <t>مجمــوع المنتجات الدهنية والزيتية</t>
  </si>
  <si>
    <t>غالون 3,6 ليتر</t>
  </si>
  <si>
    <t>غالون 3,5 ليتر</t>
  </si>
  <si>
    <t>معدل أسعار  السوبرماركات في 27-02-2023 (ل.ل.)</t>
  </si>
  <si>
    <t>معدل أسعار المحلات والملاحم في 27-02-2023 (ل.ل.)</t>
  </si>
  <si>
    <t>المعدل العام للأسعار في 27-02-2023  (ل.ل.)</t>
  </si>
  <si>
    <t>معدل أسعار  السوبرماركات في 06-03-2023 (ل.ل.)</t>
  </si>
  <si>
    <t xml:space="preserve"> التاريخ 6 آذار 2023</t>
  </si>
  <si>
    <t>معدل الأسعار في آذار 2022 (ل.ل.)</t>
  </si>
  <si>
    <t>معدل أسعار المحلات والملاحم في 06-03-2023 (ل.ل.)</t>
  </si>
  <si>
    <t>المعدل العام للأسعار في 06-03-2023  (ل.ل.)</t>
  </si>
  <si>
    <t xml:space="preserve"> التاريخ 06 آذار 2023 </t>
  </si>
  <si>
    <t>1$=80000 L.L</t>
  </si>
  <si>
    <t>سعر صرف الدولار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</si>
</sst>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4">
    <font>
      <sz val="11"/>
      <color theme="1"/>
      <name val="Calibri"/>
      <family val="2"/>
      <charset val="178"/>
      <scheme val="minor"/>
    </font>
    <font>
      <b/>
      <sz val="10"/>
      <name val="Arial"/>
      <family val="2"/>
      <charset val="178"/>
    </font>
    <font>
      <b/>
      <sz val="11"/>
      <color theme="1"/>
      <name val="Calibri"/>
      <family val="2"/>
      <scheme val="minor"/>
    </font>
    <font>
      <b/>
      <sz val="13"/>
      <color theme="1"/>
      <name val="Arabic Transparent"/>
      <charset val="178"/>
    </font>
    <font>
      <b/>
      <sz val="11"/>
      <color theme="1"/>
      <name val="Arabic Transparent"/>
      <charset val="178"/>
    </font>
    <font>
      <sz val="12"/>
      <name val="Arabic Transparent"/>
      <charset val="178"/>
    </font>
    <font>
      <b/>
      <sz val="12"/>
      <name val="Arabic Transparent"/>
      <charset val="178"/>
    </font>
    <font>
      <b/>
      <sz val="9"/>
      <color rgb="FF595959"/>
      <name val="Times New Roman"/>
      <family val="1"/>
    </font>
    <font>
      <b/>
      <sz val="14"/>
      <color theme="1"/>
      <name val="Arabic Transparent"/>
      <charset val="178"/>
    </font>
    <font>
      <b/>
      <sz val="11"/>
      <color theme="1"/>
      <name val="Calibri"/>
      <family val="2"/>
      <charset val="178"/>
      <scheme val="minor"/>
    </font>
    <font>
      <b/>
      <sz val="11"/>
      <name val="Arabic Transparent"/>
      <charset val="178"/>
    </font>
    <font>
      <sz val="11"/>
      <name val="Arabic Transparent"/>
      <charset val="178"/>
    </font>
    <font>
      <sz val="11"/>
      <color theme="1"/>
      <name val="Calibri"/>
      <family val="2"/>
      <charset val="178"/>
      <scheme val="minor"/>
    </font>
    <font>
      <sz val="11"/>
      <color theme="1"/>
      <name val="Arabic Transparent"/>
      <charset val="178"/>
    </font>
    <font>
      <b/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4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10"/>
      <color rgb="FFFF0000"/>
      <name val="Arial"/>
      <family val="2"/>
      <charset val="178"/>
    </font>
    <font>
      <b/>
      <sz val="16"/>
      <color theme="1"/>
      <name val="Arial"/>
      <family val="2"/>
    </font>
    <font>
      <b/>
      <sz val="18"/>
      <color rgb="FF000000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25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 vertical="center"/>
    </xf>
    <xf numFmtId="0" fontId="7" fillId="0" borderId="0" xfId="0" applyFont="1" applyAlignment="1">
      <alignment horizontal="justify" readingOrder="2"/>
    </xf>
    <xf numFmtId="0" fontId="7" fillId="0" borderId="0" xfId="0" applyFont="1"/>
    <xf numFmtId="0" fontId="4" fillId="0" borderId="1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9" fillId="0" borderId="0" xfId="0" applyFont="1"/>
    <xf numFmtId="0" fontId="9" fillId="0" borderId="11" xfId="0" applyFont="1" applyBorder="1"/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12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5" fillId="2" borderId="18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9" fontId="1" fillId="2" borderId="9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0" fontId="8" fillId="0" borderId="0" xfId="0" applyFont="1" applyAlignment="1"/>
    <xf numFmtId="0" fontId="9" fillId="0" borderId="12" xfId="0" applyFont="1" applyBorder="1"/>
    <xf numFmtId="0" fontId="0" fillId="0" borderId="0" xfId="0" applyFill="1"/>
    <xf numFmtId="9" fontId="1" fillId="2" borderId="4" xfId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vertical="center"/>
    </xf>
    <xf numFmtId="9" fontId="1" fillId="2" borderId="14" xfId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right" vertical="center" indent="1"/>
    </xf>
    <xf numFmtId="0" fontId="9" fillId="0" borderId="26" xfId="0" applyFont="1" applyBorder="1"/>
    <xf numFmtId="0" fontId="6" fillId="2" borderId="9" xfId="0" applyFont="1" applyFill="1" applyBorder="1" applyAlignment="1">
      <alignment horizontal="right" vertical="center" indent="1"/>
    </xf>
    <xf numFmtId="0" fontId="9" fillId="0" borderId="27" xfId="0" applyFont="1" applyBorder="1"/>
    <xf numFmtId="0" fontId="4" fillId="0" borderId="14" xfId="0" applyFont="1" applyBorder="1" applyAlignment="1">
      <alignment horizontal="right" vertical="center" indent="1"/>
    </xf>
    <xf numFmtId="0" fontId="4" fillId="0" borderId="9" xfId="0" applyFont="1" applyBorder="1" applyAlignment="1">
      <alignment horizontal="right" vertical="center" indent="1"/>
    </xf>
    <xf numFmtId="0" fontId="9" fillId="0" borderId="25" xfId="0" applyFont="1" applyBorder="1"/>
    <xf numFmtId="0" fontId="9" fillId="0" borderId="29" xfId="0" applyFont="1" applyBorder="1"/>
    <xf numFmtId="1" fontId="15" fillId="0" borderId="16" xfId="0" applyNumberFormat="1" applyFont="1" applyBorder="1" applyAlignment="1">
      <alignment horizontal="center" vertical="center" wrapText="1"/>
    </xf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9" fontId="14" fillId="2" borderId="2" xfId="1" applyFont="1" applyFill="1" applyBorder="1" applyAlignment="1">
      <alignment horizontal="center"/>
    </xf>
    <xf numFmtId="9" fontId="14" fillId="2" borderId="17" xfId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9" fontId="14" fillId="2" borderId="3" xfId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9" fontId="14" fillId="2" borderId="4" xfId="1" applyFont="1" applyFill="1" applyBorder="1" applyAlignment="1">
      <alignment horizontal="center"/>
    </xf>
    <xf numFmtId="0" fontId="15" fillId="0" borderId="16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/>
    </xf>
    <xf numFmtId="9" fontId="14" fillId="2" borderId="10" xfId="1" applyFont="1" applyFill="1" applyBorder="1" applyAlignment="1">
      <alignment horizontal="center"/>
    </xf>
    <xf numFmtId="9" fontId="14" fillId="2" borderId="9" xfId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10" xfId="0" applyNumberFormat="1" applyFont="1" applyFill="1" applyBorder="1" applyAlignment="1">
      <alignment horizontal="center"/>
    </xf>
    <xf numFmtId="9" fontId="14" fillId="2" borderId="14" xfId="1" applyFont="1" applyFill="1" applyBorder="1" applyAlignment="1">
      <alignment horizontal="center"/>
    </xf>
    <xf numFmtId="9" fontId="15" fillId="0" borderId="15" xfId="1" applyFont="1" applyBorder="1" applyAlignment="1">
      <alignment horizontal="center" vertical="center" wrapText="1"/>
    </xf>
    <xf numFmtId="1" fontId="14" fillId="2" borderId="28" xfId="0" applyNumberFormat="1" applyFont="1" applyFill="1" applyBorder="1" applyAlignment="1">
      <alignment horizontal="center"/>
    </xf>
    <xf numFmtId="0" fontId="13" fillId="0" borderId="12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1" fontId="14" fillId="0" borderId="21" xfId="0" applyNumberFormat="1" applyFont="1" applyFill="1" applyBorder="1" applyAlignment="1">
      <alignment horizontal="center"/>
    </xf>
    <xf numFmtId="1" fontId="14" fillId="0" borderId="17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9" fontId="14" fillId="0" borderId="17" xfId="1" applyFont="1" applyFill="1" applyBorder="1" applyAlignment="1">
      <alignment horizontal="center"/>
    </xf>
    <xf numFmtId="1" fontId="14" fillId="0" borderId="24" xfId="0" applyNumberFormat="1" applyFont="1" applyFill="1" applyBorder="1" applyAlignment="1">
      <alignment horizontal="center"/>
    </xf>
    <xf numFmtId="1" fontId="14" fillId="0" borderId="2" xfId="0" applyNumberFormat="1" applyFont="1" applyFill="1" applyBorder="1" applyAlignment="1">
      <alignment horizontal="center"/>
    </xf>
    <xf numFmtId="9" fontId="14" fillId="0" borderId="3" xfId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1" fontId="14" fillId="0" borderId="4" xfId="0" applyNumberFormat="1" applyFont="1" applyFill="1" applyBorder="1" applyAlignment="1">
      <alignment horizontal="center"/>
    </xf>
    <xf numFmtId="9" fontId="14" fillId="0" borderId="4" xfId="1" applyFont="1" applyFill="1" applyBorder="1" applyAlignment="1">
      <alignment horizontal="center"/>
    </xf>
    <xf numFmtId="1" fontId="16" fillId="0" borderId="16" xfId="0" applyNumberFormat="1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9" fontId="14" fillId="0" borderId="2" xfId="1" applyFont="1" applyFill="1" applyBorder="1" applyAlignment="1">
      <alignment horizontal="center"/>
    </xf>
    <xf numFmtId="1" fontId="14" fillId="0" borderId="3" xfId="0" applyNumberFormat="1" applyFont="1" applyFill="1" applyBorder="1" applyAlignment="1">
      <alignment horizontal="center"/>
    </xf>
    <xf numFmtId="9" fontId="14" fillId="0" borderId="10" xfId="1" applyFont="1" applyFill="1" applyBorder="1" applyAlignment="1">
      <alignment horizontal="center"/>
    </xf>
    <xf numFmtId="1" fontId="14" fillId="0" borderId="27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1" fontId="14" fillId="0" borderId="11" xfId="0" applyNumberFormat="1" applyFont="1" applyFill="1" applyBorder="1" applyAlignment="1">
      <alignment horizontal="center"/>
    </xf>
    <xf numFmtId="9" fontId="14" fillId="2" borderId="2" xfId="1" applyNumberFormat="1" applyFont="1" applyFill="1" applyBorder="1" applyAlignment="1">
      <alignment horizontal="center"/>
    </xf>
    <xf numFmtId="9" fontId="14" fillId="2" borderId="14" xfId="1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right" vertical="center" indent="1"/>
    </xf>
    <xf numFmtId="0" fontId="9" fillId="0" borderId="1" xfId="0" applyFont="1" applyBorder="1" applyAlignment="1">
      <alignment horizontal="right" vertical="center" indent="1"/>
    </xf>
    <xf numFmtId="0" fontId="9" fillId="0" borderId="14" xfId="0" applyFont="1" applyBorder="1" applyAlignment="1">
      <alignment horizontal="right" vertical="center" indent="1"/>
    </xf>
    <xf numFmtId="0" fontId="9" fillId="0" borderId="9" xfId="0" applyFont="1" applyBorder="1" applyAlignment="1">
      <alignment horizontal="right" vertical="center" indent="1"/>
    </xf>
    <xf numFmtId="1" fontId="0" fillId="0" borderId="0" xfId="0" applyNumberFormat="1"/>
    <xf numFmtId="0" fontId="9" fillId="0" borderId="17" xfId="0" applyFont="1" applyBorder="1"/>
    <xf numFmtId="0" fontId="9" fillId="0" borderId="3" xfId="0" applyFont="1" applyBorder="1"/>
    <xf numFmtId="0" fontId="9" fillId="0" borderId="4" xfId="0" applyFont="1" applyBorder="1"/>
    <xf numFmtId="0" fontId="9" fillId="0" borderId="2" xfId="0" applyFont="1" applyBorder="1"/>
    <xf numFmtId="0" fontId="9" fillId="0" borderId="33" xfId="0" applyFont="1" applyBorder="1"/>
    <xf numFmtId="0" fontId="5" fillId="2" borderId="34" xfId="0" applyFont="1" applyFill="1" applyBorder="1" applyAlignment="1">
      <alignment horizontal="right" indent="1"/>
    </xf>
    <xf numFmtId="0" fontId="11" fillId="2" borderId="14" xfId="0" applyFont="1" applyFill="1" applyBorder="1" applyAlignment="1">
      <alignment horizontal="right" indent="1"/>
    </xf>
    <xf numFmtId="1" fontId="14" fillId="0" borderId="28" xfId="0" applyNumberFormat="1" applyFont="1" applyFill="1" applyBorder="1" applyAlignment="1">
      <alignment horizontal="center"/>
    </xf>
    <xf numFmtId="1" fontId="14" fillId="0" borderId="9" xfId="0" applyNumberFormat="1" applyFont="1" applyFill="1" applyBorder="1" applyAlignment="1">
      <alignment horizontal="center"/>
    </xf>
    <xf numFmtId="1" fontId="14" fillId="0" borderId="30" xfId="0" applyNumberFormat="1" applyFont="1" applyFill="1" applyBorder="1" applyAlignment="1">
      <alignment horizontal="center"/>
    </xf>
    <xf numFmtId="9" fontId="14" fillId="0" borderId="9" xfId="1" applyFont="1" applyFill="1" applyBorder="1" applyAlignment="1">
      <alignment horizontal="center"/>
    </xf>
    <xf numFmtId="1" fontId="14" fillId="0" borderId="12" xfId="0" applyNumberFormat="1" applyFont="1" applyFill="1" applyBorder="1" applyAlignment="1">
      <alignment horizontal="center"/>
    </xf>
    <xf numFmtId="9" fontId="14" fillId="0" borderId="11" xfId="1" applyFont="1" applyFill="1" applyBorder="1" applyAlignment="1">
      <alignment horizontal="center"/>
    </xf>
    <xf numFmtId="164" fontId="14" fillId="2" borderId="11" xfId="1" applyNumberFormat="1" applyFont="1" applyFill="1" applyBorder="1" applyAlignment="1">
      <alignment horizontal="center"/>
    </xf>
    <xf numFmtId="0" fontId="15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right" vertical="center" indent="1"/>
    </xf>
    <xf numFmtId="0" fontId="4" fillId="0" borderId="20" xfId="0" applyFont="1" applyBorder="1" applyAlignment="1">
      <alignment horizontal="right" vertical="center" indent="1"/>
    </xf>
    <xf numFmtId="0" fontId="4" fillId="0" borderId="30" xfId="0" applyFont="1" applyBorder="1" applyAlignment="1">
      <alignment horizontal="right" vertical="center" indent="1"/>
    </xf>
    <xf numFmtId="9" fontId="1" fillId="2" borderId="11" xfId="1" applyFont="1" applyFill="1" applyBorder="1" applyAlignment="1">
      <alignment horizontal="center"/>
    </xf>
    <xf numFmtId="164" fontId="1" fillId="2" borderId="31" xfId="1" applyNumberFormat="1" applyFont="1" applyFill="1" applyBorder="1" applyAlignment="1">
      <alignment horizontal="center"/>
    </xf>
    <xf numFmtId="164" fontId="0" fillId="0" borderId="0" xfId="0" applyNumberFormat="1"/>
    <xf numFmtId="0" fontId="16" fillId="0" borderId="0" xfId="0" applyFont="1" applyFill="1"/>
    <xf numFmtId="10" fontId="0" fillId="0" borderId="0" xfId="1" applyNumberFormat="1" applyFont="1"/>
    <xf numFmtId="9" fontId="14" fillId="2" borderId="17" xfId="1" applyNumberFormat="1" applyFont="1" applyFill="1" applyBorder="1" applyAlignment="1">
      <alignment horizontal="center"/>
    </xf>
    <xf numFmtId="9" fontId="14" fillId="2" borderId="4" xfId="1" applyNumberFormat="1" applyFont="1" applyFill="1" applyBorder="1" applyAlignment="1">
      <alignment horizontal="center"/>
    </xf>
    <xf numFmtId="9" fontId="14" fillId="2" borderId="1" xfId="1" applyFont="1" applyFill="1" applyBorder="1" applyAlignment="1">
      <alignment horizontal="center"/>
    </xf>
    <xf numFmtId="0" fontId="15" fillId="0" borderId="3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right" indent="1"/>
    </xf>
    <xf numFmtId="1" fontId="4" fillId="0" borderId="16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" fontId="15" fillId="0" borderId="13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1" fontId="1" fillId="2" borderId="3" xfId="0" applyNumberFormat="1" applyFont="1" applyFill="1" applyBorder="1" applyAlignment="1">
      <alignment horizontal="center" vertical="center"/>
    </xf>
    <xf numFmtId="0" fontId="0" fillId="0" borderId="0" xfId="0"/>
    <xf numFmtId="0" fontId="4" fillId="0" borderId="16" xfId="0" applyFont="1" applyBorder="1" applyAlignment="1">
      <alignment horizontal="center" vertical="center"/>
    </xf>
    <xf numFmtId="0" fontId="5" fillId="2" borderId="6" xfId="0" applyFont="1" applyFill="1" applyBorder="1" applyAlignment="1">
      <alignment horizontal="right" indent="1"/>
    </xf>
    <xf numFmtId="0" fontId="4" fillId="0" borderId="1" xfId="0" applyFont="1" applyBorder="1" applyAlignment="1">
      <alignment horizontal="right" vertical="center" indent="1"/>
    </xf>
    <xf numFmtId="0" fontId="4" fillId="0" borderId="14" xfId="0" applyFont="1" applyBorder="1" applyAlignment="1">
      <alignment horizontal="right" vertical="center" indent="1"/>
    </xf>
    <xf numFmtId="0" fontId="4" fillId="0" borderId="9" xfId="0" applyFont="1" applyBorder="1" applyAlignment="1">
      <alignment horizontal="right" vertical="center" indent="1"/>
    </xf>
    <xf numFmtId="1" fontId="15" fillId="0" borderId="16" xfId="0" applyNumberFormat="1" applyFont="1" applyBorder="1" applyAlignment="1">
      <alignment horizontal="center" vertical="center" wrapText="1"/>
    </xf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0" fontId="15" fillId="0" borderId="16" xfId="0" applyFont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28" xfId="0" applyNumberFormat="1" applyFont="1" applyFill="1" applyBorder="1" applyAlignment="1">
      <alignment horizontal="center"/>
    </xf>
    <xf numFmtId="1" fontId="14" fillId="0" borderId="21" xfId="0" applyNumberFormat="1" applyFont="1" applyFill="1" applyBorder="1" applyAlignment="1">
      <alignment horizontal="center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1" fontId="1" fillId="2" borderId="4" xfId="0" applyNumberFormat="1" applyFont="1" applyFill="1" applyBorder="1" applyAlignment="1">
      <alignment horizontal="center" vertical="center"/>
    </xf>
    <xf numFmtId="0" fontId="4" fillId="0" borderId="20" xfId="0" applyFont="1" applyBorder="1" applyAlignment="1">
      <alignment horizontal="right" vertical="center" indent="1"/>
    </xf>
    <xf numFmtId="1" fontId="4" fillId="0" borderId="16" xfId="0" applyNumberFormat="1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164" fontId="14" fillId="2" borderId="9" xfId="1" applyNumberFormat="1" applyFont="1" applyFill="1" applyBorder="1" applyAlignment="1">
      <alignment horizontal="center"/>
    </xf>
    <xf numFmtId="0" fontId="4" fillId="0" borderId="16" xfId="0" applyFont="1" applyBorder="1" applyAlignment="1">
      <alignment horizontal="center" vertical="center"/>
    </xf>
    <xf numFmtId="1" fontId="15" fillId="0" borderId="16" xfId="0" applyNumberFormat="1" applyFont="1" applyBorder="1" applyAlignment="1">
      <alignment horizontal="center" vertical="center" wrapText="1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1" fontId="1" fillId="2" borderId="4" xfId="0" applyNumberFormat="1" applyFont="1" applyFill="1" applyBorder="1" applyAlignment="1">
      <alignment horizontal="center" vertical="center"/>
    </xf>
    <xf numFmtId="1" fontId="14" fillId="2" borderId="16" xfId="0" applyNumberFormat="1" applyFont="1" applyFill="1" applyBorder="1" applyAlignment="1">
      <alignment horizontal="center"/>
    </xf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5" fillId="2" borderId="18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9" fontId="1" fillId="2" borderId="9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9" fontId="1" fillId="2" borderId="4" xfId="1" applyFont="1" applyFill="1" applyBorder="1" applyAlignment="1">
      <alignment horizontal="center"/>
    </xf>
    <xf numFmtId="9" fontId="1" fillId="2" borderId="14" xfId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0" fontId="9" fillId="0" borderId="26" xfId="0" applyFont="1" applyBorder="1"/>
    <xf numFmtId="0" fontId="9" fillId="0" borderId="27" xfId="0" applyFont="1" applyBorder="1"/>
    <xf numFmtId="0" fontId="9" fillId="0" borderId="25" xfId="0" applyFont="1" applyBorder="1"/>
    <xf numFmtId="0" fontId="9" fillId="0" borderId="29" xfId="0" applyFont="1" applyBorder="1"/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9" fontId="14" fillId="2" borderId="17" xfId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9" fontId="14" fillId="2" borderId="3" xfId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9" fontId="14" fillId="2" borderId="4" xfId="1" applyFont="1" applyFill="1" applyBorder="1" applyAlignment="1">
      <alignment horizontal="center"/>
    </xf>
    <xf numFmtId="1" fontId="14" fillId="2" borderId="2" xfId="0" applyNumberFormat="1" applyFont="1" applyFill="1" applyBorder="1" applyAlignment="1">
      <alignment horizontal="center"/>
    </xf>
    <xf numFmtId="9" fontId="14" fillId="2" borderId="10" xfId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10" xfId="0" applyNumberFormat="1" applyFont="1" applyFill="1" applyBorder="1" applyAlignment="1">
      <alignment horizontal="center"/>
    </xf>
    <xf numFmtId="1" fontId="14" fillId="2" borderId="28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1" fontId="14" fillId="0" borderId="24" xfId="0" applyNumberFormat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0" fontId="9" fillId="0" borderId="17" xfId="0" applyFont="1" applyBorder="1"/>
    <xf numFmtId="0" fontId="9" fillId="0" borderId="3" xfId="0" applyFont="1" applyBorder="1"/>
    <xf numFmtId="0" fontId="9" fillId="0" borderId="4" xfId="0" applyFont="1" applyBorder="1"/>
    <xf numFmtId="1" fontId="14" fillId="0" borderId="28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1" fontId="14" fillId="2" borderId="13" xfId="0" applyNumberFormat="1" applyFont="1" applyFill="1" applyBorder="1" applyAlignment="1">
      <alignment horizontal="center"/>
    </xf>
    <xf numFmtId="1" fontId="0" fillId="0" borderId="0" xfId="0" applyNumberFormat="1" applyFill="1"/>
    <xf numFmtId="0" fontId="8" fillId="0" borderId="0" xfId="0" applyFont="1" applyAlignment="1">
      <alignment horizontal="center"/>
    </xf>
    <xf numFmtId="0" fontId="0" fillId="0" borderId="0" xfId="0" applyBorder="1"/>
    <xf numFmtId="0" fontId="17" fillId="0" borderId="0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right" indent="1"/>
    </xf>
    <xf numFmtId="1" fontId="1" fillId="2" borderId="2" xfId="0" applyNumberFormat="1" applyFont="1" applyFill="1" applyBorder="1" applyAlignment="1">
      <alignment horizontal="center"/>
    </xf>
    <xf numFmtId="0" fontId="18" fillId="0" borderId="0" xfId="0" applyFont="1" applyBorder="1" applyAlignment="1">
      <alignment horizontal="right" vertical="center" wrapText="1" readingOrder="2"/>
    </xf>
    <xf numFmtId="0" fontId="9" fillId="0" borderId="26" xfId="0" applyFont="1" applyBorder="1" applyAlignment="1">
      <alignment horizontal="right" indent="1"/>
    </xf>
    <xf numFmtId="1" fontId="19" fillId="2" borderId="3" xfId="0" applyNumberFormat="1" applyFont="1" applyFill="1" applyBorder="1" applyAlignment="1">
      <alignment horizontal="center"/>
    </xf>
    <xf numFmtId="0" fontId="9" fillId="0" borderId="27" xfId="0" applyFont="1" applyBorder="1" applyAlignment="1">
      <alignment horizontal="right" indent="1"/>
    </xf>
    <xf numFmtId="0" fontId="20" fillId="0" borderId="0" xfId="0" applyFont="1" applyBorder="1" applyAlignment="1">
      <alignment horizontal="center" vertical="center" wrapText="1" readingOrder="2"/>
    </xf>
    <xf numFmtId="0" fontId="21" fillId="0" borderId="0" xfId="0" applyFont="1" applyBorder="1" applyAlignment="1">
      <alignment vertical="center" readingOrder="2"/>
    </xf>
    <xf numFmtId="0" fontId="22" fillId="0" borderId="0" xfId="0" applyFont="1" applyBorder="1" applyAlignment="1">
      <alignment horizontal="center" vertical="center" wrapText="1" readingOrder="2"/>
    </xf>
    <xf numFmtId="0" fontId="9" fillId="0" borderId="29" xfId="0" applyFont="1" applyBorder="1" applyAlignment="1">
      <alignment horizontal="right" indent="1"/>
    </xf>
    <xf numFmtId="1" fontId="14" fillId="2" borderId="17" xfId="0" applyNumberFormat="1" applyFont="1" applyFill="1" applyBorder="1" applyAlignment="1">
      <alignment horizontal="center" vertical="center"/>
    </xf>
    <xf numFmtId="1" fontId="1" fillId="2" borderId="21" xfId="0" applyNumberFormat="1" applyFont="1" applyFill="1" applyBorder="1" applyAlignment="1">
      <alignment horizontal="center"/>
    </xf>
    <xf numFmtId="0" fontId="23" fillId="0" borderId="35" xfId="0" applyFont="1" applyFill="1" applyBorder="1"/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0" fillId="0" borderId="0" xfId="0" applyBorder="1"/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0" fillId="0" borderId="9" xfId="0" applyBorder="1"/>
    <xf numFmtId="0" fontId="4" fillId="0" borderId="14" xfId="0" applyFont="1" applyBorder="1" applyAlignment="1">
      <alignment horizontal="center" vertical="center" wrapText="1"/>
    </xf>
    <xf numFmtId="0" fontId="23" fillId="0" borderId="0" xfId="0" applyFont="1" applyFill="1" applyAlignment="1">
      <alignment horizontal="center"/>
    </xf>
    <xf numFmtId="0" fontId="23" fillId="0" borderId="36" xfId="0" applyFont="1" applyFill="1" applyBorder="1" applyAlignment="1">
      <alignment horizontal="center"/>
    </xf>
    <xf numFmtId="0" fontId="9" fillId="0" borderId="32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1171574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1" y="0"/>
          <a:ext cx="1171573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0" y="0"/>
          <a:ext cx="96202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" name="Picture 4" descr="Moet Logo_Ar">
          <a:extLst>
            <a:ext uri="{FF2B5EF4-FFF2-40B4-BE49-F238E27FC236}">
              <a16:creationId xmlns:a16="http://schemas.microsoft.com/office/drawing/2014/main" xmlns="" id="{00000000-0008-0000-04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89705700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" name="Picture 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343875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" name="Picture 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" name="Picture 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" name="Picture 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" name="Picture 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7:I82"/>
  <sheetViews>
    <sheetView rightToLeft="1" topLeftCell="A28" zoomScaleNormal="100" workbookViewId="0">
      <selection activeCell="F40" sqref="F40:F81"/>
    </sheetView>
  </sheetViews>
  <sheetFormatPr defaultRowHeight="15"/>
  <cols>
    <col min="1" max="1" width="24.28515625" style="9" bestFit="1" customWidth="1"/>
    <col min="2" max="2" width="5.140625" style="9" bestFit="1" customWidth="1"/>
    <col min="3" max="3" width="21.42578125" customWidth="1"/>
    <col min="4" max="4" width="16.140625" bestFit="1" customWidth="1"/>
    <col min="5" max="5" width="15.5703125" customWidth="1"/>
    <col min="6" max="6" width="14.5703125" customWidth="1"/>
    <col min="7" max="7" width="13.28515625" customWidth="1"/>
    <col min="8" max="8" width="14.42578125" customWidth="1"/>
    <col min="9" max="9" width="12.7109375" customWidth="1"/>
    <col min="10" max="10" width="10.28515625" customWidth="1"/>
  </cols>
  <sheetData>
    <row r="7" spans="1:9">
      <c r="A7" s="4" t="s">
        <v>1</v>
      </c>
      <c r="B7" s="3"/>
      <c r="C7" s="3"/>
      <c r="D7" s="3"/>
      <c r="E7" s="3"/>
    </row>
    <row r="8" spans="1:9">
      <c r="A8" s="4" t="s">
        <v>2</v>
      </c>
      <c r="B8" s="4"/>
      <c r="C8" s="4"/>
      <c r="D8" s="4"/>
      <c r="E8" s="4"/>
    </row>
    <row r="9" spans="1:9" ht="19.5">
      <c r="A9" s="222" t="s">
        <v>202</v>
      </c>
      <c r="B9" s="222"/>
      <c r="C9" s="222"/>
      <c r="D9" s="222"/>
      <c r="E9" s="222"/>
      <c r="F9" s="222"/>
      <c r="G9" s="222"/>
      <c r="H9" s="222"/>
      <c r="I9" s="222"/>
    </row>
    <row r="10" spans="1:9" ht="18">
      <c r="A10" s="2" t="s">
        <v>221</v>
      </c>
      <c r="B10" s="2"/>
      <c r="C10" s="2"/>
      <c r="D10" s="2"/>
      <c r="E10" s="2"/>
    </row>
    <row r="11" spans="1:9" ht="18.75" thickBot="1">
      <c r="A11" s="2"/>
      <c r="B11" s="2"/>
      <c r="C11" s="2"/>
      <c r="D11" s="2"/>
      <c r="E11" s="2"/>
    </row>
    <row r="12" spans="1:9" ht="24.75" customHeight="1">
      <c r="A12" s="223" t="s">
        <v>3</v>
      </c>
      <c r="B12" s="229"/>
      <c r="C12" s="227" t="s">
        <v>0</v>
      </c>
      <c r="D12" s="225" t="s">
        <v>23</v>
      </c>
      <c r="E12" s="225" t="s">
        <v>222</v>
      </c>
      <c r="F12" s="225" t="s">
        <v>220</v>
      </c>
      <c r="G12" s="225" t="s">
        <v>197</v>
      </c>
      <c r="H12" s="225" t="s">
        <v>217</v>
      </c>
      <c r="I12" s="225" t="s">
        <v>187</v>
      </c>
    </row>
    <row r="13" spans="1:9" ht="38.25" customHeight="1" thickBot="1">
      <c r="A13" s="224"/>
      <c r="B13" s="230"/>
      <c r="C13" s="228"/>
      <c r="D13" s="226"/>
      <c r="E13" s="226"/>
      <c r="F13" s="226"/>
      <c r="G13" s="226"/>
      <c r="H13" s="226"/>
      <c r="I13" s="226"/>
    </row>
    <row r="14" spans="1:9" ht="17.25" customHeight="1" thickBot="1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8"/>
    </row>
    <row r="15" spans="1:9" ht="16.5" customHeight="1">
      <c r="A15" s="33"/>
      <c r="B15" s="91" t="s">
        <v>4</v>
      </c>
      <c r="C15" s="19" t="s">
        <v>84</v>
      </c>
      <c r="D15" s="20" t="s">
        <v>161</v>
      </c>
      <c r="E15" s="181">
        <v>19317.674999999999</v>
      </c>
      <c r="F15" s="190">
        <v>46555.333333333336</v>
      </c>
      <c r="G15" s="45">
        <f t="shared" ref="G15:G30" si="0">(F15-E15)/E15</f>
        <v>1.40998636395598</v>
      </c>
      <c r="H15" s="190">
        <v>48110.888888888891</v>
      </c>
      <c r="I15" s="45">
        <f t="shared" ref="I15:I30" si="1">(F15-H15)/H15</f>
        <v>-3.2332712853177133E-2</v>
      </c>
    </row>
    <row r="16" spans="1:9" ht="16.5">
      <c r="A16" s="37"/>
      <c r="B16" s="92" t="s">
        <v>5</v>
      </c>
      <c r="C16" s="164" t="s">
        <v>85</v>
      </c>
      <c r="D16" s="160" t="s">
        <v>161</v>
      </c>
      <c r="E16" s="184">
        <v>23012.111111111109</v>
      </c>
      <c r="F16" s="184">
        <v>45312.25</v>
      </c>
      <c r="G16" s="48">
        <f t="shared" si="0"/>
        <v>0.9690609775528829</v>
      </c>
      <c r="H16" s="184">
        <v>49181</v>
      </c>
      <c r="I16" s="44">
        <f t="shared" si="1"/>
        <v>-7.8663508265387039E-2</v>
      </c>
    </row>
    <row r="17" spans="1:9" ht="16.5">
      <c r="A17" s="37"/>
      <c r="B17" s="92" t="s">
        <v>6</v>
      </c>
      <c r="C17" s="15" t="s">
        <v>86</v>
      </c>
      <c r="D17" s="11" t="s">
        <v>161</v>
      </c>
      <c r="E17" s="184">
        <v>24674.294444444444</v>
      </c>
      <c r="F17" s="184">
        <v>55124.75</v>
      </c>
      <c r="G17" s="48">
        <f t="shared" si="0"/>
        <v>1.2340963031026668</v>
      </c>
      <c r="H17" s="184">
        <v>58160.888888888891</v>
      </c>
      <c r="I17" s="44">
        <f t="shared" si="1"/>
        <v>-5.2202415521694634E-2</v>
      </c>
    </row>
    <row r="18" spans="1:9" ht="16.5">
      <c r="A18" s="37"/>
      <c r="B18" s="92" t="s">
        <v>7</v>
      </c>
      <c r="C18" s="15" t="s">
        <v>87</v>
      </c>
      <c r="D18" s="11" t="s">
        <v>161</v>
      </c>
      <c r="E18" s="184">
        <v>6051.8249999999998</v>
      </c>
      <c r="F18" s="184">
        <v>15322</v>
      </c>
      <c r="G18" s="48">
        <f t="shared" si="0"/>
        <v>1.5317982592028023</v>
      </c>
      <c r="H18" s="184">
        <v>15720.888888888889</v>
      </c>
      <c r="I18" s="44">
        <f t="shared" si="1"/>
        <v>-2.5373176523804126E-2</v>
      </c>
    </row>
    <row r="19" spans="1:9" ht="16.5">
      <c r="A19" s="37"/>
      <c r="B19" s="92" t="s">
        <v>8</v>
      </c>
      <c r="C19" s="15" t="s">
        <v>89</v>
      </c>
      <c r="D19" s="160" t="s">
        <v>161</v>
      </c>
      <c r="E19" s="184">
        <v>91650.204166666663</v>
      </c>
      <c r="F19" s="184">
        <v>251356.85714285713</v>
      </c>
      <c r="G19" s="48">
        <f t="shared" si="0"/>
        <v>1.7425673453576009</v>
      </c>
      <c r="H19" s="184">
        <v>263249.66666666669</v>
      </c>
      <c r="I19" s="44">
        <f t="shared" si="1"/>
        <v>-4.5176921492054649E-2</v>
      </c>
    </row>
    <row r="20" spans="1:9" ht="16.5">
      <c r="A20" s="37"/>
      <c r="B20" s="92" t="s">
        <v>9</v>
      </c>
      <c r="C20" s="15" t="s">
        <v>88</v>
      </c>
      <c r="D20" s="11" t="s">
        <v>161</v>
      </c>
      <c r="E20" s="184">
        <v>25414.475892857143</v>
      </c>
      <c r="F20" s="184">
        <v>36220.888888888891</v>
      </c>
      <c r="G20" s="48">
        <f t="shared" si="0"/>
        <v>0.42520699783814708</v>
      </c>
      <c r="H20" s="184">
        <v>40383.111111111109</v>
      </c>
      <c r="I20" s="44">
        <f t="shared" si="1"/>
        <v>-0.10306838942572245</v>
      </c>
    </row>
    <row r="21" spans="1:9" ht="16.5">
      <c r="A21" s="37"/>
      <c r="B21" s="92" t="s">
        <v>10</v>
      </c>
      <c r="C21" s="15" t="s">
        <v>90</v>
      </c>
      <c r="D21" s="11" t="s">
        <v>161</v>
      </c>
      <c r="E21" s="184">
        <v>12585.681249999998</v>
      </c>
      <c r="F21" s="184">
        <v>47555.333333333336</v>
      </c>
      <c r="G21" s="48">
        <f t="shared" si="0"/>
        <v>2.7785267550243526</v>
      </c>
      <c r="H21" s="184">
        <v>46499.75</v>
      </c>
      <c r="I21" s="44">
        <f t="shared" si="1"/>
        <v>2.270083889339912E-2</v>
      </c>
    </row>
    <row r="22" spans="1:9" ht="16.5">
      <c r="A22" s="37"/>
      <c r="B22" s="92" t="s">
        <v>11</v>
      </c>
      <c r="C22" s="15" t="s">
        <v>91</v>
      </c>
      <c r="D22" s="13" t="s">
        <v>81</v>
      </c>
      <c r="E22" s="184">
        <v>4105.375</v>
      </c>
      <c r="F22" s="184">
        <v>9243.5</v>
      </c>
      <c r="G22" s="48">
        <f t="shared" si="0"/>
        <v>1.2515604542824954</v>
      </c>
      <c r="H22" s="184">
        <v>8827.7777777777774</v>
      </c>
      <c r="I22" s="44">
        <f t="shared" si="1"/>
        <v>4.7092511013215904E-2</v>
      </c>
    </row>
    <row r="23" spans="1:9" ht="16.5">
      <c r="A23" s="37"/>
      <c r="B23" s="92" t="s">
        <v>12</v>
      </c>
      <c r="C23" s="15" t="s">
        <v>92</v>
      </c>
      <c r="D23" s="13" t="s">
        <v>81</v>
      </c>
      <c r="E23" s="184">
        <v>4883.7222222222226</v>
      </c>
      <c r="F23" s="184">
        <v>12806</v>
      </c>
      <c r="G23" s="48">
        <f t="shared" si="0"/>
        <v>1.622180258682471</v>
      </c>
      <c r="H23" s="184">
        <v>13993.5</v>
      </c>
      <c r="I23" s="44">
        <f t="shared" si="1"/>
        <v>-8.4860828241683645E-2</v>
      </c>
    </row>
    <row r="24" spans="1:9" ht="16.5">
      <c r="A24" s="37"/>
      <c r="B24" s="92" t="s">
        <v>13</v>
      </c>
      <c r="C24" s="15" t="s">
        <v>93</v>
      </c>
      <c r="D24" s="162" t="s">
        <v>81</v>
      </c>
      <c r="E24" s="184">
        <v>4881.71875</v>
      </c>
      <c r="F24" s="184">
        <v>14562.25</v>
      </c>
      <c r="G24" s="48">
        <f t="shared" si="0"/>
        <v>1.9830169958070607</v>
      </c>
      <c r="H24" s="184">
        <v>13937.5</v>
      </c>
      <c r="I24" s="44">
        <f t="shared" si="1"/>
        <v>4.482511210762332E-2</v>
      </c>
    </row>
    <row r="25" spans="1:9" ht="16.5">
      <c r="A25" s="37"/>
      <c r="B25" s="92" t="s">
        <v>14</v>
      </c>
      <c r="C25" s="15" t="s">
        <v>94</v>
      </c>
      <c r="D25" s="162" t="s">
        <v>81</v>
      </c>
      <c r="E25" s="184">
        <v>4395.3500000000004</v>
      </c>
      <c r="F25" s="184">
        <v>14811</v>
      </c>
      <c r="G25" s="48">
        <f>(F25-E25)/E25</f>
        <v>2.3696975212440416</v>
      </c>
      <c r="H25" s="184">
        <v>14998.5</v>
      </c>
      <c r="I25" s="44">
        <f t="shared" si="1"/>
        <v>-1.2501250125012501E-2</v>
      </c>
    </row>
    <row r="26" spans="1:9" ht="16.5">
      <c r="A26" s="37"/>
      <c r="B26" s="92" t="s">
        <v>15</v>
      </c>
      <c r="C26" s="15" t="s">
        <v>95</v>
      </c>
      <c r="D26" s="13" t="s">
        <v>82</v>
      </c>
      <c r="E26" s="184">
        <v>14849.275</v>
      </c>
      <c r="F26" s="184">
        <v>43277.555555555555</v>
      </c>
      <c r="G26" s="48">
        <f t="shared" si="0"/>
        <v>1.9144557936704354</v>
      </c>
      <c r="H26" s="184">
        <v>38687.25</v>
      </c>
      <c r="I26" s="44">
        <f t="shared" si="1"/>
        <v>0.11865163731088549</v>
      </c>
    </row>
    <row r="27" spans="1:9" ht="16.5">
      <c r="A27" s="37"/>
      <c r="B27" s="92" t="s">
        <v>16</v>
      </c>
      <c r="C27" s="15" t="s">
        <v>96</v>
      </c>
      <c r="D27" s="13" t="s">
        <v>81</v>
      </c>
      <c r="E27" s="184">
        <v>4682.7340277777785</v>
      </c>
      <c r="F27" s="184">
        <v>12625</v>
      </c>
      <c r="G27" s="48">
        <f t="shared" si="0"/>
        <v>1.6960745421604213</v>
      </c>
      <c r="H27" s="184">
        <v>13562.5</v>
      </c>
      <c r="I27" s="44">
        <f t="shared" si="1"/>
        <v>-6.9124423963133647E-2</v>
      </c>
    </row>
    <row r="28" spans="1:9" ht="16.5">
      <c r="A28" s="37"/>
      <c r="B28" s="92" t="s">
        <v>17</v>
      </c>
      <c r="C28" s="15" t="s">
        <v>97</v>
      </c>
      <c r="D28" s="11" t="s">
        <v>161</v>
      </c>
      <c r="E28" s="184">
        <v>7854.5694444444443</v>
      </c>
      <c r="F28" s="184">
        <v>87166.444444444438</v>
      </c>
      <c r="G28" s="48">
        <f t="shared" si="0"/>
        <v>10.097545837613985</v>
      </c>
      <c r="H28" s="184">
        <v>79277.555555555562</v>
      </c>
      <c r="I28" s="44">
        <f t="shared" si="1"/>
        <v>9.9509739340544578E-2</v>
      </c>
    </row>
    <row r="29" spans="1:9" ht="16.5">
      <c r="A29" s="37"/>
      <c r="B29" s="92" t="s">
        <v>18</v>
      </c>
      <c r="C29" s="15" t="s">
        <v>98</v>
      </c>
      <c r="D29" s="13" t="s">
        <v>83</v>
      </c>
      <c r="E29" s="184">
        <v>18511.511111111111</v>
      </c>
      <c r="F29" s="184">
        <v>47978.571428571428</v>
      </c>
      <c r="G29" s="48">
        <f t="shared" si="0"/>
        <v>1.5918236031943058</v>
      </c>
      <c r="H29" s="184">
        <v>43621.428571428572</v>
      </c>
      <c r="I29" s="44">
        <f t="shared" si="1"/>
        <v>9.9885377435729436E-2</v>
      </c>
    </row>
    <row r="30" spans="1:9" ht="17.25" thickBot="1">
      <c r="A30" s="38"/>
      <c r="B30" s="93" t="s">
        <v>19</v>
      </c>
      <c r="C30" s="16" t="s">
        <v>99</v>
      </c>
      <c r="D30" s="12" t="s">
        <v>161</v>
      </c>
      <c r="E30" s="187">
        <v>13555.75</v>
      </c>
      <c r="F30" s="187">
        <v>33377.555555555555</v>
      </c>
      <c r="G30" s="51">
        <f t="shared" si="0"/>
        <v>1.4622433694598642</v>
      </c>
      <c r="H30" s="187">
        <v>31249.75</v>
      </c>
      <c r="I30" s="56">
        <f t="shared" si="1"/>
        <v>6.809032250035775E-2</v>
      </c>
    </row>
    <row r="31" spans="1:9" ht="17.25" customHeight="1" thickBot="1">
      <c r="A31" s="33" t="s">
        <v>20</v>
      </c>
      <c r="B31" s="10" t="s">
        <v>21</v>
      </c>
      <c r="C31" s="5"/>
      <c r="D31" s="6"/>
      <c r="E31" s="154"/>
      <c r="F31" s="204"/>
      <c r="G31" s="52"/>
      <c r="H31" s="204"/>
      <c r="I31" s="53"/>
    </row>
    <row r="32" spans="1:9" ht="16.5">
      <c r="A32" s="33"/>
      <c r="B32" s="39" t="s">
        <v>26</v>
      </c>
      <c r="C32" s="166" t="s">
        <v>100</v>
      </c>
      <c r="D32" s="20" t="s">
        <v>161</v>
      </c>
      <c r="E32" s="190">
        <v>20064.8</v>
      </c>
      <c r="F32" s="190">
        <v>69628.571428571435</v>
      </c>
      <c r="G32" s="45">
        <f>(F32-E32)/E32</f>
        <v>2.4701851714729992</v>
      </c>
      <c r="H32" s="190">
        <v>59928.571428571428</v>
      </c>
      <c r="I32" s="44">
        <f>(F32-H32)/H32</f>
        <v>0.16185935637663898</v>
      </c>
    </row>
    <row r="33" spans="1:9" ht="16.5">
      <c r="A33" s="37"/>
      <c r="B33" s="34" t="s">
        <v>27</v>
      </c>
      <c r="C33" s="15" t="s">
        <v>101</v>
      </c>
      <c r="D33" s="11" t="s">
        <v>161</v>
      </c>
      <c r="E33" s="184">
        <v>20333.924999999999</v>
      </c>
      <c r="F33" s="184">
        <v>67983.333333333328</v>
      </c>
      <c r="G33" s="48">
        <f>(F33-E33)/E33</f>
        <v>2.3433453370824044</v>
      </c>
      <c r="H33" s="184">
        <v>57500</v>
      </c>
      <c r="I33" s="44">
        <f>(F33-H33)/H33</f>
        <v>0.18231884057971007</v>
      </c>
    </row>
    <row r="34" spans="1:9" ht="16.5">
      <c r="A34" s="37"/>
      <c r="B34" s="39" t="s">
        <v>28</v>
      </c>
      <c r="C34" s="164" t="s">
        <v>102</v>
      </c>
      <c r="D34" s="11" t="s">
        <v>161</v>
      </c>
      <c r="E34" s="184">
        <v>11243.518749999999</v>
      </c>
      <c r="F34" s="184">
        <v>40000</v>
      </c>
      <c r="G34" s="48">
        <f>(F34-E34)/E34</f>
        <v>2.5576051314007016</v>
      </c>
      <c r="H34" s="184">
        <v>35214.285714285717</v>
      </c>
      <c r="I34" s="44">
        <f>(F34-H34)/H34</f>
        <v>0.1359026369168356</v>
      </c>
    </row>
    <row r="35" spans="1:9" ht="16.5">
      <c r="A35" s="37"/>
      <c r="B35" s="34" t="s">
        <v>29</v>
      </c>
      <c r="C35" s="15" t="s">
        <v>103</v>
      </c>
      <c r="D35" s="11" t="s">
        <v>161</v>
      </c>
      <c r="E35" s="184">
        <v>9886.0434523809527</v>
      </c>
      <c r="F35" s="184">
        <v>41233.333333333336</v>
      </c>
      <c r="G35" s="48">
        <f>(F35-E35)/E35</f>
        <v>3.1708630486954523</v>
      </c>
      <c r="H35" s="184">
        <v>37583.333333333336</v>
      </c>
      <c r="I35" s="44">
        <f>(F35-H35)/H35</f>
        <v>9.7117516629711742E-2</v>
      </c>
    </row>
    <row r="36" spans="1:9" ht="17.25" thickBot="1">
      <c r="A36" s="38"/>
      <c r="B36" s="39" t="s">
        <v>30</v>
      </c>
      <c r="C36" s="15" t="s">
        <v>104</v>
      </c>
      <c r="D36" s="24" t="s">
        <v>161</v>
      </c>
      <c r="E36" s="187">
        <v>7895.25</v>
      </c>
      <c r="F36" s="184">
        <v>23166.444444444445</v>
      </c>
      <c r="G36" s="51">
        <f>(F36-E36)/E36</f>
        <v>1.9342255716341401</v>
      </c>
      <c r="H36" s="184">
        <v>21999.777777777777</v>
      </c>
      <c r="I36" s="56">
        <f>(F36-H36)/H36</f>
        <v>5.3030838695340414E-2</v>
      </c>
    </row>
    <row r="37" spans="1:9" ht="17.25" customHeight="1" thickBot="1">
      <c r="A37" s="37" t="s">
        <v>25</v>
      </c>
      <c r="B37" s="10" t="s">
        <v>51</v>
      </c>
      <c r="C37" s="5"/>
      <c r="D37" s="6"/>
      <c r="E37" s="154"/>
      <c r="F37" s="204"/>
      <c r="G37" s="52"/>
      <c r="H37" s="204"/>
      <c r="I37" s="53"/>
    </row>
    <row r="38" spans="1:9" ht="16.5">
      <c r="A38" s="33"/>
      <c r="B38" s="34" t="s">
        <v>31</v>
      </c>
      <c r="C38" s="15" t="s">
        <v>105</v>
      </c>
      <c r="D38" s="20" t="s">
        <v>161</v>
      </c>
      <c r="E38" s="184">
        <v>303444.83333333337</v>
      </c>
      <c r="F38" s="184">
        <v>1223850</v>
      </c>
      <c r="G38" s="45">
        <f t="shared" ref="G38:G43" si="2">(F38-E38)/E38</f>
        <v>3.0331878007479665</v>
      </c>
      <c r="H38" s="184">
        <v>1112499.5</v>
      </c>
      <c r="I38" s="44">
        <f t="shared" ref="I38:I43" si="3">(F38-H38)/H38</f>
        <v>0.10009038206309306</v>
      </c>
    </row>
    <row r="39" spans="1:9" ht="16.5">
      <c r="A39" s="37"/>
      <c r="B39" s="34" t="s">
        <v>32</v>
      </c>
      <c r="C39" s="15" t="s">
        <v>106</v>
      </c>
      <c r="D39" s="11" t="s">
        <v>161</v>
      </c>
      <c r="E39" s="184">
        <v>221706.4392857143</v>
      </c>
      <c r="F39" s="184">
        <v>694500</v>
      </c>
      <c r="G39" s="48">
        <f t="shared" si="2"/>
        <v>2.1325206531552023</v>
      </c>
      <c r="H39" s="184">
        <v>693983</v>
      </c>
      <c r="I39" s="44">
        <f t="shared" si="3"/>
        <v>7.4497502100195543E-4</v>
      </c>
    </row>
    <row r="40" spans="1:9" ht="16.5">
      <c r="A40" s="37"/>
      <c r="B40" s="34" t="s">
        <v>33</v>
      </c>
      <c r="C40" s="15" t="s">
        <v>107</v>
      </c>
      <c r="D40" s="11" t="s">
        <v>161</v>
      </c>
      <c r="E40" s="192">
        <v>148269.6</v>
      </c>
      <c r="F40" s="184">
        <v>481800</v>
      </c>
      <c r="G40" s="48">
        <f t="shared" si="2"/>
        <v>2.2494860713187328</v>
      </c>
      <c r="H40" s="184">
        <v>489979.6</v>
      </c>
      <c r="I40" s="44">
        <f t="shared" si="3"/>
        <v>-1.6693756229851156E-2</v>
      </c>
    </row>
    <row r="41" spans="1:9" ht="16.5">
      <c r="A41" s="37"/>
      <c r="B41" s="34" t="s">
        <v>34</v>
      </c>
      <c r="C41" s="15" t="s">
        <v>154</v>
      </c>
      <c r="D41" s="11" t="s">
        <v>161</v>
      </c>
      <c r="E41" s="185">
        <v>78220</v>
      </c>
      <c r="F41" s="184">
        <v>193848.57142857142</v>
      </c>
      <c r="G41" s="48">
        <f t="shared" si="2"/>
        <v>1.4782481645176606</v>
      </c>
      <c r="H41" s="184">
        <v>186194.25</v>
      </c>
      <c r="I41" s="44">
        <f t="shared" si="3"/>
        <v>4.1109333014158173E-2</v>
      </c>
    </row>
    <row r="42" spans="1:9" ht="16.5">
      <c r="A42" s="37"/>
      <c r="B42" s="34" t="s">
        <v>35</v>
      </c>
      <c r="C42" s="15" t="s">
        <v>152</v>
      </c>
      <c r="D42" s="11" t="s">
        <v>161</v>
      </c>
      <c r="E42" s="185">
        <v>61916.666666666672</v>
      </c>
      <c r="F42" s="184">
        <v>179666.66666666666</v>
      </c>
      <c r="G42" s="48">
        <f t="shared" si="2"/>
        <v>1.9017496635262445</v>
      </c>
      <c r="H42" s="184">
        <v>191666</v>
      </c>
      <c r="I42" s="44">
        <f t="shared" si="3"/>
        <v>-6.2605435149339694E-2</v>
      </c>
    </row>
    <row r="43" spans="1:9" ht="16.5" customHeight="1" thickBot="1">
      <c r="A43" s="38"/>
      <c r="B43" s="34" t="s">
        <v>36</v>
      </c>
      <c r="C43" s="15" t="s">
        <v>153</v>
      </c>
      <c r="D43" s="11" t="s">
        <v>161</v>
      </c>
      <c r="E43" s="188">
        <v>145946.25</v>
      </c>
      <c r="F43" s="184">
        <v>430333.33333333331</v>
      </c>
      <c r="G43" s="51">
        <f t="shared" si="2"/>
        <v>1.9485741040508633</v>
      </c>
      <c r="H43" s="184">
        <v>422285.42857142858</v>
      </c>
      <c r="I43" s="59">
        <f t="shared" si="3"/>
        <v>1.9057974103275151E-2</v>
      </c>
    </row>
    <row r="44" spans="1:9" ht="17.25" customHeight="1" thickBot="1">
      <c r="A44" s="37" t="s">
        <v>37</v>
      </c>
      <c r="B44" s="10" t="s">
        <v>52</v>
      </c>
      <c r="C44" s="5"/>
      <c r="D44" s="6"/>
      <c r="E44" s="154"/>
      <c r="F44" s="204"/>
      <c r="G44" s="6"/>
      <c r="H44" s="204"/>
      <c r="I44" s="53"/>
    </row>
    <row r="45" spans="1:9" ht="16.5">
      <c r="A45" s="33"/>
      <c r="B45" s="34" t="s">
        <v>45</v>
      </c>
      <c r="C45" s="15" t="s">
        <v>109</v>
      </c>
      <c r="D45" s="20" t="s">
        <v>108</v>
      </c>
      <c r="E45" s="182">
        <v>104975.33333333333</v>
      </c>
      <c r="F45" s="184">
        <v>299300</v>
      </c>
      <c r="G45" s="45">
        <f t="shared" ref="G45:G50" si="4">(F45-E45)/E45</f>
        <v>1.8511459835008861</v>
      </c>
      <c r="H45" s="184">
        <v>296712.25</v>
      </c>
      <c r="I45" s="44">
        <f t="shared" ref="I45:I50" si="5">(F45-H45)/H45</f>
        <v>8.721412749220836E-3</v>
      </c>
    </row>
    <row r="46" spans="1:9" ht="16.5">
      <c r="A46" s="37"/>
      <c r="B46" s="34" t="s">
        <v>46</v>
      </c>
      <c r="C46" s="15" t="s">
        <v>111</v>
      </c>
      <c r="D46" s="13" t="s">
        <v>110</v>
      </c>
      <c r="E46" s="185">
        <v>65587.138888888876</v>
      </c>
      <c r="F46" s="184">
        <v>262994.44444444444</v>
      </c>
      <c r="G46" s="48">
        <f t="shared" si="4"/>
        <v>3.009847797904146</v>
      </c>
      <c r="H46" s="184">
        <v>246757.3</v>
      </c>
      <c r="I46" s="84">
        <f t="shared" si="5"/>
        <v>6.5802083441683187E-2</v>
      </c>
    </row>
    <row r="47" spans="1:9" ht="16.5">
      <c r="A47" s="37"/>
      <c r="B47" s="34" t="s">
        <v>47</v>
      </c>
      <c r="C47" s="15" t="s">
        <v>113</v>
      </c>
      <c r="D47" s="11" t="s">
        <v>114</v>
      </c>
      <c r="E47" s="185">
        <v>198299.58333333334</v>
      </c>
      <c r="F47" s="184">
        <v>769992.85714285716</v>
      </c>
      <c r="G47" s="48">
        <f t="shared" si="4"/>
        <v>2.8829776855785481</v>
      </c>
      <c r="H47" s="184">
        <v>763242.25</v>
      </c>
      <c r="I47" s="84">
        <f t="shared" si="5"/>
        <v>8.8446455143922648E-3</v>
      </c>
    </row>
    <row r="48" spans="1:9" ht="16.5">
      <c r="A48" s="37"/>
      <c r="B48" s="34" t="s">
        <v>48</v>
      </c>
      <c r="C48" s="128" t="s">
        <v>157</v>
      </c>
      <c r="D48" s="11" t="s">
        <v>114</v>
      </c>
      <c r="E48" s="185">
        <v>224958.16666666666</v>
      </c>
      <c r="F48" s="184">
        <v>1069983.3333333333</v>
      </c>
      <c r="G48" s="48">
        <f t="shared" si="4"/>
        <v>3.7563658131993432</v>
      </c>
      <c r="H48" s="184">
        <v>1094981.665</v>
      </c>
      <c r="I48" s="84">
        <f t="shared" si="5"/>
        <v>-2.2829908906891863E-2</v>
      </c>
    </row>
    <row r="49" spans="1:9" ht="16.5">
      <c r="A49" s="37"/>
      <c r="B49" s="34" t="s">
        <v>49</v>
      </c>
      <c r="C49" s="15" t="s">
        <v>158</v>
      </c>
      <c r="D49" s="13" t="s">
        <v>199</v>
      </c>
      <c r="E49" s="185">
        <v>25535.625</v>
      </c>
      <c r="F49" s="184">
        <v>130133.33333333333</v>
      </c>
      <c r="G49" s="48">
        <f t="shared" si="4"/>
        <v>4.0961483548310769</v>
      </c>
      <c r="H49" s="184">
        <v>121032.66666666667</v>
      </c>
      <c r="I49" s="44">
        <f t="shared" si="5"/>
        <v>7.5191821491718408E-2</v>
      </c>
    </row>
    <row r="50" spans="1:9" ht="16.5" customHeight="1" thickBot="1">
      <c r="A50" s="38"/>
      <c r="B50" s="34" t="s">
        <v>50</v>
      </c>
      <c r="C50" s="15" t="s">
        <v>159</v>
      </c>
      <c r="D50" s="12" t="s">
        <v>112</v>
      </c>
      <c r="E50" s="188">
        <v>265623.33333333331</v>
      </c>
      <c r="F50" s="184">
        <v>1550990</v>
      </c>
      <c r="G50" s="56">
        <f t="shared" si="4"/>
        <v>4.8390578136960869</v>
      </c>
      <c r="H50" s="184">
        <v>1550990</v>
      </c>
      <c r="I50" s="59">
        <f t="shared" si="5"/>
        <v>0</v>
      </c>
    </row>
    <row r="51" spans="1:9" ht="17.25" customHeight="1" thickBot="1">
      <c r="A51" s="37" t="s">
        <v>44</v>
      </c>
      <c r="B51" s="10" t="s">
        <v>57</v>
      </c>
      <c r="C51" s="5"/>
      <c r="D51" s="6"/>
      <c r="E51" s="154"/>
      <c r="F51" s="204"/>
      <c r="G51" s="52"/>
      <c r="H51" s="204"/>
      <c r="I51" s="53"/>
    </row>
    <row r="52" spans="1:9" ht="16.5">
      <c r="A52" s="33"/>
      <c r="B52" s="40" t="s">
        <v>38</v>
      </c>
      <c r="C52" s="19" t="s">
        <v>115</v>
      </c>
      <c r="D52" s="20" t="s">
        <v>114</v>
      </c>
      <c r="E52" s="182">
        <v>43471.666666666664</v>
      </c>
      <c r="F52" s="181">
        <v>115200</v>
      </c>
      <c r="G52" s="183">
        <f t="shared" ref="G52:G60" si="6">(F52-E52)/E52</f>
        <v>1.6500019169574056</v>
      </c>
      <c r="H52" s="181">
        <v>116000</v>
      </c>
      <c r="I52" s="116">
        <f t="shared" ref="I52:I60" si="7">(F52-H52)/H52</f>
        <v>-6.8965517241379309E-3</v>
      </c>
    </row>
    <row r="53" spans="1:9" ht="16.5">
      <c r="A53" s="37"/>
      <c r="B53" s="34" t="s">
        <v>39</v>
      </c>
      <c r="C53" s="15" t="s">
        <v>116</v>
      </c>
      <c r="D53" s="11" t="s">
        <v>114</v>
      </c>
      <c r="E53" s="185">
        <v>49337.5</v>
      </c>
      <c r="F53" s="184">
        <v>137333.33333333334</v>
      </c>
      <c r="G53" s="186">
        <f t="shared" si="6"/>
        <v>1.7835486867663206</v>
      </c>
      <c r="H53" s="184">
        <v>134816.66666666666</v>
      </c>
      <c r="I53" s="84">
        <f t="shared" si="7"/>
        <v>1.86673259982694E-2</v>
      </c>
    </row>
    <row r="54" spans="1:9" ht="16.5">
      <c r="A54" s="37"/>
      <c r="B54" s="34" t="s">
        <v>40</v>
      </c>
      <c r="C54" s="15" t="s">
        <v>117</v>
      </c>
      <c r="D54" s="11" t="s">
        <v>114</v>
      </c>
      <c r="E54" s="185">
        <v>35666.033333333333</v>
      </c>
      <c r="F54" s="184">
        <v>115720</v>
      </c>
      <c r="G54" s="186">
        <f t="shared" si="6"/>
        <v>2.2445435946993455</v>
      </c>
      <c r="H54" s="184">
        <v>115347.6</v>
      </c>
      <c r="I54" s="84">
        <f t="shared" si="7"/>
        <v>3.2285023702269848E-3</v>
      </c>
    </row>
    <row r="55" spans="1:9" ht="16.5">
      <c r="A55" s="37"/>
      <c r="B55" s="34" t="s">
        <v>41</v>
      </c>
      <c r="C55" s="15" t="s">
        <v>118</v>
      </c>
      <c r="D55" s="11" t="s">
        <v>114</v>
      </c>
      <c r="E55" s="185">
        <v>46535.833333333336</v>
      </c>
      <c r="F55" s="184">
        <v>131250</v>
      </c>
      <c r="G55" s="186">
        <f t="shared" si="6"/>
        <v>1.8204072130795261</v>
      </c>
      <c r="H55" s="184">
        <v>130996.66666666667</v>
      </c>
      <c r="I55" s="84">
        <f t="shared" si="7"/>
        <v>1.9338914476194952E-3</v>
      </c>
    </row>
    <row r="56" spans="1:9" ht="16.5">
      <c r="A56" s="37"/>
      <c r="B56" s="95" t="s">
        <v>42</v>
      </c>
      <c r="C56" s="96" t="s">
        <v>198</v>
      </c>
      <c r="D56" s="97" t="s">
        <v>114</v>
      </c>
      <c r="E56" s="185">
        <v>23561.458333333336</v>
      </c>
      <c r="F56" s="184">
        <v>86412.5</v>
      </c>
      <c r="G56" s="191">
        <f t="shared" si="6"/>
        <v>2.6675361421813517</v>
      </c>
      <c r="H56" s="184">
        <v>84247.5</v>
      </c>
      <c r="I56" s="85">
        <f t="shared" si="7"/>
        <v>2.5698091931511322E-2</v>
      </c>
    </row>
    <row r="57" spans="1:9" ht="17.25" thickBot="1">
      <c r="A57" s="38"/>
      <c r="B57" s="36" t="s">
        <v>43</v>
      </c>
      <c r="C57" s="16" t="s">
        <v>119</v>
      </c>
      <c r="D57" s="12" t="s">
        <v>114</v>
      </c>
      <c r="E57" s="188">
        <v>7305.1875</v>
      </c>
      <c r="F57" s="187">
        <v>91993.333333333328</v>
      </c>
      <c r="G57" s="189">
        <f t="shared" si="6"/>
        <v>11.592877778062963</v>
      </c>
      <c r="H57" s="187">
        <v>68125</v>
      </c>
      <c r="I57" s="117">
        <f t="shared" si="7"/>
        <v>0.35036085626911306</v>
      </c>
    </row>
    <row r="58" spans="1:9" ht="16.5">
      <c r="A58" s="37"/>
      <c r="B58" s="39" t="s">
        <v>54</v>
      </c>
      <c r="C58" s="14" t="s">
        <v>121</v>
      </c>
      <c r="D58" s="11" t="s">
        <v>120</v>
      </c>
      <c r="E58" s="182">
        <v>45845.416666666664</v>
      </c>
      <c r="F58" s="190">
        <v>190466.66666666666</v>
      </c>
      <c r="G58" s="44">
        <f t="shared" si="6"/>
        <v>3.1545410755346319</v>
      </c>
      <c r="H58" s="190">
        <v>200058</v>
      </c>
      <c r="I58" s="44">
        <f t="shared" si="7"/>
        <v>-4.7942763265319772E-2</v>
      </c>
    </row>
    <row r="59" spans="1:9" ht="16.5">
      <c r="A59" s="37"/>
      <c r="B59" s="34" t="s">
        <v>55</v>
      </c>
      <c r="C59" s="15" t="s">
        <v>122</v>
      </c>
      <c r="D59" s="13" t="s">
        <v>120</v>
      </c>
      <c r="E59" s="185">
        <v>54140.5</v>
      </c>
      <c r="F59" s="184">
        <v>172828.57142857142</v>
      </c>
      <c r="G59" s="48">
        <f t="shared" si="6"/>
        <v>2.1922234081430982</v>
      </c>
      <c r="H59" s="184">
        <v>178926.85714285713</v>
      </c>
      <c r="I59" s="44">
        <f t="shared" si="7"/>
        <v>-3.4082562068458916E-2</v>
      </c>
    </row>
    <row r="60" spans="1:9" ht="16.5" customHeight="1" thickBot="1">
      <c r="A60" s="38"/>
      <c r="B60" s="34" t="s">
        <v>56</v>
      </c>
      <c r="C60" s="15" t="s">
        <v>123</v>
      </c>
      <c r="D60" s="12" t="s">
        <v>120</v>
      </c>
      <c r="E60" s="188">
        <v>430875</v>
      </c>
      <c r="F60" s="184">
        <v>1208800</v>
      </c>
      <c r="G60" s="51">
        <f t="shared" si="6"/>
        <v>1.8054540179866552</v>
      </c>
      <c r="H60" s="184">
        <v>1238900</v>
      </c>
      <c r="I60" s="51">
        <f t="shared" si="7"/>
        <v>-2.4295746226491242E-2</v>
      </c>
    </row>
    <row r="61" spans="1:9" ht="17.25" customHeight="1" thickBot="1">
      <c r="A61" s="37" t="s">
        <v>53</v>
      </c>
      <c r="B61" s="10" t="s">
        <v>58</v>
      </c>
      <c r="C61" s="5"/>
      <c r="D61" s="6"/>
      <c r="E61" s="154"/>
      <c r="F61" s="204"/>
      <c r="G61" s="52"/>
      <c r="H61" s="204"/>
      <c r="I61" s="53"/>
    </row>
    <row r="62" spans="1:9" ht="16.5">
      <c r="A62" s="33"/>
      <c r="B62" s="34" t="s">
        <v>59</v>
      </c>
      <c r="C62" s="15" t="s">
        <v>128</v>
      </c>
      <c r="D62" s="20" t="s">
        <v>124</v>
      </c>
      <c r="E62" s="182">
        <v>81060.388392857145</v>
      </c>
      <c r="F62" s="184">
        <v>398578</v>
      </c>
      <c r="G62" s="45">
        <f t="shared" ref="G62:G67" si="8">(F62-E62)/E62</f>
        <v>3.9170502128401075</v>
      </c>
      <c r="H62" s="184">
        <v>376349.125</v>
      </c>
      <c r="I62" s="44">
        <f t="shared" ref="I62:I67" si="9">(F62-H62)/H62</f>
        <v>5.9064505597030414E-2</v>
      </c>
    </row>
    <row r="63" spans="1:9" ht="16.5">
      <c r="A63" s="37"/>
      <c r="B63" s="34" t="s">
        <v>60</v>
      </c>
      <c r="C63" s="15" t="s">
        <v>129</v>
      </c>
      <c r="D63" s="13" t="s">
        <v>215</v>
      </c>
      <c r="E63" s="185">
        <v>467423.28571428574</v>
      </c>
      <c r="F63" s="184">
        <v>2040925</v>
      </c>
      <c r="G63" s="48">
        <f t="shared" si="8"/>
        <v>3.3663314652396741</v>
      </c>
      <c r="H63" s="184">
        <v>1809682.5</v>
      </c>
      <c r="I63" s="44">
        <f t="shared" si="9"/>
        <v>0.12778070186344842</v>
      </c>
    </row>
    <row r="64" spans="1:9" ht="16.5">
      <c r="A64" s="37"/>
      <c r="B64" s="34" t="s">
        <v>61</v>
      </c>
      <c r="C64" s="15" t="s">
        <v>130</v>
      </c>
      <c r="D64" s="13" t="s">
        <v>216</v>
      </c>
      <c r="E64" s="185">
        <v>276006.5625</v>
      </c>
      <c r="F64" s="184">
        <v>732604.16666666663</v>
      </c>
      <c r="G64" s="48">
        <f t="shared" si="8"/>
        <v>1.6542998109570914</v>
      </c>
      <c r="H64" s="184">
        <v>606443.83333333337</v>
      </c>
      <c r="I64" s="84">
        <f t="shared" si="9"/>
        <v>0.20803300552977824</v>
      </c>
    </row>
    <row r="65" spans="1:9" ht="16.5">
      <c r="A65" s="37"/>
      <c r="B65" s="34" t="s">
        <v>62</v>
      </c>
      <c r="C65" s="15" t="s">
        <v>131</v>
      </c>
      <c r="D65" s="13" t="s">
        <v>125</v>
      </c>
      <c r="E65" s="185">
        <v>101687.5</v>
      </c>
      <c r="F65" s="184">
        <v>552699.33333333337</v>
      </c>
      <c r="G65" s="48">
        <f t="shared" si="8"/>
        <v>4.435273099774637</v>
      </c>
      <c r="H65" s="184">
        <v>531366</v>
      </c>
      <c r="I65" s="84">
        <f t="shared" si="9"/>
        <v>4.0148096290190512E-2</v>
      </c>
    </row>
    <row r="66" spans="1:9" ht="16.5">
      <c r="A66" s="37"/>
      <c r="B66" s="34" t="s">
        <v>63</v>
      </c>
      <c r="C66" s="15" t="s">
        <v>132</v>
      </c>
      <c r="D66" s="13" t="s">
        <v>126</v>
      </c>
      <c r="E66" s="185">
        <v>56703.571428571428</v>
      </c>
      <c r="F66" s="184">
        <v>196155.625</v>
      </c>
      <c r="G66" s="48">
        <f t="shared" si="8"/>
        <v>2.4593169364489516</v>
      </c>
      <c r="H66" s="184">
        <v>199020.42857142858</v>
      </c>
      <c r="I66" s="84">
        <f t="shared" si="9"/>
        <v>-1.4394520160529146E-2</v>
      </c>
    </row>
    <row r="67" spans="1:9" ht="16.5" customHeight="1" thickBot="1">
      <c r="A67" s="38"/>
      <c r="B67" s="34" t="s">
        <v>64</v>
      </c>
      <c r="C67" s="15" t="s">
        <v>133</v>
      </c>
      <c r="D67" s="12" t="s">
        <v>127</v>
      </c>
      <c r="E67" s="188">
        <v>50365.9</v>
      </c>
      <c r="F67" s="184">
        <v>167592</v>
      </c>
      <c r="G67" s="51">
        <f t="shared" si="8"/>
        <v>2.3274894323341786</v>
      </c>
      <c r="H67" s="184">
        <v>165355.6</v>
      </c>
      <c r="I67" s="85">
        <f t="shared" si="9"/>
        <v>1.3524791419220118E-2</v>
      </c>
    </row>
    <row r="68" spans="1:9" ht="17.25" customHeight="1" thickBot="1">
      <c r="A68" s="37" t="s">
        <v>65</v>
      </c>
      <c r="B68" s="10" t="s">
        <v>66</v>
      </c>
      <c r="C68" s="5"/>
      <c r="D68" s="6"/>
      <c r="E68" s="154"/>
      <c r="F68" s="204"/>
      <c r="G68" s="60"/>
      <c r="H68" s="204"/>
      <c r="I68" s="53"/>
    </row>
    <row r="69" spans="1:9" ht="16.5">
      <c r="A69" s="33"/>
      <c r="B69" s="34" t="s">
        <v>68</v>
      </c>
      <c r="C69" s="18" t="s">
        <v>138</v>
      </c>
      <c r="D69" s="20" t="s">
        <v>134</v>
      </c>
      <c r="E69" s="182">
        <v>54714.125</v>
      </c>
      <c r="F69" s="190">
        <v>224592.85714285713</v>
      </c>
      <c r="G69" s="45">
        <f>(F69-E69)/E69</f>
        <v>3.1048423445108027</v>
      </c>
      <c r="H69" s="190">
        <v>225466.85714285713</v>
      </c>
      <c r="I69" s="44">
        <f>(F69-H69)/H69</f>
        <v>-3.8764012195647382E-3</v>
      </c>
    </row>
    <row r="70" spans="1:9" ht="16.5">
      <c r="A70" s="37"/>
      <c r="B70" s="34" t="s">
        <v>67</v>
      </c>
      <c r="C70" s="15" t="s">
        <v>139</v>
      </c>
      <c r="D70" s="13" t="s">
        <v>135</v>
      </c>
      <c r="E70" s="185">
        <v>37221.441666666666</v>
      </c>
      <c r="F70" s="184">
        <v>171125</v>
      </c>
      <c r="G70" s="48">
        <f>(F70-E70)/E70</f>
        <v>3.597484469637013</v>
      </c>
      <c r="H70" s="184">
        <v>157312.85714285713</v>
      </c>
      <c r="I70" s="44">
        <f>(F70-H70)/H70</f>
        <v>8.7800470400203501E-2</v>
      </c>
    </row>
    <row r="71" spans="1:9" ht="16.5">
      <c r="A71" s="37"/>
      <c r="B71" s="34" t="s">
        <v>69</v>
      </c>
      <c r="C71" s="15" t="s">
        <v>140</v>
      </c>
      <c r="D71" s="13" t="s">
        <v>136</v>
      </c>
      <c r="E71" s="185">
        <v>22190.276785714286</v>
      </c>
      <c r="F71" s="184">
        <v>70816.666666666672</v>
      </c>
      <c r="G71" s="48">
        <f>(F71-E71)/E71</f>
        <v>2.191337690400383</v>
      </c>
      <c r="H71" s="184">
        <v>71829.666666666672</v>
      </c>
      <c r="I71" s="44">
        <f>(F71-H71)/H71</f>
        <v>-1.4102808031964507E-2</v>
      </c>
    </row>
    <row r="72" spans="1:9" ht="16.5">
      <c r="A72" s="37"/>
      <c r="B72" s="34" t="s">
        <v>70</v>
      </c>
      <c r="C72" s="15" t="s">
        <v>141</v>
      </c>
      <c r="D72" s="13" t="s">
        <v>137</v>
      </c>
      <c r="E72" s="185">
        <v>29187.6875</v>
      </c>
      <c r="F72" s="184">
        <v>84057.5</v>
      </c>
      <c r="G72" s="48">
        <f>(F72-E72)/E72</f>
        <v>1.8798958464934914</v>
      </c>
      <c r="H72" s="184">
        <v>72557.5</v>
      </c>
      <c r="I72" s="44">
        <f>(F72-H72)/H72</f>
        <v>0.15849498673465873</v>
      </c>
    </row>
    <row r="73" spans="1:9" ht="16.5" customHeight="1" thickBot="1">
      <c r="A73" s="38"/>
      <c r="B73" s="34" t="s">
        <v>71</v>
      </c>
      <c r="C73" s="15" t="s">
        <v>160</v>
      </c>
      <c r="D73" s="12" t="s">
        <v>134</v>
      </c>
      <c r="E73" s="188">
        <v>24359.714285714286</v>
      </c>
      <c r="F73" s="193">
        <v>102398.57142857143</v>
      </c>
      <c r="G73" s="48">
        <f>(F73-E73)/E73</f>
        <v>3.2036031386715771</v>
      </c>
      <c r="H73" s="193">
        <v>95438.5</v>
      </c>
      <c r="I73" s="59">
        <f>(F73-H73)/H73</f>
        <v>7.2927292744242991E-2</v>
      </c>
    </row>
    <row r="74" spans="1:9" ht="17.25" customHeight="1" thickBot="1">
      <c r="A74" s="37" t="s">
        <v>72</v>
      </c>
      <c r="B74" s="10" t="s">
        <v>73</v>
      </c>
      <c r="C74" s="5"/>
      <c r="D74" s="6"/>
      <c r="E74" s="154"/>
      <c r="F74" s="159"/>
      <c r="G74" s="52"/>
      <c r="H74" s="159"/>
      <c r="I74" s="53"/>
    </row>
    <row r="75" spans="1:9" ht="16.5">
      <c r="A75" s="33"/>
      <c r="B75" s="34" t="s">
        <v>74</v>
      </c>
      <c r="C75" s="15" t="s">
        <v>144</v>
      </c>
      <c r="D75" s="20" t="s">
        <v>142</v>
      </c>
      <c r="E75" s="182">
        <v>19651.599999999999</v>
      </c>
      <c r="F75" s="181">
        <v>64912.5</v>
      </c>
      <c r="G75" s="44">
        <f t="shared" ref="G75:G81" si="10">(F75-E75)/E75</f>
        <v>2.3031661544098192</v>
      </c>
      <c r="H75" s="181">
        <v>65540.75</v>
      </c>
      <c r="I75" s="45">
        <f t="shared" ref="I75:I81" si="11">(F75-H75)/H75</f>
        <v>-9.5856394685748941E-3</v>
      </c>
    </row>
    <row r="76" spans="1:9" ht="16.5">
      <c r="A76" s="37"/>
      <c r="B76" s="34" t="s">
        <v>76</v>
      </c>
      <c r="C76" s="15" t="s">
        <v>143</v>
      </c>
      <c r="D76" s="11" t="s">
        <v>161</v>
      </c>
      <c r="E76" s="185">
        <v>24717.976190476191</v>
      </c>
      <c r="F76" s="184">
        <v>64342.571428571428</v>
      </c>
      <c r="G76" s="48">
        <f t="shared" si="10"/>
        <v>1.6030679426482557</v>
      </c>
      <c r="H76" s="184">
        <v>66149.71428571429</v>
      </c>
      <c r="I76" s="44">
        <f t="shared" si="11"/>
        <v>-2.7318982049377247E-2</v>
      </c>
    </row>
    <row r="77" spans="1:9" ht="16.5">
      <c r="A77" s="37"/>
      <c r="B77" s="34" t="s">
        <v>75</v>
      </c>
      <c r="C77" s="15" t="s">
        <v>148</v>
      </c>
      <c r="D77" s="13" t="s">
        <v>145</v>
      </c>
      <c r="E77" s="185">
        <v>10154.633333333333</v>
      </c>
      <c r="F77" s="184">
        <v>38570</v>
      </c>
      <c r="G77" s="48">
        <f t="shared" si="10"/>
        <v>2.7982661445185943</v>
      </c>
      <c r="H77" s="184">
        <v>37749</v>
      </c>
      <c r="I77" s="44">
        <f t="shared" si="11"/>
        <v>2.1748920501205329E-2</v>
      </c>
    </row>
    <row r="78" spans="1:9" ht="16.5">
      <c r="A78" s="37"/>
      <c r="B78" s="34" t="s">
        <v>77</v>
      </c>
      <c r="C78" s="15" t="s">
        <v>146</v>
      </c>
      <c r="D78" s="13" t="s">
        <v>162</v>
      </c>
      <c r="E78" s="185">
        <v>14748.055555555555</v>
      </c>
      <c r="F78" s="184">
        <v>79386</v>
      </c>
      <c r="G78" s="48">
        <f t="shared" si="10"/>
        <v>4.3828112933908425</v>
      </c>
      <c r="H78" s="184">
        <v>77899.75</v>
      </c>
      <c r="I78" s="44">
        <f t="shared" si="11"/>
        <v>1.9079008597588567E-2</v>
      </c>
    </row>
    <row r="79" spans="1:9" ht="16.5">
      <c r="A79" s="37"/>
      <c r="B79" s="34" t="s">
        <v>78</v>
      </c>
      <c r="C79" s="15" t="s">
        <v>149</v>
      </c>
      <c r="D79" s="25" t="s">
        <v>147</v>
      </c>
      <c r="E79" s="194">
        <v>26327.308035714286</v>
      </c>
      <c r="F79" s="184">
        <v>105121.42857142857</v>
      </c>
      <c r="G79" s="48">
        <f t="shared" si="10"/>
        <v>2.9928665866189652</v>
      </c>
      <c r="H79" s="184">
        <v>105799.71428571429</v>
      </c>
      <c r="I79" s="44">
        <f t="shared" si="11"/>
        <v>-6.4110354065229349E-3</v>
      </c>
    </row>
    <row r="80" spans="1:9" ht="16.5">
      <c r="A80" s="37"/>
      <c r="B80" s="34" t="s">
        <v>79</v>
      </c>
      <c r="C80" s="15" t="s">
        <v>155</v>
      </c>
      <c r="D80" s="25" t="s">
        <v>156</v>
      </c>
      <c r="E80" s="194">
        <v>70500</v>
      </c>
      <c r="F80" s="184">
        <v>620000</v>
      </c>
      <c r="G80" s="48">
        <f t="shared" si="10"/>
        <v>7.794326241134752</v>
      </c>
      <c r="H80" s="184">
        <v>414999</v>
      </c>
      <c r="I80" s="44">
        <f t="shared" si="11"/>
        <v>0.49397950356506881</v>
      </c>
    </row>
    <row r="81" spans="1:9" ht="16.5" customHeight="1" thickBot="1">
      <c r="A81" s="35"/>
      <c r="B81" s="36" t="s">
        <v>80</v>
      </c>
      <c r="C81" s="16" t="s">
        <v>151</v>
      </c>
      <c r="D81" s="12" t="s">
        <v>150</v>
      </c>
      <c r="E81" s="188">
        <v>39246.850000000006</v>
      </c>
      <c r="F81" s="187">
        <v>141084.77777777778</v>
      </c>
      <c r="G81" s="51">
        <f t="shared" si="10"/>
        <v>2.5948051315654062</v>
      </c>
      <c r="H81" s="187">
        <v>139279.22222222222</v>
      </c>
      <c r="I81" s="56">
        <f t="shared" si="11"/>
        <v>1.2963567190767114E-2</v>
      </c>
    </row>
    <row r="82" spans="1:9">
      <c r="F82" s="90"/>
      <c r="I82" s="1"/>
    </row>
  </sheetData>
  <mergeCells count="10">
    <mergeCell ref="A9:I9"/>
    <mergeCell ref="A12:A13"/>
    <mergeCell ref="D12:D13"/>
    <mergeCell ref="C12:C13"/>
    <mergeCell ref="H12:H13"/>
    <mergeCell ref="I12:I13"/>
    <mergeCell ref="F12:F13"/>
    <mergeCell ref="G12:G13"/>
    <mergeCell ref="E12:E13"/>
    <mergeCell ref="B12:B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7:I40"/>
  <sheetViews>
    <sheetView rightToLeft="1" topLeftCell="A16" zoomScaleNormal="100" workbookViewId="0">
      <selection activeCell="I40" sqref="I40"/>
    </sheetView>
  </sheetViews>
  <sheetFormatPr defaultRowHeight="15"/>
  <cols>
    <col min="1" max="1" width="24.28515625" style="9" bestFit="1" customWidth="1"/>
    <col min="2" max="2" width="5.140625" style="9" bestFit="1" customWidth="1"/>
    <col min="3" max="3" width="20.85546875" bestFit="1" customWidth="1"/>
    <col min="4" max="4" width="15.5703125" customWidth="1"/>
    <col min="5" max="5" width="13.28515625" customWidth="1"/>
    <col min="6" max="6" width="15.28515625" customWidth="1"/>
    <col min="7" max="7" width="11.5703125" customWidth="1"/>
    <col min="8" max="8" width="15.28515625" customWidth="1"/>
    <col min="9" max="9" width="13.5703125" customWidth="1"/>
    <col min="10" max="10" width="10.28515625" customWidth="1"/>
  </cols>
  <sheetData>
    <row r="7" spans="1:9">
      <c r="A7" s="4" t="s">
        <v>1</v>
      </c>
      <c r="B7" s="3"/>
      <c r="C7" s="3"/>
      <c r="D7" s="3"/>
    </row>
    <row r="8" spans="1:9">
      <c r="A8" s="4" t="s">
        <v>2</v>
      </c>
      <c r="B8" s="4"/>
      <c r="C8" s="4"/>
      <c r="D8" s="4"/>
    </row>
    <row r="9" spans="1:9" ht="19.5">
      <c r="A9" s="222" t="s">
        <v>203</v>
      </c>
      <c r="B9" s="222"/>
      <c r="C9" s="222"/>
      <c r="D9" s="222"/>
      <c r="E9" s="222"/>
      <c r="F9" s="222"/>
      <c r="G9" s="222"/>
      <c r="H9" s="222"/>
      <c r="I9" s="222"/>
    </row>
    <row r="10" spans="1:9" ht="18">
      <c r="A10" s="2" t="s">
        <v>221</v>
      </c>
      <c r="B10" s="2"/>
      <c r="C10" s="2"/>
      <c r="D10" s="2"/>
    </row>
    <row r="11" spans="1:9" ht="18.75" thickBot="1">
      <c r="A11" s="2"/>
      <c r="B11" s="2"/>
      <c r="C11" s="2"/>
      <c r="D11" s="2"/>
    </row>
    <row r="12" spans="1:9" ht="30.75" customHeight="1">
      <c r="A12" s="223" t="s">
        <v>3</v>
      </c>
      <c r="B12" s="229"/>
      <c r="C12" s="231" t="s">
        <v>0</v>
      </c>
      <c r="D12" s="225" t="s">
        <v>23</v>
      </c>
      <c r="E12" s="225" t="s">
        <v>222</v>
      </c>
      <c r="F12" s="233" t="s">
        <v>223</v>
      </c>
      <c r="G12" s="225" t="s">
        <v>197</v>
      </c>
      <c r="H12" s="233" t="s">
        <v>218</v>
      </c>
      <c r="I12" s="225" t="s">
        <v>187</v>
      </c>
    </row>
    <row r="13" spans="1:9" ht="30.75" customHeight="1" thickBot="1">
      <c r="A13" s="224"/>
      <c r="B13" s="230"/>
      <c r="C13" s="232"/>
      <c r="D13" s="226"/>
      <c r="E13" s="226"/>
      <c r="F13" s="234"/>
      <c r="G13" s="226"/>
      <c r="H13" s="234"/>
      <c r="I13" s="226"/>
    </row>
    <row r="14" spans="1:9" ht="17.25" customHeight="1" thickBot="1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107"/>
    </row>
    <row r="15" spans="1:9" ht="16.5" customHeight="1">
      <c r="A15" s="33"/>
      <c r="B15" s="40" t="s">
        <v>4</v>
      </c>
      <c r="C15" s="19" t="s">
        <v>84</v>
      </c>
      <c r="D15" s="11" t="s">
        <v>161</v>
      </c>
      <c r="E15" s="155">
        <v>19317.674999999999</v>
      </c>
      <c r="F15" s="155">
        <v>43000</v>
      </c>
      <c r="G15" s="44">
        <f>(F15-E15)/E15</f>
        <v>1.2259407511514715</v>
      </c>
      <c r="H15" s="155">
        <v>48166.6</v>
      </c>
      <c r="I15" s="118">
        <f>(F15-H15)/H15</f>
        <v>-0.1072652003670593</v>
      </c>
    </row>
    <row r="16" spans="1:9" ht="16.5">
      <c r="A16" s="37"/>
      <c r="B16" s="34" t="s">
        <v>5</v>
      </c>
      <c r="C16" s="15" t="s">
        <v>85</v>
      </c>
      <c r="D16" s="11" t="s">
        <v>161</v>
      </c>
      <c r="E16" s="155">
        <v>23012.111111111109</v>
      </c>
      <c r="F16" s="155">
        <v>46333.2</v>
      </c>
      <c r="G16" s="48">
        <f t="shared" ref="G16:G39" si="0">(F16-E16)/E16</f>
        <v>1.0134267463026716</v>
      </c>
      <c r="H16" s="155">
        <v>54033.2</v>
      </c>
      <c r="I16" s="48">
        <f>(F16-H16)/H16</f>
        <v>-0.14250497842067469</v>
      </c>
    </row>
    <row r="17" spans="1:9" ht="16.5">
      <c r="A17" s="37"/>
      <c r="B17" s="34" t="s">
        <v>6</v>
      </c>
      <c r="C17" s="15" t="s">
        <v>86</v>
      </c>
      <c r="D17" s="11" t="s">
        <v>161</v>
      </c>
      <c r="E17" s="155">
        <v>24674.294444444444</v>
      </c>
      <c r="F17" s="155">
        <v>55833.2</v>
      </c>
      <c r="G17" s="48">
        <f t="shared" si="0"/>
        <v>1.2628083702945012</v>
      </c>
      <c r="H17" s="155">
        <v>59166.6</v>
      </c>
      <c r="I17" s="48">
        <f t="shared" ref="I17:I29" si="1">(F17-H17)/H17</f>
        <v>-5.6339218410386964E-2</v>
      </c>
    </row>
    <row r="18" spans="1:9" ht="16.5">
      <c r="A18" s="37"/>
      <c r="B18" s="34" t="s">
        <v>7</v>
      </c>
      <c r="C18" s="15" t="s">
        <v>87</v>
      </c>
      <c r="D18" s="11" t="s">
        <v>161</v>
      </c>
      <c r="E18" s="155">
        <v>6051.8249999999998</v>
      </c>
      <c r="F18" s="155">
        <v>19766.599999999999</v>
      </c>
      <c r="G18" s="48">
        <f t="shared" si="0"/>
        <v>2.2662213464533423</v>
      </c>
      <c r="H18" s="155">
        <v>16800</v>
      </c>
      <c r="I18" s="48">
        <f t="shared" si="1"/>
        <v>0.17658333333333326</v>
      </c>
    </row>
    <row r="19" spans="1:9" ht="16.5">
      <c r="A19" s="37"/>
      <c r="B19" s="34" t="s">
        <v>8</v>
      </c>
      <c r="C19" s="15" t="s">
        <v>89</v>
      </c>
      <c r="D19" s="11" t="s">
        <v>161</v>
      </c>
      <c r="E19" s="155">
        <v>91650.204166666663</v>
      </c>
      <c r="F19" s="155">
        <v>188000</v>
      </c>
      <c r="G19" s="48">
        <f t="shared" si="0"/>
        <v>1.0512774816968267</v>
      </c>
      <c r="H19" s="155">
        <v>155000</v>
      </c>
      <c r="I19" s="48">
        <f t="shared" si="1"/>
        <v>0.2129032258064516</v>
      </c>
    </row>
    <row r="20" spans="1:9" ht="16.5">
      <c r="A20" s="37"/>
      <c r="B20" s="34" t="s">
        <v>9</v>
      </c>
      <c r="C20" s="15" t="s">
        <v>88</v>
      </c>
      <c r="D20" s="11" t="s">
        <v>161</v>
      </c>
      <c r="E20" s="155">
        <v>25414.475892857143</v>
      </c>
      <c r="F20" s="155">
        <v>42166.6</v>
      </c>
      <c r="G20" s="48">
        <f t="shared" si="0"/>
        <v>0.65915678048080928</v>
      </c>
      <c r="H20" s="155">
        <v>43700</v>
      </c>
      <c r="I20" s="48">
        <f t="shared" si="1"/>
        <v>-3.5089244851258618E-2</v>
      </c>
    </row>
    <row r="21" spans="1:9" ht="16.5">
      <c r="A21" s="37"/>
      <c r="B21" s="34" t="s">
        <v>10</v>
      </c>
      <c r="C21" s="15" t="s">
        <v>90</v>
      </c>
      <c r="D21" s="11" t="s">
        <v>161</v>
      </c>
      <c r="E21" s="155">
        <v>12585.681249999998</v>
      </c>
      <c r="F21" s="155">
        <v>35666.6</v>
      </c>
      <c r="G21" s="48">
        <f t="shared" si="0"/>
        <v>1.833903011805579</v>
      </c>
      <c r="H21" s="155">
        <v>36166.6</v>
      </c>
      <c r="I21" s="48">
        <f t="shared" si="1"/>
        <v>-1.3824910276332307E-2</v>
      </c>
    </row>
    <row r="22" spans="1:9" ht="16.5">
      <c r="A22" s="37"/>
      <c r="B22" s="34" t="s">
        <v>11</v>
      </c>
      <c r="C22" s="15" t="s">
        <v>91</v>
      </c>
      <c r="D22" s="13" t="s">
        <v>81</v>
      </c>
      <c r="E22" s="155">
        <v>4105.375</v>
      </c>
      <c r="F22" s="155">
        <v>12000</v>
      </c>
      <c r="G22" s="48">
        <f t="shared" si="0"/>
        <v>1.9229972901379289</v>
      </c>
      <c r="H22" s="155">
        <v>11100</v>
      </c>
      <c r="I22" s="48">
        <f t="shared" si="1"/>
        <v>8.1081081081081086E-2</v>
      </c>
    </row>
    <row r="23" spans="1:9" ht="16.5">
      <c r="A23" s="37"/>
      <c r="B23" s="34" t="s">
        <v>12</v>
      </c>
      <c r="C23" s="15" t="s">
        <v>92</v>
      </c>
      <c r="D23" s="13" t="s">
        <v>81</v>
      </c>
      <c r="E23" s="155">
        <v>4883.7222222222226</v>
      </c>
      <c r="F23" s="155">
        <v>12800</v>
      </c>
      <c r="G23" s="48">
        <f t="shared" si="0"/>
        <v>1.6209516875789185</v>
      </c>
      <c r="H23" s="155">
        <v>12033.2</v>
      </c>
      <c r="I23" s="48">
        <f t="shared" si="1"/>
        <v>6.3723697769504303E-2</v>
      </c>
    </row>
    <row r="24" spans="1:9" ht="16.5">
      <c r="A24" s="37"/>
      <c r="B24" s="34" t="s">
        <v>13</v>
      </c>
      <c r="C24" s="15" t="s">
        <v>93</v>
      </c>
      <c r="D24" s="13" t="s">
        <v>81</v>
      </c>
      <c r="E24" s="155">
        <v>4881.71875</v>
      </c>
      <c r="F24" s="155">
        <v>12200</v>
      </c>
      <c r="G24" s="48">
        <f t="shared" si="0"/>
        <v>1.4991198028358352</v>
      </c>
      <c r="H24" s="155">
        <v>12400</v>
      </c>
      <c r="I24" s="48">
        <f t="shared" si="1"/>
        <v>-1.6129032258064516E-2</v>
      </c>
    </row>
    <row r="25" spans="1:9" ht="16.5">
      <c r="A25" s="37"/>
      <c r="B25" s="34" t="s">
        <v>14</v>
      </c>
      <c r="C25" s="15" t="s">
        <v>94</v>
      </c>
      <c r="D25" s="13" t="s">
        <v>81</v>
      </c>
      <c r="E25" s="155">
        <v>4395.3500000000004</v>
      </c>
      <c r="F25" s="155">
        <v>12466.6</v>
      </c>
      <c r="G25" s="48">
        <f t="shared" si="0"/>
        <v>1.8363156517683459</v>
      </c>
      <c r="H25" s="155">
        <v>12066.6</v>
      </c>
      <c r="I25" s="48">
        <f t="shared" si="1"/>
        <v>3.3149354416322739E-2</v>
      </c>
    </row>
    <row r="26" spans="1:9" ht="16.5">
      <c r="A26" s="37"/>
      <c r="B26" s="34" t="s">
        <v>15</v>
      </c>
      <c r="C26" s="15" t="s">
        <v>95</v>
      </c>
      <c r="D26" s="13" t="s">
        <v>82</v>
      </c>
      <c r="E26" s="155">
        <v>14849.275</v>
      </c>
      <c r="F26" s="155">
        <v>26500</v>
      </c>
      <c r="G26" s="48">
        <f t="shared" si="0"/>
        <v>0.78459891139466409</v>
      </c>
      <c r="H26" s="155">
        <v>33500</v>
      </c>
      <c r="I26" s="48">
        <f t="shared" si="1"/>
        <v>-0.20895522388059701</v>
      </c>
    </row>
    <row r="27" spans="1:9" ht="16.5">
      <c r="A27" s="37"/>
      <c r="B27" s="34" t="s">
        <v>16</v>
      </c>
      <c r="C27" s="15" t="s">
        <v>96</v>
      </c>
      <c r="D27" s="13" t="s">
        <v>81</v>
      </c>
      <c r="E27" s="155">
        <v>4682.7340277777785</v>
      </c>
      <c r="F27" s="155">
        <v>9500</v>
      </c>
      <c r="G27" s="48">
        <f t="shared" si="0"/>
        <v>1.0287293584573467</v>
      </c>
      <c r="H27" s="155">
        <v>10300</v>
      </c>
      <c r="I27" s="48">
        <f t="shared" si="1"/>
        <v>-7.7669902912621352E-2</v>
      </c>
    </row>
    <row r="28" spans="1:9" ht="16.5">
      <c r="A28" s="37"/>
      <c r="B28" s="34" t="s">
        <v>17</v>
      </c>
      <c r="C28" s="15" t="s">
        <v>97</v>
      </c>
      <c r="D28" s="11" t="s">
        <v>161</v>
      </c>
      <c r="E28" s="155">
        <v>7854.5694444444443</v>
      </c>
      <c r="F28" s="155">
        <v>71666.600000000006</v>
      </c>
      <c r="G28" s="48">
        <f t="shared" si="0"/>
        <v>8.1241920396655178</v>
      </c>
      <c r="H28" s="155">
        <v>68066.600000000006</v>
      </c>
      <c r="I28" s="48">
        <f t="shared" si="1"/>
        <v>5.2889375993512233E-2</v>
      </c>
    </row>
    <row r="29" spans="1:9" ht="16.5">
      <c r="A29" s="37"/>
      <c r="B29" s="34" t="s">
        <v>18</v>
      </c>
      <c r="C29" s="15" t="s">
        <v>98</v>
      </c>
      <c r="D29" s="13" t="s">
        <v>83</v>
      </c>
      <c r="E29" s="155">
        <v>18511.511111111111</v>
      </c>
      <c r="F29" s="155">
        <v>43500</v>
      </c>
      <c r="G29" s="48">
        <f t="shared" si="0"/>
        <v>1.3498891980725507</v>
      </c>
      <c r="H29" s="155">
        <v>45500</v>
      </c>
      <c r="I29" s="48">
        <f t="shared" si="1"/>
        <v>-4.3956043956043959E-2</v>
      </c>
    </row>
    <row r="30" spans="1:9" ht="17.25" thickBot="1">
      <c r="A30" s="38"/>
      <c r="B30" s="36" t="s">
        <v>19</v>
      </c>
      <c r="C30" s="16" t="s">
        <v>99</v>
      </c>
      <c r="D30" s="12" t="s">
        <v>161</v>
      </c>
      <c r="E30" s="158">
        <v>13555.75</v>
      </c>
      <c r="F30" s="158">
        <v>33966.6</v>
      </c>
      <c r="G30" s="51">
        <f t="shared" si="0"/>
        <v>1.5056968445124761</v>
      </c>
      <c r="H30" s="158">
        <v>33700</v>
      </c>
      <c r="I30" s="51">
        <f>(F30-H30)/H30</f>
        <v>7.9109792284866032E-3</v>
      </c>
    </row>
    <row r="31" spans="1:9" ht="17.25" customHeight="1" thickBot="1">
      <c r="A31" s="37" t="s">
        <v>20</v>
      </c>
      <c r="B31" s="10" t="s">
        <v>21</v>
      </c>
      <c r="C31" s="5"/>
      <c r="D31" s="6"/>
      <c r="E31" s="154"/>
      <c r="F31" s="154"/>
      <c r="G31" s="41"/>
      <c r="H31" s="154"/>
      <c r="I31" s="119"/>
    </row>
    <row r="32" spans="1:9" ht="16.5">
      <c r="A32" s="33"/>
      <c r="B32" s="39" t="s">
        <v>26</v>
      </c>
      <c r="C32" s="18" t="s">
        <v>100</v>
      </c>
      <c r="D32" s="20" t="s">
        <v>161</v>
      </c>
      <c r="E32" s="155">
        <v>20064.8</v>
      </c>
      <c r="F32" s="155">
        <v>50333.2</v>
      </c>
      <c r="G32" s="44">
        <f t="shared" si="0"/>
        <v>1.5085323551692515</v>
      </c>
      <c r="H32" s="155">
        <v>52666.6</v>
      </c>
      <c r="I32" s="45">
        <f>(F32-H32)/H32</f>
        <v>-4.4305119373568853E-2</v>
      </c>
    </row>
    <row r="33" spans="1:9" ht="16.5">
      <c r="A33" s="37"/>
      <c r="B33" s="34" t="s">
        <v>27</v>
      </c>
      <c r="C33" s="15" t="s">
        <v>101</v>
      </c>
      <c r="D33" s="11" t="s">
        <v>161</v>
      </c>
      <c r="E33" s="155">
        <v>20333.924999999999</v>
      </c>
      <c r="F33" s="155">
        <v>49833.2</v>
      </c>
      <c r="G33" s="48">
        <f t="shared" si="0"/>
        <v>1.4507418021852643</v>
      </c>
      <c r="H33" s="155">
        <v>51000</v>
      </c>
      <c r="I33" s="48">
        <f>(F33-H33)/H33</f>
        <v>-2.2878431372549076E-2</v>
      </c>
    </row>
    <row r="34" spans="1:9" ht="16.5">
      <c r="A34" s="37"/>
      <c r="B34" s="39" t="s">
        <v>28</v>
      </c>
      <c r="C34" s="15" t="s">
        <v>102</v>
      </c>
      <c r="D34" s="11" t="s">
        <v>161</v>
      </c>
      <c r="E34" s="155">
        <v>11243.518749999999</v>
      </c>
      <c r="F34" s="155">
        <v>35166.6</v>
      </c>
      <c r="G34" s="48">
        <f>(F34-E34)/E34</f>
        <v>2.1277219153478977</v>
      </c>
      <c r="H34" s="155">
        <v>33833.199999999997</v>
      </c>
      <c r="I34" s="48">
        <f>(F34-H34)/H34</f>
        <v>3.9410992752680847E-2</v>
      </c>
    </row>
    <row r="35" spans="1:9" ht="16.5">
      <c r="A35" s="37"/>
      <c r="B35" s="34" t="s">
        <v>29</v>
      </c>
      <c r="C35" s="15" t="s">
        <v>103</v>
      </c>
      <c r="D35" s="11" t="s">
        <v>161</v>
      </c>
      <c r="E35" s="155">
        <v>9886.0434523809527</v>
      </c>
      <c r="F35" s="155">
        <v>27366.6</v>
      </c>
      <c r="G35" s="48">
        <f t="shared" si="0"/>
        <v>1.7682055143515512</v>
      </c>
      <c r="H35" s="155">
        <v>29700</v>
      </c>
      <c r="I35" s="48">
        <f>(F35-H35)/H35</f>
        <v>-7.8565656565656616E-2</v>
      </c>
    </row>
    <row r="36" spans="1:9" ht="17.25" thickBot="1">
      <c r="A36" s="38"/>
      <c r="B36" s="39" t="s">
        <v>30</v>
      </c>
      <c r="C36" s="15" t="s">
        <v>104</v>
      </c>
      <c r="D36" s="24" t="s">
        <v>161</v>
      </c>
      <c r="E36" s="155">
        <v>7895.25</v>
      </c>
      <c r="F36" s="155">
        <v>16466.599999999999</v>
      </c>
      <c r="G36" s="55">
        <f t="shared" si="0"/>
        <v>1.085633767138469</v>
      </c>
      <c r="H36" s="155">
        <v>18000</v>
      </c>
      <c r="I36" s="48">
        <f>(F36-H36)/H36</f>
        <v>-8.5188888888888967E-2</v>
      </c>
    </row>
    <row r="37" spans="1:9" ht="17.25" customHeight="1" thickBot="1">
      <c r="A37" s="37" t="s">
        <v>25</v>
      </c>
      <c r="B37" s="10" t="s">
        <v>51</v>
      </c>
      <c r="C37" s="5"/>
      <c r="D37" s="6"/>
      <c r="E37" s="153"/>
      <c r="F37" s="153"/>
      <c r="G37" s="6"/>
      <c r="H37" s="153"/>
      <c r="I37" s="53"/>
    </row>
    <row r="38" spans="1:9" ht="16.5">
      <c r="A38" s="33"/>
      <c r="B38" s="40" t="s">
        <v>31</v>
      </c>
      <c r="C38" s="19" t="s">
        <v>105</v>
      </c>
      <c r="D38" s="20" t="s">
        <v>161</v>
      </c>
      <c r="E38" s="156">
        <v>303444.83333333337</v>
      </c>
      <c r="F38" s="156">
        <v>1050000</v>
      </c>
      <c r="G38" s="45">
        <f t="shared" si="0"/>
        <v>2.4602665284024714</v>
      </c>
      <c r="H38" s="156">
        <v>1090000</v>
      </c>
      <c r="I38" s="45">
        <f>(F38-H38)/H38</f>
        <v>-3.669724770642202E-2</v>
      </c>
    </row>
    <row r="39" spans="1:9" ht="17.25" thickBot="1">
      <c r="A39" s="38"/>
      <c r="B39" s="36" t="s">
        <v>32</v>
      </c>
      <c r="C39" s="16" t="s">
        <v>106</v>
      </c>
      <c r="D39" s="24" t="s">
        <v>161</v>
      </c>
      <c r="E39" s="157">
        <v>221706.4392857143</v>
      </c>
      <c r="F39" s="157">
        <v>827666.6</v>
      </c>
      <c r="G39" s="51">
        <f t="shared" si="0"/>
        <v>2.7331644613776036</v>
      </c>
      <c r="H39" s="157">
        <v>801000</v>
      </c>
      <c r="I39" s="51">
        <f>(F39-H39)/H39</f>
        <v>3.3291635455680368E-2</v>
      </c>
    </row>
    <row r="40" spans="1:9">
      <c r="F40" s="90"/>
    </row>
  </sheetData>
  <mergeCells count="10">
    <mergeCell ref="A9:I9"/>
    <mergeCell ref="I12:I13"/>
    <mergeCell ref="G12:G13"/>
    <mergeCell ref="A12:A13"/>
    <mergeCell ref="B12:B13"/>
    <mergeCell ref="C12:C13"/>
    <mergeCell ref="D12:D13"/>
    <mergeCell ref="H12:H13"/>
    <mergeCell ref="E12:E13"/>
    <mergeCell ref="F12:F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7:I40"/>
  <sheetViews>
    <sheetView rightToLeft="1" topLeftCell="A18" zoomScaleNormal="100" workbookViewId="0">
      <selection activeCell="I42" sqref="I42"/>
    </sheetView>
  </sheetViews>
  <sheetFormatPr defaultRowHeight="15"/>
  <cols>
    <col min="1" max="1" width="15.5703125" style="9" customWidth="1"/>
    <col min="2" max="2" width="5.140625" style="9" bestFit="1" customWidth="1"/>
    <col min="3" max="3" width="36.5703125" customWidth="1"/>
    <col min="4" max="4" width="14.5703125" customWidth="1"/>
    <col min="5" max="5" width="15.140625" customWidth="1"/>
    <col min="6" max="6" width="10" customWidth="1"/>
    <col min="7" max="7" width="11.7109375" customWidth="1"/>
    <col min="8" max="8" width="12.42578125" customWidth="1"/>
    <col min="9" max="9" width="10.85546875" customWidth="1"/>
    <col min="10" max="13" width="10.28515625" customWidth="1"/>
  </cols>
  <sheetData>
    <row r="7" spans="1:9">
      <c r="A7" s="4" t="s">
        <v>1</v>
      </c>
      <c r="B7" s="3"/>
      <c r="C7" s="3"/>
      <c r="D7" s="3"/>
    </row>
    <row r="8" spans="1:9">
      <c r="A8" s="4" t="s">
        <v>2</v>
      </c>
      <c r="B8" s="4"/>
      <c r="C8" s="4"/>
      <c r="D8" s="4"/>
    </row>
    <row r="9" spans="1:9" ht="19.5">
      <c r="A9" s="222" t="s">
        <v>204</v>
      </c>
      <c r="B9" s="222"/>
      <c r="C9" s="222"/>
      <c r="D9" s="222"/>
      <c r="E9" s="222"/>
      <c r="F9" s="222"/>
      <c r="G9" s="222"/>
      <c r="H9" s="222"/>
      <c r="I9" s="222"/>
    </row>
    <row r="10" spans="1:9" ht="18">
      <c r="A10" s="2" t="s">
        <v>221</v>
      </c>
      <c r="B10" s="2"/>
      <c r="C10" s="2"/>
      <c r="D10" s="2"/>
    </row>
    <row r="11" spans="1:9" ht="18.75" thickBot="1">
      <c r="A11" s="2"/>
      <c r="B11" s="2"/>
      <c r="C11" s="2"/>
      <c r="D11" s="2"/>
    </row>
    <row r="12" spans="1:9" ht="24.75" customHeight="1">
      <c r="A12" s="223" t="s">
        <v>3</v>
      </c>
      <c r="B12" s="229"/>
      <c r="C12" s="231" t="s">
        <v>0</v>
      </c>
      <c r="D12" s="225" t="s">
        <v>220</v>
      </c>
      <c r="E12" s="233" t="s">
        <v>223</v>
      </c>
      <c r="F12" s="240" t="s">
        <v>186</v>
      </c>
      <c r="G12" s="225" t="s">
        <v>222</v>
      </c>
      <c r="H12" s="242" t="s">
        <v>224</v>
      </c>
      <c r="I12" s="238" t="s">
        <v>196</v>
      </c>
    </row>
    <row r="13" spans="1:9" ht="39.75" customHeight="1" thickBot="1">
      <c r="A13" s="224"/>
      <c r="B13" s="230"/>
      <c r="C13" s="232"/>
      <c r="D13" s="226"/>
      <c r="E13" s="234"/>
      <c r="F13" s="241"/>
      <c r="G13" s="226"/>
      <c r="H13" s="243"/>
      <c r="I13" s="239"/>
    </row>
    <row r="14" spans="1:9" ht="17.25" customHeight="1" thickBot="1">
      <c r="A14" s="33" t="s">
        <v>24</v>
      </c>
      <c r="B14" s="10" t="s">
        <v>22</v>
      </c>
      <c r="C14" s="5"/>
      <c r="D14" s="62"/>
      <c r="E14" s="7"/>
      <c r="F14" s="63"/>
      <c r="G14" s="64"/>
      <c r="H14" s="64"/>
      <c r="I14" s="65"/>
    </row>
    <row r="15" spans="1:9" ht="16.5" customHeight="1">
      <c r="A15" s="33"/>
      <c r="B15" s="40" t="s">
        <v>4</v>
      </c>
      <c r="C15" s="19" t="s">
        <v>163</v>
      </c>
      <c r="D15" s="144">
        <v>46555.333333333336</v>
      </c>
      <c r="E15" s="144">
        <v>43000</v>
      </c>
      <c r="F15" s="67">
        <f t="shared" ref="F15:F30" si="0">D15-E15</f>
        <v>3555.3333333333358</v>
      </c>
      <c r="G15" s="42">
        <v>19317.674999999999</v>
      </c>
      <c r="H15" s="66">
        <f>AVERAGE(D15:E15)</f>
        <v>44777.666666666672</v>
      </c>
      <c r="I15" s="69">
        <f>(H15-G15)/G15</f>
        <v>1.3179635575537261</v>
      </c>
    </row>
    <row r="16" spans="1:9" ht="16.5" customHeight="1">
      <c r="A16" s="37"/>
      <c r="B16" s="34" t="s">
        <v>5</v>
      </c>
      <c r="C16" s="15" t="s">
        <v>164</v>
      </c>
      <c r="D16" s="144">
        <v>45312.25</v>
      </c>
      <c r="E16" s="144">
        <v>46333.2</v>
      </c>
      <c r="F16" s="71">
        <f t="shared" si="0"/>
        <v>-1020.9499999999971</v>
      </c>
      <c r="G16" s="46">
        <v>23012.111111111109</v>
      </c>
      <c r="H16" s="68">
        <f t="shared" ref="H16:H30" si="1">AVERAGE(D16:E16)</f>
        <v>45822.724999999999</v>
      </c>
      <c r="I16" s="72">
        <f t="shared" ref="I16:I39" si="2">(H16-G16)/G16</f>
        <v>0.99124386192777725</v>
      </c>
    </row>
    <row r="17" spans="1:9" ht="16.5">
      <c r="A17" s="37"/>
      <c r="B17" s="34" t="s">
        <v>6</v>
      </c>
      <c r="C17" s="15" t="s">
        <v>165</v>
      </c>
      <c r="D17" s="144">
        <v>55124.75</v>
      </c>
      <c r="E17" s="144">
        <v>55833.2</v>
      </c>
      <c r="F17" s="71">
        <f t="shared" si="0"/>
        <v>-708.44999999999709</v>
      </c>
      <c r="G17" s="46">
        <v>24674.294444444444</v>
      </c>
      <c r="H17" s="68">
        <f t="shared" si="1"/>
        <v>55478.974999999999</v>
      </c>
      <c r="I17" s="72">
        <f t="shared" si="2"/>
        <v>1.248452336698584</v>
      </c>
    </row>
    <row r="18" spans="1:9" ht="16.5">
      <c r="A18" s="37"/>
      <c r="B18" s="34" t="s">
        <v>7</v>
      </c>
      <c r="C18" s="15" t="s">
        <v>166</v>
      </c>
      <c r="D18" s="144">
        <v>15322</v>
      </c>
      <c r="E18" s="144">
        <v>19766.599999999999</v>
      </c>
      <c r="F18" s="71">
        <f t="shared" si="0"/>
        <v>-4444.5999999999985</v>
      </c>
      <c r="G18" s="46">
        <v>6051.8249999999998</v>
      </c>
      <c r="H18" s="68">
        <f t="shared" si="1"/>
        <v>17544.3</v>
      </c>
      <c r="I18" s="72">
        <f t="shared" si="2"/>
        <v>1.8990098028280724</v>
      </c>
    </row>
    <row r="19" spans="1:9" ht="16.5">
      <c r="A19" s="37"/>
      <c r="B19" s="34" t="s">
        <v>8</v>
      </c>
      <c r="C19" s="15" t="s">
        <v>167</v>
      </c>
      <c r="D19" s="144">
        <v>251356.85714285713</v>
      </c>
      <c r="E19" s="144">
        <v>188000</v>
      </c>
      <c r="F19" s="71">
        <f t="shared" si="0"/>
        <v>63356.85714285713</v>
      </c>
      <c r="G19" s="46">
        <v>91650.204166666663</v>
      </c>
      <c r="H19" s="68">
        <f t="shared" si="1"/>
        <v>219678.42857142858</v>
      </c>
      <c r="I19" s="72">
        <f t="shared" si="2"/>
        <v>1.396922413527214</v>
      </c>
    </row>
    <row r="20" spans="1:9" ht="16.5">
      <c r="A20" s="37"/>
      <c r="B20" s="34" t="s">
        <v>9</v>
      </c>
      <c r="C20" s="164" t="s">
        <v>168</v>
      </c>
      <c r="D20" s="144">
        <v>36220.888888888891</v>
      </c>
      <c r="E20" s="144">
        <v>42166.6</v>
      </c>
      <c r="F20" s="71">
        <f t="shared" si="0"/>
        <v>-5945.711111111108</v>
      </c>
      <c r="G20" s="46">
        <v>25414.475892857143</v>
      </c>
      <c r="H20" s="68">
        <f t="shared" si="1"/>
        <v>39193.744444444441</v>
      </c>
      <c r="I20" s="72">
        <f t="shared" si="2"/>
        <v>0.54218188915947807</v>
      </c>
    </row>
    <row r="21" spans="1:9" ht="16.5">
      <c r="A21" s="37"/>
      <c r="B21" s="34" t="s">
        <v>10</v>
      </c>
      <c r="C21" s="15" t="s">
        <v>169</v>
      </c>
      <c r="D21" s="144">
        <v>47555.333333333336</v>
      </c>
      <c r="E21" s="144">
        <v>35666.6</v>
      </c>
      <c r="F21" s="71">
        <f t="shared" si="0"/>
        <v>11888.733333333337</v>
      </c>
      <c r="G21" s="46">
        <v>12585.681249999998</v>
      </c>
      <c r="H21" s="68">
        <f t="shared" si="1"/>
        <v>41610.966666666667</v>
      </c>
      <c r="I21" s="72">
        <f t="shared" si="2"/>
        <v>2.3062148834149663</v>
      </c>
    </row>
    <row r="22" spans="1:9" ht="16.5">
      <c r="A22" s="37"/>
      <c r="B22" s="34" t="s">
        <v>11</v>
      </c>
      <c r="C22" s="15" t="s">
        <v>170</v>
      </c>
      <c r="D22" s="144">
        <v>9243.5</v>
      </c>
      <c r="E22" s="144">
        <v>12000</v>
      </c>
      <c r="F22" s="71">
        <f t="shared" si="0"/>
        <v>-2756.5</v>
      </c>
      <c r="G22" s="46">
        <v>4105.375</v>
      </c>
      <c r="H22" s="68">
        <f t="shared" si="1"/>
        <v>10621.75</v>
      </c>
      <c r="I22" s="72">
        <f t="shared" si="2"/>
        <v>1.5872788722102122</v>
      </c>
    </row>
    <row r="23" spans="1:9" ht="16.5">
      <c r="A23" s="37"/>
      <c r="B23" s="34" t="s">
        <v>12</v>
      </c>
      <c r="C23" s="15" t="s">
        <v>171</v>
      </c>
      <c r="D23" s="144">
        <v>12806</v>
      </c>
      <c r="E23" s="144">
        <v>12800</v>
      </c>
      <c r="F23" s="71">
        <f t="shared" si="0"/>
        <v>6</v>
      </c>
      <c r="G23" s="46">
        <v>4883.7222222222226</v>
      </c>
      <c r="H23" s="68">
        <f t="shared" si="1"/>
        <v>12803</v>
      </c>
      <c r="I23" s="72">
        <f t="shared" si="2"/>
        <v>1.6215659731306946</v>
      </c>
    </row>
    <row r="24" spans="1:9" ht="16.5">
      <c r="A24" s="37"/>
      <c r="B24" s="34" t="s">
        <v>13</v>
      </c>
      <c r="C24" s="15" t="s">
        <v>172</v>
      </c>
      <c r="D24" s="144">
        <v>14562.25</v>
      </c>
      <c r="E24" s="144">
        <v>12200</v>
      </c>
      <c r="F24" s="71">
        <f t="shared" si="0"/>
        <v>2362.25</v>
      </c>
      <c r="G24" s="46">
        <v>4881.71875</v>
      </c>
      <c r="H24" s="68">
        <f t="shared" si="1"/>
        <v>13381.125</v>
      </c>
      <c r="I24" s="72">
        <f t="shared" si="2"/>
        <v>1.741068399321448</v>
      </c>
    </row>
    <row r="25" spans="1:9" ht="16.5">
      <c r="A25" s="37"/>
      <c r="B25" s="34" t="s">
        <v>14</v>
      </c>
      <c r="C25" s="164" t="s">
        <v>173</v>
      </c>
      <c r="D25" s="144">
        <v>14811</v>
      </c>
      <c r="E25" s="144">
        <v>12466.6</v>
      </c>
      <c r="F25" s="71">
        <f t="shared" si="0"/>
        <v>2344.3999999999996</v>
      </c>
      <c r="G25" s="46">
        <v>4395.3500000000004</v>
      </c>
      <c r="H25" s="68">
        <f t="shared" si="1"/>
        <v>13638.8</v>
      </c>
      <c r="I25" s="72">
        <f t="shared" si="2"/>
        <v>2.1030065865061935</v>
      </c>
    </row>
    <row r="26" spans="1:9" ht="16.5">
      <c r="A26" s="37"/>
      <c r="B26" s="34" t="s">
        <v>15</v>
      </c>
      <c r="C26" s="15" t="s">
        <v>174</v>
      </c>
      <c r="D26" s="144">
        <v>43277.555555555555</v>
      </c>
      <c r="E26" s="144">
        <v>26500</v>
      </c>
      <c r="F26" s="71">
        <f t="shared" si="0"/>
        <v>16777.555555555555</v>
      </c>
      <c r="G26" s="46">
        <v>14849.275</v>
      </c>
      <c r="H26" s="68">
        <f t="shared" si="1"/>
        <v>34888.777777777781</v>
      </c>
      <c r="I26" s="72">
        <f t="shared" si="2"/>
        <v>1.34952735253255</v>
      </c>
    </row>
    <row r="27" spans="1:9" ht="16.5">
      <c r="A27" s="37"/>
      <c r="B27" s="34" t="s">
        <v>16</v>
      </c>
      <c r="C27" s="15" t="s">
        <v>175</v>
      </c>
      <c r="D27" s="144">
        <v>12625</v>
      </c>
      <c r="E27" s="144">
        <v>9500</v>
      </c>
      <c r="F27" s="71">
        <f t="shared" si="0"/>
        <v>3125</v>
      </c>
      <c r="G27" s="46">
        <v>4682.7340277777785</v>
      </c>
      <c r="H27" s="68">
        <f t="shared" si="1"/>
        <v>11062.5</v>
      </c>
      <c r="I27" s="72">
        <f t="shared" si="2"/>
        <v>1.362401950308884</v>
      </c>
    </row>
    <row r="28" spans="1:9" ht="16.5">
      <c r="A28" s="37"/>
      <c r="B28" s="34" t="s">
        <v>17</v>
      </c>
      <c r="C28" s="15" t="s">
        <v>176</v>
      </c>
      <c r="D28" s="144">
        <v>87166.444444444438</v>
      </c>
      <c r="E28" s="144">
        <v>71666.600000000006</v>
      </c>
      <c r="F28" s="71">
        <f t="shared" si="0"/>
        <v>15499.844444444432</v>
      </c>
      <c r="G28" s="46">
        <v>7854.5694444444443</v>
      </c>
      <c r="H28" s="68">
        <f t="shared" si="1"/>
        <v>79416.522222222222</v>
      </c>
      <c r="I28" s="72">
        <f t="shared" si="2"/>
        <v>9.1108689386397526</v>
      </c>
    </row>
    <row r="29" spans="1:9" ht="16.5">
      <c r="A29" s="37"/>
      <c r="B29" s="34" t="s">
        <v>18</v>
      </c>
      <c r="C29" s="15" t="s">
        <v>177</v>
      </c>
      <c r="D29" s="144">
        <v>47978.571428571428</v>
      </c>
      <c r="E29" s="144">
        <v>43500</v>
      </c>
      <c r="F29" s="71">
        <f t="shared" si="0"/>
        <v>4478.5714285714275</v>
      </c>
      <c r="G29" s="46">
        <v>18511.511111111111</v>
      </c>
      <c r="H29" s="68">
        <f t="shared" si="1"/>
        <v>45739.28571428571</v>
      </c>
      <c r="I29" s="72">
        <f t="shared" si="2"/>
        <v>1.4708564006334282</v>
      </c>
    </row>
    <row r="30" spans="1:9" ht="17.25" thickBot="1">
      <c r="A30" s="38"/>
      <c r="B30" s="36" t="s">
        <v>19</v>
      </c>
      <c r="C30" s="16" t="s">
        <v>178</v>
      </c>
      <c r="D30" s="155">
        <v>33377.555555555555</v>
      </c>
      <c r="E30" s="147">
        <v>33966.6</v>
      </c>
      <c r="F30" s="74">
        <f t="shared" si="0"/>
        <v>-589.0444444444438</v>
      </c>
      <c r="G30" s="49">
        <v>13555.75</v>
      </c>
      <c r="H30" s="100">
        <f t="shared" si="1"/>
        <v>33672.077777777777</v>
      </c>
      <c r="I30" s="75">
        <f t="shared" si="2"/>
        <v>1.4839701069861702</v>
      </c>
    </row>
    <row r="31" spans="1:9" ht="17.25" customHeight="1" thickBot="1">
      <c r="A31" s="37" t="s">
        <v>20</v>
      </c>
      <c r="B31" s="10" t="s">
        <v>21</v>
      </c>
      <c r="C31" s="17"/>
      <c r="D31" s="76"/>
      <c r="E31" s="132"/>
      <c r="F31" s="76"/>
      <c r="G31" s="76"/>
      <c r="H31" s="76"/>
      <c r="I31" s="77"/>
    </row>
    <row r="32" spans="1:9" ht="16.5">
      <c r="A32" s="33"/>
      <c r="B32" s="39" t="s">
        <v>26</v>
      </c>
      <c r="C32" s="18" t="s">
        <v>179</v>
      </c>
      <c r="D32" s="43">
        <v>69628.571428571435</v>
      </c>
      <c r="E32" s="144">
        <v>50333.2</v>
      </c>
      <c r="F32" s="67">
        <f>D32-E32</f>
        <v>19295.371428571438</v>
      </c>
      <c r="G32" s="54">
        <v>20064.8</v>
      </c>
      <c r="H32" s="68">
        <f>AVERAGE(D32:E32)</f>
        <v>59980.885714285716</v>
      </c>
      <c r="I32" s="78">
        <f t="shared" si="2"/>
        <v>1.9893587633211254</v>
      </c>
    </row>
    <row r="33" spans="1:9" ht="16.5">
      <c r="A33" s="37"/>
      <c r="B33" s="34" t="s">
        <v>27</v>
      </c>
      <c r="C33" s="15" t="s">
        <v>180</v>
      </c>
      <c r="D33" s="47">
        <v>67983.333333333328</v>
      </c>
      <c r="E33" s="144">
        <v>49833.2</v>
      </c>
      <c r="F33" s="79">
        <f>D33-E33</f>
        <v>18150.133333333331</v>
      </c>
      <c r="G33" s="46">
        <v>20333.924999999999</v>
      </c>
      <c r="H33" s="68">
        <f>AVERAGE(D33:E33)</f>
        <v>58908.266666666663</v>
      </c>
      <c r="I33" s="72">
        <f t="shared" si="2"/>
        <v>1.8970435696338341</v>
      </c>
    </row>
    <row r="34" spans="1:9" ht="16.5">
      <c r="A34" s="37"/>
      <c r="B34" s="39" t="s">
        <v>28</v>
      </c>
      <c r="C34" s="15" t="s">
        <v>181</v>
      </c>
      <c r="D34" s="47">
        <v>40000</v>
      </c>
      <c r="E34" s="144">
        <v>35166.6</v>
      </c>
      <c r="F34" s="71">
        <f>D34-E34</f>
        <v>4833.4000000000015</v>
      </c>
      <c r="G34" s="46">
        <v>11243.518749999999</v>
      </c>
      <c r="H34" s="68">
        <f>AVERAGE(D34:E34)</f>
        <v>37583.300000000003</v>
      </c>
      <c r="I34" s="72">
        <f t="shared" si="2"/>
        <v>2.3426635233742998</v>
      </c>
    </row>
    <row r="35" spans="1:9" ht="16.5">
      <c r="A35" s="37"/>
      <c r="B35" s="34" t="s">
        <v>29</v>
      </c>
      <c r="C35" s="15" t="s">
        <v>182</v>
      </c>
      <c r="D35" s="47">
        <v>41233.333333333336</v>
      </c>
      <c r="E35" s="144">
        <v>27366.6</v>
      </c>
      <c r="F35" s="79">
        <f>D35-E35</f>
        <v>13866.733333333337</v>
      </c>
      <c r="G35" s="46">
        <v>9886.0434523809527</v>
      </c>
      <c r="H35" s="68">
        <f>AVERAGE(D35:E35)</f>
        <v>34299.966666666667</v>
      </c>
      <c r="I35" s="72">
        <f t="shared" si="2"/>
        <v>2.4695342815235017</v>
      </c>
    </row>
    <row r="36" spans="1:9" ht="17.25" thickBot="1">
      <c r="A36" s="38"/>
      <c r="B36" s="39" t="s">
        <v>30</v>
      </c>
      <c r="C36" s="15" t="s">
        <v>183</v>
      </c>
      <c r="D36" s="50">
        <v>23166.444444444445</v>
      </c>
      <c r="E36" s="144">
        <v>16466.599999999999</v>
      </c>
      <c r="F36" s="71">
        <f>D36-E36</f>
        <v>6699.8444444444467</v>
      </c>
      <c r="G36" s="49">
        <v>7895.25</v>
      </c>
      <c r="H36" s="68">
        <f>AVERAGE(D36:E36)</f>
        <v>19816.522222222222</v>
      </c>
      <c r="I36" s="80">
        <f t="shared" si="2"/>
        <v>1.5099296693863047</v>
      </c>
    </row>
    <row r="37" spans="1:9" ht="17.25" customHeight="1" thickBot="1">
      <c r="A37" s="37" t="s">
        <v>25</v>
      </c>
      <c r="B37" s="10" t="s">
        <v>51</v>
      </c>
      <c r="C37" s="17"/>
      <c r="D37" s="41"/>
      <c r="E37" s="127"/>
      <c r="F37" s="41"/>
      <c r="G37" s="41"/>
      <c r="H37" s="76"/>
      <c r="I37" s="77"/>
    </row>
    <row r="38" spans="1:9" ht="16.5">
      <c r="A38" s="33"/>
      <c r="B38" s="40" t="s">
        <v>31</v>
      </c>
      <c r="C38" s="19" t="s">
        <v>184</v>
      </c>
      <c r="D38" s="43">
        <v>1223850</v>
      </c>
      <c r="E38" s="145">
        <v>1050000</v>
      </c>
      <c r="F38" s="67">
        <f>D38-E38</f>
        <v>173850</v>
      </c>
      <c r="G38" s="46">
        <v>303444.83333333337</v>
      </c>
      <c r="H38" s="67">
        <f>AVERAGE(D38:E38)</f>
        <v>1136925</v>
      </c>
      <c r="I38" s="78">
        <f t="shared" si="2"/>
        <v>2.7467271645752187</v>
      </c>
    </row>
    <row r="39" spans="1:9" ht="17.25" thickBot="1">
      <c r="A39" s="38"/>
      <c r="B39" s="36" t="s">
        <v>32</v>
      </c>
      <c r="C39" s="16" t="s">
        <v>185</v>
      </c>
      <c r="D39" s="57">
        <v>694500</v>
      </c>
      <c r="E39" s="146">
        <v>827666.6</v>
      </c>
      <c r="F39" s="74">
        <f>D39-E39</f>
        <v>-133166.59999999998</v>
      </c>
      <c r="G39" s="46">
        <v>221706.4392857143</v>
      </c>
      <c r="H39" s="81">
        <f>AVERAGE(D39:E39)</f>
        <v>761083.3</v>
      </c>
      <c r="I39" s="75">
        <f t="shared" si="2"/>
        <v>2.4328425572664032</v>
      </c>
    </row>
    <row r="40" spans="1:9" ht="15.75" customHeight="1" thickBot="1">
      <c r="A40" s="235"/>
      <c r="B40" s="236"/>
      <c r="C40" s="237"/>
      <c r="D40" s="83">
        <f>SUM(D15:D39)</f>
        <v>2933656.972222222</v>
      </c>
      <c r="E40" s="83">
        <f>SUM(E15:E39)</f>
        <v>2722198.8</v>
      </c>
      <c r="F40" s="83">
        <f>SUM(F15:F39)</f>
        <v>211458.17222222226</v>
      </c>
      <c r="G40" s="83">
        <f>SUM(G15:G39)</f>
        <v>875001.08224206348</v>
      </c>
      <c r="H40" s="83">
        <f>AVERAGE(D40:E40)</f>
        <v>2827927.8861111109</v>
      </c>
      <c r="I40" s="75">
        <f>(H40-G40)/G40</f>
        <v>2.2319135867408937</v>
      </c>
    </row>
  </sheetData>
  <mergeCells count="11">
    <mergeCell ref="A40:C40"/>
    <mergeCell ref="I12:I13"/>
    <mergeCell ref="A9:I9"/>
    <mergeCell ref="A12:A13"/>
    <mergeCell ref="B12:B13"/>
    <mergeCell ref="C12:C13"/>
    <mergeCell ref="E12:E13"/>
    <mergeCell ref="F12:F13"/>
    <mergeCell ref="H12:H13"/>
    <mergeCell ref="D12:D13"/>
    <mergeCell ref="G12:G13"/>
  </mergeCells>
  <printOptions horizontalCentered="1"/>
  <pageMargins left="0.15748031496062992" right="0.15748031496062992" top="0.47244094488188981" bottom="0.55118110236220474" header="0.31496062992125984" footer="0.31496062992125984"/>
  <pageSetup paperSize="9" orientation="landscape" r:id="rId1"/>
  <headerFooter>
    <oddFooter>&amp;C&amp;P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7:I84"/>
  <sheetViews>
    <sheetView rightToLeft="1" topLeftCell="A62" zoomScaleNormal="100" workbookViewId="0">
      <selection activeCell="B76" sqref="B76:I82"/>
    </sheetView>
  </sheetViews>
  <sheetFormatPr defaultRowHeight="15"/>
  <cols>
    <col min="1" max="1" width="26" style="9" customWidth="1"/>
    <col min="2" max="2" width="5.140625" style="9" bestFit="1" customWidth="1"/>
    <col min="3" max="3" width="22.28515625" customWidth="1"/>
    <col min="4" max="4" width="16.140625" bestFit="1" customWidth="1"/>
    <col min="5" max="5" width="12.85546875" style="28" customWidth="1"/>
    <col min="6" max="6" width="15.28515625" style="28" customWidth="1"/>
    <col min="7" max="7" width="12.140625" customWidth="1"/>
    <col min="8" max="8" width="15" style="28" customWidth="1"/>
    <col min="9" max="9" width="12.7109375" customWidth="1"/>
    <col min="10" max="10" width="10.28515625" customWidth="1"/>
  </cols>
  <sheetData>
    <row r="7" spans="1:9">
      <c r="A7" s="4" t="s">
        <v>1</v>
      </c>
      <c r="B7" s="3"/>
      <c r="C7" s="3"/>
    </row>
    <row r="8" spans="1:9">
      <c r="A8" s="4" t="s">
        <v>2</v>
      </c>
      <c r="B8" s="4"/>
      <c r="C8" s="4"/>
    </row>
    <row r="9" spans="1:9" ht="19.5">
      <c r="A9" s="222" t="s">
        <v>201</v>
      </c>
      <c r="B9" s="222"/>
      <c r="C9" s="222"/>
      <c r="D9" s="222"/>
      <c r="E9" s="222"/>
      <c r="F9" s="222"/>
      <c r="G9" s="222"/>
      <c r="H9" s="222"/>
      <c r="I9" s="222"/>
    </row>
    <row r="10" spans="1:9" ht="18">
      <c r="A10" s="2" t="s">
        <v>221</v>
      </c>
      <c r="B10" s="2"/>
      <c r="C10" s="2"/>
    </row>
    <row r="11" spans="1:9" ht="18">
      <c r="A11" s="2"/>
      <c r="B11" s="2"/>
      <c r="C11" s="2"/>
    </row>
    <row r="12" spans="1:9" ht="15.75" thickBot="1"/>
    <row r="13" spans="1:9" ht="24.75" customHeight="1">
      <c r="A13" s="223" t="s">
        <v>3</v>
      </c>
      <c r="B13" s="229"/>
      <c r="C13" s="231" t="s">
        <v>0</v>
      </c>
      <c r="D13" s="225" t="s">
        <v>23</v>
      </c>
      <c r="E13" s="225" t="s">
        <v>222</v>
      </c>
      <c r="F13" s="242" t="s">
        <v>224</v>
      </c>
      <c r="G13" s="225" t="s">
        <v>197</v>
      </c>
      <c r="H13" s="242" t="s">
        <v>219</v>
      </c>
      <c r="I13" s="225" t="s">
        <v>187</v>
      </c>
    </row>
    <row r="14" spans="1:9" ht="33.75" customHeight="1" thickBot="1">
      <c r="A14" s="224"/>
      <c r="B14" s="230"/>
      <c r="C14" s="232"/>
      <c r="D14" s="245"/>
      <c r="E14" s="226"/>
      <c r="F14" s="243"/>
      <c r="G14" s="244"/>
      <c r="H14" s="243"/>
      <c r="I14" s="244"/>
    </row>
    <row r="15" spans="1:9" ht="17.25" customHeight="1" thickBot="1">
      <c r="A15" s="33" t="s">
        <v>24</v>
      </c>
      <c r="B15" s="27" t="s">
        <v>22</v>
      </c>
      <c r="C15" s="5"/>
      <c r="D15" s="6"/>
      <c r="E15" s="7"/>
      <c r="F15" s="7"/>
      <c r="G15" s="8"/>
      <c r="H15" s="7"/>
      <c r="I15" s="8"/>
    </row>
    <row r="16" spans="1:9" ht="16.5">
      <c r="A16" s="33"/>
      <c r="B16" s="40" t="s">
        <v>4</v>
      </c>
      <c r="C16" s="14" t="s">
        <v>84</v>
      </c>
      <c r="D16" s="11" t="s">
        <v>161</v>
      </c>
      <c r="E16" s="133">
        <v>19317.674999999999</v>
      </c>
      <c r="F16" s="42">
        <v>44777.666666666672</v>
      </c>
      <c r="G16" s="21">
        <f t="shared" ref="G16:G31" si="0">(F16-E16)/E16</f>
        <v>1.3179635575537261</v>
      </c>
      <c r="H16" s="181">
        <v>48138.744444444441</v>
      </c>
      <c r="I16" s="21">
        <f t="shared" ref="I16:I31" si="1">(F16-H16)/H16</f>
        <v>-6.9820636507391537E-2</v>
      </c>
    </row>
    <row r="17" spans="1:9" ht="16.5">
      <c r="A17" s="37"/>
      <c r="B17" s="34" t="s">
        <v>5</v>
      </c>
      <c r="C17" s="15" t="s">
        <v>85</v>
      </c>
      <c r="D17" s="11" t="s">
        <v>161</v>
      </c>
      <c r="E17" s="135">
        <v>23012.111111111109</v>
      </c>
      <c r="F17" s="46">
        <v>45822.724999999999</v>
      </c>
      <c r="G17" s="21">
        <f t="shared" si="0"/>
        <v>0.99124386192777725</v>
      </c>
      <c r="H17" s="184">
        <v>51607.1</v>
      </c>
      <c r="I17" s="21">
        <f t="shared" si="1"/>
        <v>-0.11208486816736457</v>
      </c>
    </row>
    <row r="18" spans="1:9" ht="16.5">
      <c r="A18" s="37"/>
      <c r="B18" s="34" t="s">
        <v>6</v>
      </c>
      <c r="C18" s="15" t="s">
        <v>86</v>
      </c>
      <c r="D18" s="11" t="s">
        <v>161</v>
      </c>
      <c r="E18" s="135">
        <v>24674.294444444444</v>
      </c>
      <c r="F18" s="46">
        <v>55478.974999999999</v>
      </c>
      <c r="G18" s="21">
        <f t="shared" si="0"/>
        <v>1.248452336698584</v>
      </c>
      <c r="H18" s="184">
        <v>58663.744444444441</v>
      </c>
      <c r="I18" s="21">
        <f t="shared" si="1"/>
        <v>-5.4288546948455925E-2</v>
      </c>
    </row>
    <row r="19" spans="1:9" ht="16.5">
      <c r="A19" s="37"/>
      <c r="B19" s="34" t="s">
        <v>7</v>
      </c>
      <c r="C19" s="15" t="s">
        <v>87</v>
      </c>
      <c r="D19" s="11" t="s">
        <v>161</v>
      </c>
      <c r="E19" s="135">
        <v>6051.8249999999998</v>
      </c>
      <c r="F19" s="46">
        <v>17544.3</v>
      </c>
      <c r="G19" s="21">
        <f t="shared" si="0"/>
        <v>1.8990098028280724</v>
      </c>
      <c r="H19" s="184">
        <v>16260.444444444445</v>
      </c>
      <c r="I19" s="21">
        <f t="shared" si="1"/>
        <v>7.8955748100366166E-2</v>
      </c>
    </row>
    <row r="20" spans="1:9" ht="17.25" customHeight="1">
      <c r="A20" s="37"/>
      <c r="B20" s="34" t="s">
        <v>8</v>
      </c>
      <c r="C20" s="15" t="s">
        <v>89</v>
      </c>
      <c r="D20" s="11" t="s">
        <v>161</v>
      </c>
      <c r="E20" s="135">
        <v>91650.204166666663</v>
      </c>
      <c r="F20" s="46">
        <v>219678.42857142858</v>
      </c>
      <c r="G20" s="21">
        <f t="shared" si="0"/>
        <v>1.396922413527214</v>
      </c>
      <c r="H20" s="184">
        <v>209124.83333333334</v>
      </c>
      <c r="I20" s="21">
        <f t="shared" si="1"/>
        <v>5.0465528506953516E-2</v>
      </c>
    </row>
    <row r="21" spans="1:9" ht="16.5">
      <c r="A21" s="37"/>
      <c r="B21" s="34" t="s">
        <v>9</v>
      </c>
      <c r="C21" s="15" t="s">
        <v>88</v>
      </c>
      <c r="D21" s="160" t="s">
        <v>161</v>
      </c>
      <c r="E21" s="135">
        <v>25414.475892857143</v>
      </c>
      <c r="F21" s="46">
        <v>39193.744444444441</v>
      </c>
      <c r="G21" s="21">
        <f t="shared" si="0"/>
        <v>0.54218188915947807</v>
      </c>
      <c r="H21" s="184">
        <v>42041.555555555555</v>
      </c>
      <c r="I21" s="21">
        <f t="shared" si="1"/>
        <v>-6.773800525406086E-2</v>
      </c>
    </row>
    <row r="22" spans="1:9" ht="16.5">
      <c r="A22" s="37"/>
      <c r="B22" s="34" t="s">
        <v>10</v>
      </c>
      <c r="C22" s="15" t="s">
        <v>90</v>
      </c>
      <c r="D22" s="11" t="s">
        <v>161</v>
      </c>
      <c r="E22" s="135">
        <v>12585.681249999998</v>
      </c>
      <c r="F22" s="46">
        <v>41610.966666666667</v>
      </c>
      <c r="G22" s="21">
        <f t="shared" si="0"/>
        <v>2.3062148834149663</v>
      </c>
      <c r="H22" s="184">
        <v>41333.175000000003</v>
      </c>
      <c r="I22" s="21">
        <f t="shared" si="1"/>
        <v>6.7207918740010714E-3</v>
      </c>
    </row>
    <row r="23" spans="1:9" ht="16.5">
      <c r="A23" s="37"/>
      <c r="B23" s="34" t="s">
        <v>11</v>
      </c>
      <c r="C23" s="15" t="s">
        <v>91</v>
      </c>
      <c r="D23" s="13" t="s">
        <v>81</v>
      </c>
      <c r="E23" s="135">
        <v>4105.375</v>
      </c>
      <c r="F23" s="46">
        <v>10621.75</v>
      </c>
      <c r="G23" s="21">
        <f t="shared" si="0"/>
        <v>1.5872788722102122</v>
      </c>
      <c r="H23" s="184">
        <v>9963.8888888888887</v>
      </c>
      <c r="I23" s="21">
        <f t="shared" si="1"/>
        <v>6.6024533035963229E-2</v>
      </c>
    </row>
    <row r="24" spans="1:9" ht="16.5">
      <c r="A24" s="37"/>
      <c r="B24" s="34" t="s">
        <v>12</v>
      </c>
      <c r="C24" s="15" t="s">
        <v>92</v>
      </c>
      <c r="D24" s="13" t="s">
        <v>81</v>
      </c>
      <c r="E24" s="135">
        <v>4883.7222222222226</v>
      </c>
      <c r="F24" s="46">
        <v>12803</v>
      </c>
      <c r="G24" s="21">
        <f t="shared" si="0"/>
        <v>1.6215659731306946</v>
      </c>
      <c r="H24" s="184">
        <v>13013.35</v>
      </c>
      <c r="I24" s="21">
        <f t="shared" si="1"/>
        <v>-1.6164169871708697E-2</v>
      </c>
    </row>
    <row r="25" spans="1:9" ht="16.5">
      <c r="A25" s="37"/>
      <c r="B25" s="34" t="s">
        <v>13</v>
      </c>
      <c r="C25" s="128" t="s">
        <v>93</v>
      </c>
      <c r="D25" s="13" t="s">
        <v>81</v>
      </c>
      <c r="E25" s="135">
        <v>4881.71875</v>
      </c>
      <c r="F25" s="46">
        <v>13381.125</v>
      </c>
      <c r="G25" s="21">
        <f t="shared" si="0"/>
        <v>1.741068399321448</v>
      </c>
      <c r="H25" s="184">
        <v>13168.75</v>
      </c>
      <c r="I25" s="21">
        <f t="shared" si="1"/>
        <v>1.612719506407214E-2</v>
      </c>
    </row>
    <row r="26" spans="1:9" ht="16.5">
      <c r="A26" s="37"/>
      <c r="B26" s="34" t="s">
        <v>14</v>
      </c>
      <c r="C26" s="15" t="s">
        <v>94</v>
      </c>
      <c r="D26" s="13" t="s">
        <v>81</v>
      </c>
      <c r="E26" s="135">
        <v>4395.3500000000004</v>
      </c>
      <c r="F26" s="46">
        <v>13638.8</v>
      </c>
      <c r="G26" s="21">
        <f t="shared" si="0"/>
        <v>2.1030065865061935</v>
      </c>
      <c r="H26" s="184">
        <v>13532.55</v>
      </c>
      <c r="I26" s="21">
        <f t="shared" si="1"/>
        <v>7.8514396769271133E-3</v>
      </c>
    </row>
    <row r="27" spans="1:9" ht="16.5">
      <c r="A27" s="37"/>
      <c r="B27" s="34" t="s">
        <v>15</v>
      </c>
      <c r="C27" s="15" t="s">
        <v>95</v>
      </c>
      <c r="D27" s="13" t="s">
        <v>82</v>
      </c>
      <c r="E27" s="135">
        <v>14849.275</v>
      </c>
      <c r="F27" s="46">
        <v>34888.777777777781</v>
      </c>
      <c r="G27" s="21">
        <f t="shared" si="0"/>
        <v>1.34952735253255</v>
      </c>
      <c r="H27" s="184">
        <v>36093.625</v>
      </c>
      <c r="I27" s="21">
        <f t="shared" si="1"/>
        <v>-3.3381164186811911E-2</v>
      </c>
    </row>
    <row r="28" spans="1:9" ht="16.5">
      <c r="A28" s="37"/>
      <c r="B28" s="34" t="s">
        <v>16</v>
      </c>
      <c r="C28" s="15" t="s">
        <v>96</v>
      </c>
      <c r="D28" s="162" t="s">
        <v>81</v>
      </c>
      <c r="E28" s="135">
        <v>4682.7340277777785</v>
      </c>
      <c r="F28" s="46">
        <v>11062.5</v>
      </c>
      <c r="G28" s="21">
        <f t="shared" si="0"/>
        <v>1.362401950308884</v>
      </c>
      <c r="H28" s="184">
        <v>11931.25</v>
      </c>
      <c r="I28" s="21">
        <f t="shared" si="1"/>
        <v>-7.2812991094814039E-2</v>
      </c>
    </row>
    <row r="29" spans="1:9" ht="16.5">
      <c r="A29" s="37"/>
      <c r="B29" s="34" t="s">
        <v>17</v>
      </c>
      <c r="C29" s="15" t="s">
        <v>97</v>
      </c>
      <c r="D29" s="13" t="s">
        <v>161</v>
      </c>
      <c r="E29" s="135">
        <v>7854.5694444444443</v>
      </c>
      <c r="F29" s="46">
        <v>79416.522222222222</v>
      </c>
      <c r="G29" s="21">
        <f t="shared" si="0"/>
        <v>9.1108689386397526</v>
      </c>
      <c r="H29" s="184">
        <v>73672.077777777784</v>
      </c>
      <c r="I29" s="21">
        <f t="shared" si="1"/>
        <v>7.7973156421240156E-2</v>
      </c>
    </row>
    <row r="30" spans="1:9" ht="16.5">
      <c r="A30" s="37"/>
      <c r="B30" s="34" t="s">
        <v>18</v>
      </c>
      <c r="C30" s="15" t="s">
        <v>98</v>
      </c>
      <c r="D30" s="13" t="s">
        <v>83</v>
      </c>
      <c r="E30" s="135">
        <v>18511.511111111111</v>
      </c>
      <c r="F30" s="46">
        <v>45739.28571428571</v>
      </c>
      <c r="G30" s="21">
        <f t="shared" si="0"/>
        <v>1.4708564006334282</v>
      </c>
      <c r="H30" s="184">
        <v>44560.71428571429</v>
      </c>
      <c r="I30" s="21">
        <f t="shared" si="1"/>
        <v>2.6448665544601877E-2</v>
      </c>
    </row>
    <row r="31" spans="1:9" ht="17.25" thickBot="1">
      <c r="A31" s="38"/>
      <c r="B31" s="36" t="s">
        <v>19</v>
      </c>
      <c r="C31" s="16" t="s">
        <v>99</v>
      </c>
      <c r="D31" s="12" t="s">
        <v>161</v>
      </c>
      <c r="E31" s="137">
        <v>13555.75</v>
      </c>
      <c r="F31" s="49">
        <v>33672.077777777777</v>
      </c>
      <c r="G31" s="23">
        <f t="shared" si="0"/>
        <v>1.4839701069861702</v>
      </c>
      <c r="H31" s="187">
        <v>32474.875</v>
      </c>
      <c r="I31" s="23">
        <f t="shared" si="1"/>
        <v>3.686550842082615E-2</v>
      </c>
    </row>
    <row r="32" spans="1:9" ht="17.25" customHeight="1" thickBot="1">
      <c r="A32" s="37" t="s">
        <v>20</v>
      </c>
      <c r="B32" s="27" t="s">
        <v>21</v>
      </c>
      <c r="C32" s="5"/>
      <c r="D32" s="6"/>
      <c r="E32" s="150"/>
      <c r="F32" s="41"/>
      <c r="G32" s="41"/>
      <c r="H32" s="154"/>
      <c r="I32" s="8"/>
    </row>
    <row r="33" spans="1:9" ht="16.5">
      <c r="A33" s="33"/>
      <c r="B33" s="39" t="s">
        <v>26</v>
      </c>
      <c r="C33" s="18" t="s">
        <v>100</v>
      </c>
      <c r="D33" s="20" t="s">
        <v>161</v>
      </c>
      <c r="E33" s="140">
        <v>20064.8</v>
      </c>
      <c r="F33" s="54">
        <v>59980.885714285716</v>
      </c>
      <c r="G33" s="21">
        <f>(F33-E33)/E33</f>
        <v>1.9893587633211254</v>
      </c>
      <c r="H33" s="190">
        <v>56297.585714285713</v>
      </c>
      <c r="I33" s="21">
        <f>(F33-H33)/H33</f>
        <v>6.5425540958239575E-2</v>
      </c>
    </row>
    <row r="34" spans="1:9" ht="16.5">
      <c r="A34" s="37"/>
      <c r="B34" s="34" t="s">
        <v>27</v>
      </c>
      <c r="C34" s="15" t="s">
        <v>101</v>
      </c>
      <c r="D34" s="11" t="s">
        <v>161</v>
      </c>
      <c r="E34" s="135">
        <v>20333.924999999999</v>
      </c>
      <c r="F34" s="46">
        <v>58908.266666666663</v>
      </c>
      <c r="G34" s="21">
        <f>(F34-E34)/E34</f>
        <v>1.8970435696338341</v>
      </c>
      <c r="H34" s="184">
        <v>54250</v>
      </c>
      <c r="I34" s="21">
        <f>(F34-H34)/H34</f>
        <v>8.5866666666666591E-2</v>
      </c>
    </row>
    <row r="35" spans="1:9" ht="16.5">
      <c r="A35" s="37"/>
      <c r="B35" s="39" t="s">
        <v>28</v>
      </c>
      <c r="C35" s="15" t="s">
        <v>102</v>
      </c>
      <c r="D35" s="11" t="s">
        <v>161</v>
      </c>
      <c r="E35" s="135">
        <v>11243.518749999999</v>
      </c>
      <c r="F35" s="46">
        <v>37583.300000000003</v>
      </c>
      <c r="G35" s="21">
        <f>(F35-E35)/E35</f>
        <v>2.3426635233742998</v>
      </c>
      <c r="H35" s="184">
        <v>34523.742857142861</v>
      </c>
      <c r="I35" s="21">
        <f>(F35-H35)/H35</f>
        <v>8.8621826304216278E-2</v>
      </c>
    </row>
    <row r="36" spans="1:9" ht="16.5">
      <c r="A36" s="37"/>
      <c r="B36" s="34" t="s">
        <v>29</v>
      </c>
      <c r="C36" s="15" t="s">
        <v>103</v>
      </c>
      <c r="D36" s="11" t="s">
        <v>161</v>
      </c>
      <c r="E36" s="135">
        <v>9886.0434523809527</v>
      </c>
      <c r="F36" s="46">
        <v>34299.966666666667</v>
      </c>
      <c r="G36" s="21">
        <f>(F36-E36)/E36</f>
        <v>2.4695342815235017</v>
      </c>
      <c r="H36" s="184">
        <v>33641.666666666672</v>
      </c>
      <c r="I36" s="21">
        <f>(F36-H36)/H36</f>
        <v>1.9567996036660755E-2</v>
      </c>
    </row>
    <row r="37" spans="1:9" ht="17.25" thickBot="1">
      <c r="A37" s="38"/>
      <c r="B37" s="39" t="s">
        <v>30</v>
      </c>
      <c r="C37" s="15" t="s">
        <v>104</v>
      </c>
      <c r="D37" s="24" t="s">
        <v>161</v>
      </c>
      <c r="E37" s="137">
        <v>7895.25</v>
      </c>
      <c r="F37" s="49">
        <v>19816.522222222222</v>
      </c>
      <c r="G37" s="23">
        <f>(F37-E37)/E37</f>
        <v>1.5099296693863047</v>
      </c>
      <c r="H37" s="187">
        <v>19999.888888888891</v>
      </c>
      <c r="I37" s="23">
        <f>(F37-H37)/H37</f>
        <v>-9.1683842688015903E-3</v>
      </c>
    </row>
    <row r="38" spans="1:9" ht="17.25" customHeight="1" thickBot="1">
      <c r="A38" s="37" t="s">
        <v>25</v>
      </c>
      <c r="B38" s="27" t="s">
        <v>51</v>
      </c>
      <c r="C38" s="5"/>
      <c r="D38" s="6"/>
      <c r="E38" s="150"/>
      <c r="F38" s="41"/>
      <c r="G38" s="41"/>
      <c r="H38" s="154"/>
      <c r="I38" s="123"/>
    </row>
    <row r="39" spans="1:9" ht="16.5">
      <c r="A39" s="33"/>
      <c r="B39" s="40" t="s">
        <v>31</v>
      </c>
      <c r="C39" s="15" t="s">
        <v>105</v>
      </c>
      <c r="D39" s="20" t="s">
        <v>161</v>
      </c>
      <c r="E39" s="134">
        <v>303444.83333333337</v>
      </c>
      <c r="F39" s="46">
        <v>1136925</v>
      </c>
      <c r="G39" s="21">
        <f t="shared" ref="G39:G44" si="2">(F39-E39)/E39</f>
        <v>2.7467271645752187</v>
      </c>
      <c r="H39" s="184">
        <v>1101249.75</v>
      </c>
      <c r="I39" s="21">
        <f t="shared" ref="I39:I44" si="3">(F39-H39)/H39</f>
        <v>3.2395240044322371E-2</v>
      </c>
    </row>
    <row r="40" spans="1:9" ht="16.5">
      <c r="A40" s="37"/>
      <c r="B40" s="34" t="s">
        <v>32</v>
      </c>
      <c r="C40" s="15" t="s">
        <v>106</v>
      </c>
      <c r="D40" s="11" t="s">
        <v>161</v>
      </c>
      <c r="E40" s="136">
        <v>221706.4392857143</v>
      </c>
      <c r="F40" s="46">
        <v>761083.3</v>
      </c>
      <c r="G40" s="21">
        <f t="shared" si="2"/>
        <v>2.4328425572664032</v>
      </c>
      <c r="H40" s="184">
        <v>747491.5</v>
      </c>
      <c r="I40" s="21">
        <f t="shared" si="3"/>
        <v>1.8183216799120855E-2</v>
      </c>
    </row>
    <row r="41" spans="1:9" ht="16.5">
      <c r="A41" s="37"/>
      <c r="B41" s="39" t="s">
        <v>33</v>
      </c>
      <c r="C41" s="15" t="s">
        <v>107</v>
      </c>
      <c r="D41" s="11" t="s">
        <v>161</v>
      </c>
      <c r="E41" s="136">
        <v>148269.6</v>
      </c>
      <c r="F41" s="57">
        <v>481800</v>
      </c>
      <c r="G41" s="21">
        <f t="shared" si="2"/>
        <v>2.2494860713187328</v>
      </c>
      <c r="H41" s="192">
        <v>489979.6</v>
      </c>
      <c r="I41" s="21">
        <f t="shared" si="3"/>
        <v>-1.6693756229851156E-2</v>
      </c>
    </row>
    <row r="42" spans="1:9" ht="16.5">
      <c r="A42" s="37"/>
      <c r="B42" s="34" t="s">
        <v>34</v>
      </c>
      <c r="C42" s="15" t="s">
        <v>154</v>
      </c>
      <c r="D42" s="11" t="s">
        <v>161</v>
      </c>
      <c r="E42" s="136">
        <v>78220</v>
      </c>
      <c r="F42" s="47">
        <v>193848.57142857142</v>
      </c>
      <c r="G42" s="21">
        <f t="shared" si="2"/>
        <v>1.4782481645176606</v>
      </c>
      <c r="H42" s="185">
        <v>186194.25</v>
      </c>
      <c r="I42" s="21">
        <f t="shared" si="3"/>
        <v>4.1109333014158173E-2</v>
      </c>
    </row>
    <row r="43" spans="1:9" ht="16.5">
      <c r="A43" s="37"/>
      <c r="B43" s="34" t="s">
        <v>35</v>
      </c>
      <c r="C43" s="15" t="s">
        <v>152</v>
      </c>
      <c r="D43" s="11" t="s">
        <v>161</v>
      </c>
      <c r="E43" s="136">
        <v>61916.666666666672</v>
      </c>
      <c r="F43" s="47">
        <v>179666.66666666666</v>
      </c>
      <c r="G43" s="21">
        <f t="shared" si="2"/>
        <v>1.9017496635262445</v>
      </c>
      <c r="H43" s="185">
        <v>191666</v>
      </c>
      <c r="I43" s="21">
        <f t="shared" si="3"/>
        <v>-6.2605435149339694E-2</v>
      </c>
    </row>
    <row r="44" spans="1:9" ht="16.5" customHeight="1" thickBot="1">
      <c r="A44" s="38"/>
      <c r="B44" s="34" t="s">
        <v>36</v>
      </c>
      <c r="C44" s="15" t="s">
        <v>153</v>
      </c>
      <c r="D44" s="11" t="s">
        <v>161</v>
      </c>
      <c r="E44" s="138">
        <v>145946.25</v>
      </c>
      <c r="F44" s="50">
        <v>430333.33333333331</v>
      </c>
      <c r="G44" s="31">
        <f t="shared" si="2"/>
        <v>1.9485741040508633</v>
      </c>
      <c r="H44" s="188">
        <v>422285.42857142858</v>
      </c>
      <c r="I44" s="31">
        <f t="shared" si="3"/>
        <v>1.9057974103275151E-2</v>
      </c>
    </row>
    <row r="45" spans="1:9" ht="17.25" customHeight="1" thickBot="1">
      <c r="A45" s="37" t="s">
        <v>37</v>
      </c>
      <c r="B45" s="27" t="s">
        <v>52</v>
      </c>
      <c r="C45" s="5"/>
      <c r="D45" s="6"/>
      <c r="E45" s="150"/>
      <c r="F45" s="121"/>
      <c r="G45" s="41"/>
      <c r="H45" s="149"/>
      <c r="I45" s="8"/>
    </row>
    <row r="46" spans="1:9" ht="16.5">
      <c r="A46" s="33"/>
      <c r="B46" s="34" t="s">
        <v>45</v>
      </c>
      <c r="C46" s="15" t="s">
        <v>109</v>
      </c>
      <c r="D46" s="20" t="s">
        <v>108</v>
      </c>
      <c r="E46" s="134">
        <v>104975.33333333333</v>
      </c>
      <c r="F46" s="43">
        <v>299300</v>
      </c>
      <c r="G46" s="21">
        <f t="shared" ref="G46:G51" si="4">(F46-E46)/E46</f>
        <v>1.8511459835008861</v>
      </c>
      <c r="H46" s="182">
        <v>296712.25</v>
      </c>
      <c r="I46" s="21">
        <f t="shared" ref="I46:I51" si="5">(F46-H46)/H46</f>
        <v>8.721412749220836E-3</v>
      </c>
    </row>
    <row r="47" spans="1:9" ht="16.5">
      <c r="A47" s="37"/>
      <c r="B47" s="34" t="s">
        <v>46</v>
      </c>
      <c r="C47" s="15" t="s">
        <v>111</v>
      </c>
      <c r="D47" s="13" t="s">
        <v>110</v>
      </c>
      <c r="E47" s="136">
        <v>65587.138888888876</v>
      </c>
      <c r="F47" s="47">
        <v>262994.44444444444</v>
      </c>
      <c r="G47" s="21">
        <f t="shared" si="4"/>
        <v>3.009847797904146</v>
      </c>
      <c r="H47" s="185">
        <v>246757.3</v>
      </c>
      <c r="I47" s="21">
        <f t="shared" si="5"/>
        <v>6.5802083441683187E-2</v>
      </c>
    </row>
    <row r="48" spans="1:9" ht="16.5">
      <c r="A48" s="37"/>
      <c r="B48" s="34" t="s">
        <v>47</v>
      </c>
      <c r="C48" s="15" t="s">
        <v>113</v>
      </c>
      <c r="D48" s="11" t="s">
        <v>114</v>
      </c>
      <c r="E48" s="136">
        <v>198299.58333333334</v>
      </c>
      <c r="F48" s="47">
        <v>769992.85714285716</v>
      </c>
      <c r="G48" s="21">
        <f t="shared" si="4"/>
        <v>2.8829776855785481</v>
      </c>
      <c r="H48" s="185">
        <v>763242.25</v>
      </c>
      <c r="I48" s="21">
        <f t="shared" si="5"/>
        <v>8.8446455143922648E-3</v>
      </c>
    </row>
    <row r="49" spans="1:9" ht="16.5">
      <c r="A49" s="37"/>
      <c r="B49" s="34" t="s">
        <v>48</v>
      </c>
      <c r="C49" s="15" t="s">
        <v>157</v>
      </c>
      <c r="D49" s="11" t="s">
        <v>114</v>
      </c>
      <c r="E49" s="136">
        <v>224958.16666666666</v>
      </c>
      <c r="F49" s="47">
        <v>1069983.3333333333</v>
      </c>
      <c r="G49" s="21">
        <f t="shared" si="4"/>
        <v>3.7563658131993432</v>
      </c>
      <c r="H49" s="185">
        <v>1094981.665</v>
      </c>
      <c r="I49" s="21">
        <f t="shared" si="5"/>
        <v>-2.2829908906891863E-2</v>
      </c>
    </row>
    <row r="50" spans="1:9" ht="16.5">
      <c r="A50" s="37"/>
      <c r="B50" s="34" t="s">
        <v>49</v>
      </c>
      <c r="C50" s="15" t="s">
        <v>158</v>
      </c>
      <c r="D50" s="13" t="s">
        <v>199</v>
      </c>
      <c r="E50" s="136">
        <v>25535.625</v>
      </c>
      <c r="F50" s="47">
        <v>130133.33333333333</v>
      </c>
      <c r="G50" s="21">
        <f t="shared" si="4"/>
        <v>4.0961483548310769</v>
      </c>
      <c r="H50" s="185">
        <v>121032.66666666667</v>
      </c>
      <c r="I50" s="21">
        <f t="shared" si="5"/>
        <v>7.5191821491718408E-2</v>
      </c>
    </row>
    <row r="51" spans="1:9" ht="16.5" customHeight="1" thickBot="1">
      <c r="A51" s="38"/>
      <c r="B51" s="34" t="s">
        <v>50</v>
      </c>
      <c r="C51" s="128" t="s">
        <v>159</v>
      </c>
      <c r="D51" s="12" t="s">
        <v>112</v>
      </c>
      <c r="E51" s="138">
        <v>265623.33333333331</v>
      </c>
      <c r="F51" s="50">
        <v>1550990</v>
      </c>
      <c r="G51" s="31">
        <f t="shared" si="4"/>
        <v>4.8390578136960869</v>
      </c>
      <c r="H51" s="188">
        <v>1550990</v>
      </c>
      <c r="I51" s="31">
        <f t="shared" si="5"/>
        <v>0</v>
      </c>
    </row>
    <row r="52" spans="1:9" ht="17.25" customHeight="1" thickBot="1">
      <c r="A52" s="37" t="s">
        <v>44</v>
      </c>
      <c r="B52" s="27" t="s">
        <v>57</v>
      </c>
      <c r="C52" s="5"/>
      <c r="D52" s="6"/>
      <c r="E52" s="150"/>
      <c r="F52" s="41"/>
      <c r="G52" s="41"/>
      <c r="H52" s="154"/>
      <c r="I52" s="8"/>
    </row>
    <row r="53" spans="1:9" ht="16.5">
      <c r="A53" s="33"/>
      <c r="B53" s="91" t="s">
        <v>38</v>
      </c>
      <c r="C53" s="19" t="s">
        <v>115</v>
      </c>
      <c r="D53" s="20" t="s">
        <v>114</v>
      </c>
      <c r="E53" s="134">
        <v>43471.666666666664</v>
      </c>
      <c r="F53" s="66">
        <v>115200</v>
      </c>
      <c r="G53" s="22">
        <f t="shared" ref="G53:G61" si="6">(F53-E53)/E53</f>
        <v>1.6500019169574056</v>
      </c>
      <c r="H53" s="143">
        <v>116000</v>
      </c>
      <c r="I53" s="22">
        <f t="shared" ref="I53:I61" si="7">(F53-H53)/H53</f>
        <v>-6.8965517241379309E-3</v>
      </c>
    </row>
    <row r="54" spans="1:9" ht="16.5">
      <c r="A54" s="37"/>
      <c r="B54" s="92" t="s">
        <v>39</v>
      </c>
      <c r="C54" s="15" t="s">
        <v>116</v>
      </c>
      <c r="D54" s="11" t="s">
        <v>114</v>
      </c>
      <c r="E54" s="136">
        <v>49337.5</v>
      </c>
      <c r="F54" s="70">
        <v>137333.33333333334</v>
      </c>
      <c r="G54" s="21">
        <f t="shared" si="6"/>
        <v>1.7835486867663206</v>
      </c>
      <c r="H54" s="196">
        <v>134816.66666666666</v>
      </c>
      <c r="I54" s="21">
        <f t="shared" si="7"/>
        <v>1.86673259982694E-2</v>
      </c>
    </row>
    <row r="55" spans="1:9" ht="16.5">
      <c r="A55" s="37"/>
      <c r="B55" s="92" t="s">
        <v>40</v>
      </c>
      <c r="C55" s="15" t="s">
        <v>117</v>
      </c>
      <c r="D55" s="11" t="s">
        <v>114</v>
      </c>
      <c r="E55" s="136">
        <v>35666.033333333333</v>
      </c>
      <c r="F55" s="70">
        <v>115720</v>
      </c>
      <c r="G55" s="21">
        <f t="shared" si="6"/>
        <v>2.2445435946993455</v>
      </c>
      <c r="H55" s="196">
        <v>115347.6</v>
      </c>
      <c r="I55" s="21">
        <f t="shared" si="7"/>
        <v>3.2285023702269848E-3</v>
      </c>
    </row>
    <row r="56" spans="1:9" ht="16.5">
      <c r="A56" s="37"/>
      <c r="B56" s="92" t="s">
        <v>41</v>
      </c>
      <c r="C56" s="15" t="s">
        <v>118</v>
      </c>
      <c r="D56" s="11" t="s">
        <v>114</v>
      </c>
      <c r="E56" s="136">
        <v>46535.833333333336</v>
      </c>
      <c r="F56" s="70">
        <v>131250</v>
      </c>
      <c r="G56" s="21">
        <f t="shared" si="6"/>
        <v>1.8204072130795261</v>
      </c>
      <c r="H56" s="196">
        <v>130996.66666666667</v>
      </c>
      <c r="I56" s="21">
        <f t="shared" si="7"/>
        <v>1.9338914476194952E-3</v>
      </c>
    </row>
    <row r="57" spans="1:9" ht="16.5">
      <c r="A57" s="37"/>
      <c r="B57" s="92" t="s">
        <v>42</v>
      </c>
      <c r="C57" s="15" t="s">
        <v>198</v>
      </c>
      <c r="D57" s="11" t="s">
        <v>114</v>
      </c>
      <c r="E57" s="136">
        <v>23561.458333333336</v>
      </c>
      <c r="F57" s="98">
        <v>86412.5</v>
      </c>
      <c r="G57" s="21">
        <f t="shared" si="6"/>
        <v>2.6675361421813517</v>
      </c>
      <c r="H57" s="201">
        <v>84247.5</v>
      </c>
      <c r="I57" s="21">
        <f t="shared" si="7"/>
        <v>2.5698091931511322E-2</v>
      </c>
    </row>
    <row r="58" spans="1:9" ht="16.5" customHeight="1" thickBot="1">
      <c r="A58" s="38"/>
      <c r="B58" s="93" t="s">
        <v>43</v>
      </c>
      <c r="C58" s="16" t="s">
        <v>119</v>
      </c>
      <c r="D58" s="12" t="s">
        <v>114</v>
      </c>
      <c r="E58" s="138">
        <v>7305.1875</v>
      </c>
      <c r="F58" s="50">
        <v>91993.333333333328</v>
      </c>
      <c r="G58" s="29">
        <f t="shared" si="6"/>
        <v>11.592877778062963</v>
      </c>
      <c r="H58" s="188">
        <v>68125</v>
      </c>
      <c r="I58" s="29">
        <f t="shared" si="7"/>
        <v>0.35036085626911306</v>
      </c>
    </row>
    <row r="59" spans="1:9" ht="16.5">
      <c r="A59" s="37"/>
      <c r="B59" s="94" t="s">
        <v>54</v>
      </c>
      <c r="C59" s="14" t="s">
        <v>121</v>
      </c>
      <c r="D59" s="11" t="s">
        <v>120</v>
      </c>
      <c r="E59" s="136">
        <v>45845.416666666664</v>
      </c>
      <c r="F59" s="68">
        <v>190466.66666666666</v>
      </c>
      <c r="G59" s="21">
        <f t="shared" si="6"/>
        <v>3.1545410755346319</v>
      </c>
      <c r="H59" s="195">
        <v>200058</v>
      </c>
      <c r="I59" s="21">
        <f t="shared" si="7"/>
        <v>-4.7942763265319772E-2</v>
      </c>
    </row>
    <row r="60" spans="1:9" ht="16.5">
      <c r="A60" s="37"/>
      <c r="B60" s="92" t="s">
        <v>55</v>
      </c>
      <c r="C60" s="15" t="s">
        <v>122</v>
      </c>
      <c r="D60" s="13" t="s">
        <v>120</v>
      </c>
      <c r="E60" s="141">
        <v>54140.5</v>
      </c>
      <c r="F60" s="70">
        <v>172828.57142857142</v>
      </c>
      <c r="G60" s="21">
        <f t="shared" si="6"/>
        <v>2.1922234081430982</v>
      </c>
      <c r="H60" s="196">
        <v>178926.85714285713</v>
      </c>
      <c r="I60" s="21">
        <f t="shared" si="7"/>
        <v>-3.4082562068458916E-2</v>
      </c>
    </row>
    <row r="61" spans="1:9" ht="16.5" customHeight="1" thickBot="1">
      <c r="A61" s="38"/>
      <c r="B61" s="93" t="s">
        <v>56</v>
      </c>
      <c r="C61" s="16" t="s">
        <v>123</v>
      </c>
      <c r="D61" s="12" t="s">
        <v>120</v>
      </c>
      <c r="E61" s="138">
        <v>430875</v>
      </c>
      <c r="F61" s="73">
        <v>1208800</v>
      </c>
      <c r="G61" s="29">
        <f t="shared" si="6"/>
        <v>1.8054540179866552</v>
      </c>
      <c r="H61" s="197">
        <v>1238900</v>
      </c>
      <c r="I61" s="29">
        <f t="shared" si="7"/>
        <v>-2.4295746226491242E-2</v>
      </c>
    </row>
    <row r="62" spans="1:9" ht="17.25" customHeight="1" thickBot="1">
      <c r="A62" s="37" t="s">
        <v>53</v>
      </c>
      <c r="B62" s="27" t="s">
        <v>58</v>
      </c>
      <c r="C62" s="5"/>
      <c r="D62" s="6"/>
      <c r="E62" s="150"/>
      <c r="F62" s="52"/>
      <c r="G62" s="41"/>
      <c r="H62" s="139"/>
      <c r="I62" s="8"/>
    </row>
    <row r="63" spans="1:9" ht="16.5">
      <c r="A63" s="33"/>
      <c r="B63" s="34" t="s">
        <v>59</v>
      </c>
      <c r="C63" s="15" t="s">
        <v>128</v>
      </c>
      <c r="D63" s="20" t="s">
        <v>124</v>
      </c>
      <c r="E63" s="134">
        <v>81060.388392857145</v>
      </c>
      <c r="F63" s="54">
        <v>398578</v>
      </c>
      <c r="G63" s="21">
        <f t="shared" ref="G63:G68" si="8">(F63-E63)/E63</f>
        <v>3.9170502128401075</v>
      </c>
      <c r="H63" s="190">
        <v>376349.125</v>
      </c>
      <c r="I63" s="21">
        <f t="shared" ref="I63:I74" si="9">(F63-H63)/H63</f>
        <v>5.9064505597030414E-2</v>
      </c>
    </row>
    <row r="64" spans="1:9" ht="16.5">
      <c r="A64" s="37"/>
      <c r="B64" s="34" t="s">
        <v>60</v>
      </c>
      <c r="C64" s="15" t="s">
        <v>129</v>
      </c>
      <c r="D64" s="13" t="s">
        <v>215</v>
      </c>
      <c r="E64" s="136">
        <v>467423.28571428574</v>
      </c>
      <c r="F64" s="46">
        <v>2040925</v>
      </c>
      <c r="G64" s="21">
        <f t="shared" si="8"/>
        <v>3.3663314652396741</v>
      </c>
      <c r="H64" s="184">
        <v>1809682.5</v>
      </c>
      <c r="I64" s="21">
        <f t="shared" si="9"/>
        <v>0.12778070186344842</v>
      </c>
    </row>
    <row r="65" spans="1:9" ht="16.5">
      <c r="A65" s="37"/>
      <c r="B65" s="34" t="s">
        <v>61</v>
      </c>
      <c r="C65" s="15" t="s">
        <v>130</v>
      </c>
      <c r="D65" s="13" t="s">
        <v>216</v>
      </c>
      <c r="E65" s="136">
        <v>276006.5625</v>
      </c>
      <c r="F65" s="46">
        <v>732604.16666666663</v>
      </c>
      <c r="G65" s="21">
        <f t="shared" si="8"/>
        <v>1.6542998109570914</v>
      </c>
      <c r="H65" s="184">
        <v>606443.83333333337</v>
      </c>
      <c r="I65" s="21">
        <f t="shared" si="9"/>
        <v>0.20803300552977824</v>
      </c>
    </row>
    <row r="66" spans="1:9" ht="16.5">
      <c r="A66" s="37"/>
      <c r="B66" s="34" t="s">
        <v>62</v>
      </c>
      <c r="C66" s="15" t="s">
        <v>131</v>
      </c>
      <c r="D66" s="13" t="s">
        <v>125</v>
      </c>
      <c r="E66" s="136">
        <v>101687.5</v>
      </c>
      <c r="F66" s="46">
        <v>552699.33333333337</v>
      </c>
      <c r="G66" s="21">
        <f t="shared" si="8"/>
        <v>4.435273099774637</v>
      </c>
      <c r="H66" s="184">
        <v>531366</v>
      </c>
      <c r="I66" s="21">
        <f t="shared" si="9"/>
        <v>4.0148096290190512E-2</v>
      </c>
    </row>
    <row r="67" spans="1:9" ht="16.5">
      <c r="A67" s="37"/>
      <c r="B67" s="34" t="s">
        <v>63</v>
      </c>
      <c r="C67" s="15" t="s">
        <v>132</v>
      </c>
      <c r="D67" s="13" t="s">
        <v>126</v>
      </c>
      <c r="E67" s="136">
        <v>56703.571428571428</v>
      </c>
      <c r="F67" s="46">
        <v>196155.625</v>
      </c>
      <c r="G67" s="21">
        <f t="shared" si="8"/>
        <v>2.4593169364489516</v>
      </c>
      <c r="H67" s="184">
        <v>199020.42857142858</v>
      </c>
      <c r="I67" s="21">
        <f t="shared" si="9"/>
        <v>-1.4394520160529146E-2</v>
      </c>
    </row>
    <row r="68" spans="1:9" ht="16.5" customHeight="1" thickBot="1">
      <c r="A68" s="38"/>
      <c r="B68" s="34" t="s">
        <v>64</v>
      </c>
      <c r="C68" s="15" t="s">
        <v>133</v>
      </c>
      <c r="D68" s="12" t="s">
        <v>127</v>
      </c>
      <c r="E68" s="138">
        <v>50365.9</v>
      </c>
      <c r="F68" s="58">
        <v>167592</v>
      </c>
      <c r="G68" s="31">
        <f t="shared" si="8"/>
        <v>2.3274894323341786</v>
      </c>
      <c r="H68" s="193">
        <v>165355.6</v>
      </c>
      <c r="I68" s="31">
        <f t="shared" si="9"/>
        <v>1.3524791419220118E-2</v>
      </c>
    </row>
    <row r="69" spans="1:9" ht="17.25" customHeight="1" thickBot="1">
      <c r="A69" s="37" t="s">
        <v>65</v>
      </c>
      <c r="B69" s="27" t="s">
        <v>66</v>
      </c>
      <c r="C69" s="5"/>
      <c r="D69" s="6"/>
      <c r="E69" s="150"/>
      <c r="F69" s="52"/>
      <c r="G69" s="52"/>
      <c r="H69" s="139"/>
      <c r="I69" s="8"/>
    </row>
    <row r="70" spans="1:9" ht="16.5">
      <c r="A70" s="33"/>
      <c r="B70" s="34" t="s">
        <v>68</v>
      </c>
      <c r="C70" s="18" t="s">
        <v>138</v>
      </c>
      <c r="D70" s="20" t="s">
        <v>134</v>
      </c>
      <c r="E70" s="134">
        <v>54714.125</v>
      </c>
      <c r="F70" s="43">
        <v>224592.85714285713</v>
      </c>
      <c r="G70" s="21">
        <f>(F70-E70)/E70</f>
        <v>3.1048423445108027</v>
      </c>
      <c r="H70" s="182">
        <v>225466.85714285713</v>
      </c>
      <c r="I70" s="21">
        <f t="shared" si="9"/>
        <v>-3.8764012195647382E-3</v>
      </c>
    </row>
    <row r="71" spans="1:9" ht="16.5">
      <c r="A71" s="37"/>
      <c r="B71" s="34" t="s">
        <v>67</v>
      </c>
      <c r="C71" s="15" t="s">
        <v>139</v>
      </c>
      <c r="D71" s="13" t="s">
        <v>135</v>
      </c>
      <c r="E71" s="136">
        <v>37221.441666666666</v>
      </c>
      <c r="F71" s="47">
        <v>171125</v>
      </c>
      <c r="G71" s="21">
        <f>(F71-E71)/E71</f>
        <v>3.597484469637013</v>
      </c>
      <c r="H71" s="185">
        <v>157312.85714285713</v>
      </c>
      <c r="I71" s="21">
        <f t="shared" si="9"/>
        <v>8.7800470400203501E-2</v>
      </c>
    </row>
    <row r="72" spans="1:9" ht="16.5">
      <c r="A72" s="37"/>
      <c r="B72" s="34" t="s">
        <v>69</v>
      </c>
      <c r="C72" s="15" t="s">
        <v>140</v>
      </c>
      <c r="D72" s="13" t="s">
        <v>136</v>
      </c>
      <c r="E72" s="136">
        <v>22190.276785714286</v>
      </c>
      <c r="F72" s="47">
        <v>70816.666666666672</v>
      </c>
      <c r="G72" s="21">
        <f>(F72-E72)/E72</f>
        <v>2.191337690400383</v>
      </c>
      <c r="H72" s="185">
        <v>71829.666666666672</v>
      </c>
      <c r="I72" s="21">
        <f t="shared" si="9"/>
        <v>-1.4102808031964507E-2</v>
      </c>
    </row>
    <row r="73" spans="1:9" ht="16.5">
      <c r="A73" s="37"/>
      <c r="B73" s="34" t="s">
        <v>70</v>
      </c>
      <c r="C73" s="15" t="s">
        <v>141</v>
      </c>
      <c r="D73" s="13" t="s">
        <v>137</v>
      </c>
      <c r="E73" s="136">
        <v>29187.6875</v>
      </c>
      <c r="F73" s="47">
        <v>84057.5</v>
      </c>
      <c r="G73" s="21">
        <f>(F73-E73)/E73</f>
        <v>1.8798958464934914</v>
      </c>
      <c r="H73" s="185">
        <v>72557.5</v>
      </c>
      <c r="I73" s="21">
        <f t="shared" si="9"/>
        <v>0.15849498673465873</v>
      </c>
    </row>
    <row r="74" spans="1:9" ht="16.5" customHeight="1" thickBot="1">
      <c r="A74" s="38"/>
      <c r="B74" s="34" t="s">
        <v>71</v>
      </c>
      <c r="C74" s="15" t="s">
        <v>200</v>
      </c>
      <c r="D74" s="12" t="s">
        <v>134</v>
      </c>
      <c r="E74" s="138">
        <v>24359.714285714286</v>
      </c>
      <c r="F74" s="50">
        <v>102398.57142857143</v>
      </c>
      <c r="G74" s="21">
        <f>(F74-E74)/E74</f>
        <v>3.2036031386715771</v>
      </c>
      <c r="H74" s="188">
        <v>95438.5</v>
      </c>
      <c r="I74" s="21">
        <f t="shared" si="9"/>
        <v>7.2927292744242991E-2</v>
      </c>
    </row>
    <row r="75" spans="1:9" ht="17.25" customHeight="1" thickBot="1">
      <c r="A75" s="37" t="s">
        <v>72</v>
      </c>
      <c r="B75" s="27" t="s">
        <v>73</v>
      </c>
      <c r="C75" s="5"/>
      <c r="D75" s="6"/>
      <c r="E75" s="150"/>
      <c r="F75" s="52"/>
      <c r="G75" s="52"/>
      <c r="H75" s="139"/>
      <c r="I75" s="8"/>
    </row>
    <row r="76" spans="1:9" ht="16.5">
      <c r="A76" s="33"/>
      <c r="B76" s="34" t="s">
        <v>74</v>
      </c>
      <c r="C76" s="15" t="s">
        <v>144</v>
      </c>
      <c r="D76" s="20" t="s">
        <v>142</v>
      </c>
      <c r="E76" s="136">
        <v>19651.599999999999</v>
      </c>
      <c r="F76" s="43">
        <v>64912.5</v>
      </c>
      <c r="G76" s="22">
        <f t="shared" ref="G76:G82" si="10">(F76-E76)/E76</f>
        <v>2.3031661544098192</v>
      </c>
      <c r="H76" s="182">
        <v>65540.75</v>
      </c>
      <c r="I76" s="22">
        <f t="shared" ref="I76:I82" si="11">(F76-H76)/H76</f>
        <v>-9.5856394685748941E-3</v>
      </c>
    </row>
    <row r="77" spans="1:9" ht="16.5">
      <c r="A77" s="37"/>
      <c r="B77" s="34" t="s">
        <v>76</v>
      </c>
      <c r="C77" s="15" t="s">
        <v>143</v>
      </c>
      <c r="D77" s="11" t="s">
        <v>161</v>
      </c>
      <c r="E77" s="136">
        <v>24717.976190476191</v>
      </c>
      <c r="F77" s="32">
        <v>64342.571428571428</v>
      </c>
      <c r="G77" s="21">
        <f t="shared" si="10"/>
        <v>1.6030679426482557</v>
      </c>
      <c r="H77" s="176">
        <v>66149.71428571429</v>
      </c>
      <c r="I77" s="21">
        <f t="shared" si="11"/>
        <v>-2.7318982049377247E-2</v>
      </c>
    </row>
    <row r="78" spans="1:9" ht="16.5">
      <c r="A78" s="37"/>
      <c r="B78" s="34" t="s">
        <v>75</v>
      </c>
      <c r="C78" s="15" t="s">
        <v>148</v>
      </c>
      <c r="D78" s="13" t="s">
        <v>145</v>
      </c>
      <c r="E78" s="136">
        <v>10154.633333333333</v>
      </c>
      <c r="F78" s="47">
        <v>38570</v>
      </c>
      <c r="G78" s="21">
        <f t="shared" si="10"/>
        <v>2.7982661445185943</v>
      </c>
      <c r="H78" s="185">
        <v>37749</v>
      </c>
      <c r="I78" s="21">
        <f t="shared" si="11"/>
        <v>2.1748920501205329E-2</v>
      </c>
    </row>
    <row r="79" spans="1:9" ht="15.75" customHeight="1">
      <c r="A79" s="37"/>
      <c r="B79" s="34" t="s">
        <v>77</v>
      </c>
      <c r="C79" s="15" t="s">
        <v>146</v>
      </c>
      <c r="D79" s="13" t="s">
        <v>162</v>
      </c>
      <c r="E79" s="136">
        <v>14748.055555555555</v>
      </c>
      <c r="F79" s="47">
        <v>79386</v>
      </c>
      <c r="G79" s="21">
        <f t="shared" si="10"/>
        <v>4.3828112933908425</v>
      </c>
      <c r="H79" s="185">
        <v>77899.75</v>
      </c>
      <c r="I79" s="21">
        <f t="shared" si="11"/>
        <v>1.9079008597588567E-2</v>
      </c>
    </row>
    <row r="80" spans="1:9" ht="16.5">
      <c r="A80" s="37"/>
      <c r="B80" s="34" t="s">
        <v>78</v>
      </c>
      <c r="C80" s="15" t="s">
        <v>149</v>
      </c>
      <c r="D80" s="25" t="s">
        <v>147</v>
      </c>
      <c r="E80" s="142">
        <v>26327.308035714286</v>
      </c>
      <c r="F80" s="61">
        <v>105121.42857142857</v>
      </c>
      <c r="G80" s="21">
        <f t="shared" si="10"/>
        <v>2.9928665866189652</v>
      </c>
      <c r="H80" s="194">
        <v>105799.71428571429</v>
      </c>
      <c r="I80" s="21">
        <f t="shared" si="11"/>
        <v>-6.4110354065229349E-3</v>
      </c>
    </row>
    <row r="81" spans="1:9" ht="16.5">
      <c r="A81" s="37"/>
      <c r="B81" s="34" t="s">
        <v>79</v>
      </c>
      <c r="C81" s="15" t="s">
        <v>155</v>
      </c>
      <c r="D81" s="25" t="s">
        <v>156</v>
      </c>
      <c r="E81" s="142">
        <v>70500</v>
      </c>
      <c r="F81" s="61">
        <v>620000</v>
      </c>
      <c r="G81" s="21">
        <f t="shared" si="10"/>
        <v>7.794326241134752</v>
      </c>
      <c r="H81" s="194">
        <v>414999</v>
      </c>
      <c r="I81" s="21">
        <f t="shared" si="11"/>
        <v>0.49397950356506881</v>
      </c>
    </row>
    <row r="82" spans="1:9" ht="16.5" customHeight="1" thickBot="1">
      <c r="A82" s="35"/>
      <c r="B82" s="36" t="s">
        <v>80</v>
      </c>
      <c r="C82" s="16" t="s">
        <v>151</v>
      </c>
      <c r="D82" s="12" t="s">
        <v>150</v>
      </c>
      <c r="E82" s="138">
        <v>39246.850000000006</v>
      </c>
      <c r="F82" s="50">
        <v>141084.77777777778</v>
      </c>
      <c r="G82" s="23">
        <f t="shared" si="10"/>
        <v>2.5948051315654062</v>
      </c>
      <c r="H82" s="188">
        <v>139279.22222222222</v>
      </c>
      <c r="I82" s="23">
        <f t="shared" si="11"/>
        <v>1.2963567190767114E-2</v>
      </c>
    </row>
    <row r="83" spans="1:9">
      <c r="E83"/>
      <c r="F83"/>
      <c r="H83"/>
    </row>
    <row r="84" spans="1:9">
      <c r="H84" s="205"/>
    </row>
  </sheetData>
  <sortState ref="B70:I74">
    <sortCondition ref="I70:I74"/>
  </sortState>
  <mergeCells count="10">
    <mergeCell ref="A9:I9"/>
    <mergeCell ref="C13:C14"/>
    <mergeCell ref="A13:A14"/>
    <mergeCell ref="B13:B14"/>
    <mergeCell ref="H13:H14"/>
    <mergeCell ref="I13:I14"/>
    <mergeCell ref="E13:E14"/>
    <mergeCell ref="F13:F14"/>
    <mergeCell ref="D13:D14"/>
    <mergeCell ref="G13:G14"/>
  </mergeCells>
  <printOptions horizontalCentered="1"/>
  <pageMargins left="0.15748031496062992" right="0.15748031496062992" top="0.47244094488188981" bottom="0.74803149606299213" header="0.31496062992125984" footer="0.31496062992125984"/>
  <pageSetup paperSize="9" scale="98" orientation="landscape" r:id="rId1"/>
  <headerFooter>
    <oddFooter>&amp;C&amp;P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7:K95"/>
  <sheetViews>
    <sheetView rightToLeft="1" tabSelected="1" topLeftCell="A73" zoomScaleNormal="100" workbookViewId="0">
      <selection activeCell="B83" sqref="B83:I89"/>
    </sheetView>
  </sheetViews>
  <sheetFormatPr defaultRowHeight="15"/>
  <cols>
    <col min="1" max="1" width="27.5703125" style="9" customWidth="1"/>
    <col min="2" max="2" width="5.140625" style="9" bestFit="1" customWidth="1"/>
    <col min="3" max="3" width="19.42578125" customWidth="1"/>
    <col min="4" max="4" width="16.140625" bestFit="1" customWidth="1"/>
    <col min="5" max="5" width="12.28515625" style="28" customWidth="1"/>
    <col min="6" max="6" width="14.5703125" style="28" customWidth="1"/>
    <col min="7" max="7" width="12.140625" style="28" customWidth="1"/>
    <col min="8" max="8" width="14.5703125" style="28" customWidth="1"/>
    <col min="9" max="9" width="11.28515625" customWidth="1"/>
    <col min="10" max="10" width="10.28515625" customWidth="1"/>
    <col min="11" max="11" width="9.28515625" bestFit="1" customWidth="1"/>
  </cols>
  <sheetData>
    <row r="7" spans="1:9">
      <c r="A7" s="4" t="s">
        <v>1</v>
      </c>
      <c r="B7" s="3"/>
      <c r="C7" s="3"/>
    </row>
    <row r="8" spans="1:9">
      <c r="A8" s="4" t="s">
        <v>2</v>
      </c>
      <c r="B8" s="4"/>
      <c r="C8" s="4"/>
    </row>
    <row r="9" spans="1:9" ht="19.5">
      <c r="A9" s="222" t="s">
        <v>201</v>
      </c>
      <c r="B9" s="222"/>
      <c r="C9" s="222"/>
      <c r="D9" s="222"/>
      <c r="E9" s="222"/>
      <c r="F9" s="222"/>
      <c r="G9" s="222"/>
      <c r="H9" s="222"/>
      <c r="I9" s="222"/>
    </row>
    <row r="10" spans="1:9" ht="18">
      <c r="A10" s="2" t="s">
        <v>221</v>
      </c>
      <c r="B10" s="2"/>
      <c r="C10" s="2"/>
    </row>
    <row r="11" spans="1:9" ht="18" customHeight="1">
      <c r="A11" s="2"/>
      <c r="B11" s="2"/>
      <c r="C11" s="2"/>
      <c r="D11" s="246" t="s">
        <v>227</v>
      </c>
      <c r="E11" s="247"/>
      <c r="F11" s="221" t="s">
        <v>226</v>
      </c>
    </row>
    <row r="12" spans="1:9" ht="4.5" customHeight="1" thickBot="1">
      <c r="A12" s="2"/>
      <c r="B12" s="2"/>
      <c r="C12" s="2"/>
    </row>
    <row r="13" spans="1:9" s="126" customFormat="1" ht="24.75" customHeight="1">
      <c r="A13" s="223" t="s">
        <v>3</v>
      </c>
      <c r="B13" s="229"/>
      <c r="C13" s="231" t="s">
        <v>0</v>
      </c>
      <c r="D13" s="225" t="s">
        <v>23</v>
      </c>
      <c r="E13" s="225" t="s">
        <v>222</v>
      </c>
      <c r="F13" s="242" t="s">
        <v>224</v>
      </c>
      <c r="G13" s="225" t="s">
        <v>197</v>
      </c>
      <c r="H13" s="242" t="s">
        <v>219</v>
      </c>
      <c r="I13" s="225" t="s">
        <v>187</v>
      </c>
    </row>
    <row r="14" spans="1:9" s="126" customFormat="1" ht="33.75" customHeight="1" thickBot="1">
      <c r="A14" s="224"/>
      <c r="B14" s="230"/>
      <c r="C14" s="232"/>
      <c r="D14" s="245"/>
      <c r="E14" s="226"/>
      <c r="F14" s="243"/>
      <c r="G14" s="244"/>
      <c r="H14" s="243"/>
      <c r="I14" s="244"/>
    </row>
    <row r="15" spans="1:9" ht="17.25" customHeight="1" thickBot="1">
      <c r="A15" s="33" t="s">
        <v>24</v>
      </c>
      <c r="B15" s="27" t="s">
        <v>22</v>
      </c>
      <c r="C15" s="124"/>
      <c r="D15" s="6"/>
      <c r="E15" s="30"/>
      <c r="F15" s="7"/>
      <c r="G15" s="7"/>
      <c r="H15" s="7"/>
      <c r="I15" s="8"/>
    </row>
    <row r="16" spans="1:9" ht="15.75" customHeight="1">
      <c r="A16" s="129"/>
      <c r="B16" s="180" t="s">
        <v>5</v>
      </c>
      <c r="C16" s="163" t="s">
        <v>85</v>
      </c>
      <c r="D16" s="160" t="s">
        <v>161</v>
      </c>
      <c r="E16" s="181">
        <v>23012.111111111109</v>
      </c>
      <c r="F16" s="181">
        <v>45822.724999999999</v>
      </c>
      <c r="G16" s="169">
        <f>(F16-E16)/E16</f>
        <v>0.99124386192777725</v>
      </c>
      <c r="H16" s="181">
        <v>51607.1</v>
      </c>
      <c r="I16" s="169">
        <f>(F16-H16)/H16</f>
        <v>-0.11208486816736457</v>
      </c>
    </row>
    <row r="17" spans="1:9" ht="16.5">
      <c r="A17" s="130"/>
      <c r="B17" s="177" t="s">
        <v>16</v>
      </c>
      <c r="C17" s="164" t="s">
        <v>96</v>
      </c>
      <c r="D17" s="160" t="s">
        <v>81</v>
      </c>
      <c r="E17" s="184">
        <v>4682.7340277777785</v>
      </c>
      <c r="F17" s="184">
        <v>11062.5</v>
      </c>
      <c r="G17" s="169">
        <f>(F17-E17)/E17</f>
        <v>1.362401950308884</v>
      </c>
      <c r="H17" s="184">
        <v>11931.25</v>
      </c>
      <c r="I17" s="169">
        <f>(F17-H17)/H17</f>
        <v>-7.2812991094814039E-2</v>
      </c>
    </row>
    <row r="18" spans="1:9" ht="16.5">
      <c r="A18" s="130"/>
      <c r="B18" s="177" t="s">
        <v>4</v>
      </c>
      <c r="C18" s="164" t="s">
        <v>84</v>
      </c>
      <c r="D18" s="160" t="s">
        <v>161</v>
      </c>
      <c r="E18" s="184">
        <v>19317.674999999999</v>
      </c>
      <c r="F18" s="184">
        <v>44777.666666666672</v>
      </c>
      <c r="G18" s="169">
        <f>(F18-E18)/E18</f>
        <v>1.3179635575537261</v>
      </c>
      <c r="H18" s="184">
        <v>48138.744444444441</v>
      </c>
      <c r="I18" s="169">
        <f>(F18-H18)/H18</f>
        <v>-6.9820636507391537E-2</v>
      </c>
    </row>
    <row r="19" spans="1:9" ht="16.5">
      <c r="A19" s="130"/>
      <c r="B19" s="177" t="s">
        <v>9</v>
      </c>
      <c r="C19" s="164" t="s">
        <v>88</v>
      </c>
      <c r="D19" s="160" t="s">
        <v>161</v>
      </c>
      <c r="E19" s="184">
        <v>25414.475892857143</v>
      </c>
      <c r="F19" s="184">
        <v>39193.744444444441</v>
      </c>
      <c r="G19" s="169">
        <f>(F19-E19)/E19</f>
        <v>0.54218188915947807</v>
      </c>
      <c r="H19" s="184">
        <v>42041.555555555555</v>
      </c>
      <c r="I19" s="169">
        <f>(F19-H19)/H19</f>
        <v>-6.773800525406086E-2</v>
      </c>
    </row>
    <row r="20" spans="1:9" ht="16.5">
      <c r="A20" s="130"/>
      <c r="B20" s="177" t="s">
        <v>6</v>
      </c>
      <c r="C20" s="164" t="s">
        <v>86</v>
      </c>
      <c r="D20" s="160" t="s">
        <v>161</v>
      </c>
      <c r="E20" s="184">
        <v>24674.294444444444</v>
      </c>
      <c r="F20" s="184">
        <v>55478.974999999999</v>
      </c>
      <c r="G20" s="169">
        <f>(F20-E20)/E20</f>
        <v>1.248452336698584</v>
      </c>
      <c r="H20" s="184">
        <v>58663.744444444441</v>
      </c>
      <c r="I20" s="169">
        <f>(F20-H20)/H20</f>
        <v>-5.4288546948455925E-2</v>
      </c>
    </row>
    <row r="21" spans="1:9" ht="16.5">
      <c r="A21" s="130"/>
      <c r="B21" s="177" t="s">
        <v>15</v>
      </c>
      <c r="C21" s="164" t="s">
        <v>95</v>
      </c>
      <c r="D21" s="160" t="s">
        <v>82</v>
      </c>
      <c r="E21" s="184">
        <v>14849.275</v>
      </c>
      <c r="F21" s="184">
        <v>34888.777777777781</v>
      </c>
      <c r="G21" s="169">
        <f>(F21-E21)/E21</f>
        <v>1.34952735253255</v>
      </c>
      <c r="H21" s="184">
        <v>36093.625</v>
      </c>
      <c r="I21" s="169">
        <f>(F21-H21)/H21</f>
        <v>-3.3381164186811911E-2</v>
      </c>
    </row>
    <row r="22" spans="1:9" ht="16.5">
      <c r="A22" s="130"/>
      <c r="B22" s="177" t="s">
        <v>12</v>
      </c>
      <c r="C22" s="164" t="s">
        <v>92</v>
      </c>
      <c r="D22" s="160" t="s">
        <v>81</v>
      </c>
      <c r="E22" s="184">
        <v>4883.7222222222226</v>
      </c>
      <c r="F22" s="184">
        <v>12803</v>
      </c>
      <c r="G22" s="169">
        <f>(F22-E22)/E22</f>
        <v>1.6215659731306946</v>
      </c>
      <c r="H22" s="184">
        <v>13013.35</v>
      </c>
      <c r="I22" s="169">
        <f>(F22-H22)/H22</f>
        <v>-1.6164169871708697E-2</v>
      </c>
    </row>
    <row r="23" spans="1:9" ht="16.5">
      <c r="A23" s="130"/>
      <c r="B23" s="177" t="s">
        <v>10</v>
      </c>
      <c r="C23" s="164" t="s">
        <v>90</v>
      </c>
      <c r="D23" s="162" t="s">
        <v>161</v>
      </c>
      <c r="E23" s="184">
        <v>12585.681249999998</v>
      </c>
      <c r="F23" s="184">
        <v>41610.966666666667</v>
      </c>
      <c r="G23" s="169">
        <f>(F23-E23)/E23</f>
        <v>2.3062148834149663</v>
      </c>
      <c r="H23" s="184">
        <v>41333.175000000003</v>
      </c>
      <c r="I23" s="169">
        <f>(F23-H23)/H23</f>
        <v>6.7207918740010714E-3</v>
      </c>
    </row>
    <row r="24" spans="1:9" ht="16.5">
      <c r="A24" s="130"/>
      <c r="B24" s="177" t="s">
        <v>14</v>
      </c>
      <c r="C24" s="164" t="s">
        <v>94</v>
      </c>
      <c r="D24" s="162" t="s">
        <v>81</v>
      </c>
      <c r="E24" s="184">
        <v>4395.3500000000004</v>
      </c>
      <c r="F24" s="184">
        <v>13638.8</v>
      </c>
      <c r="G24" s="169">
        <f>(F24-E24)/E24</f>
        <v>2.1030065865061935</v>
      </c>
      <c r="H24" s="184">
        <v>13532.55</v>
      </c>
      <c r="I24" s="169">
        <f>(F24-H24)/H24</f>
        <v>7.8514396769271133E-3</v>
      </c>
    </row>
    <row r="25" spans="1:9" ht="16.5">
      <c r="A25" s="130"/>
      <c r="B25" s="177" t="s">
        <v>13</v>
      </c>
      <c r="C25" s="164" t="s">
        <v>93</v>
      </c>
      <c r="D25" s="162" t="s">
        <v>81</v>
      </c>
      <c r="E25" s="184">
        <v>4881.71875</v>
      </c>
      <c r="F25" s="184">
        <v>13381.125</v>
      </c>
      <c r="G25" s="169">
        <f>(F25-E25)/E25</f>
        <v>1.741068399321448</v>
      </c>
      <c r="H25" s="184">
        <v>13168.75</v>
      </c>
      <c r="I25" s="169">
        <f>(F25-H25)/H25</f>
        <v>1.612719506407214E-2</v>
      </c>
    </row>
    <row r="26" spans="1:9" ht="16.5">
      <c r="A26" s="130"/>
      <c r="B26" s="177" t="s">
        <v>18</v>
      </c>
      <c r="C26" s="164" t="s">
        <v>98</v>
      </c>
      <c r="D26" s="162" t="s">
        <v>83</v>
      </c>
      <c r="E26" s="184">
        <v>18511.511111111111</v>
      </c>
      <c r="F26" s="184">
        <v>45739.28571428571</v>
      </c>
      <c r="G26" s="169">
        <f>(F26-E26)/E26</f>
        <v>1.4708564006334282</v>
      </c>
      <c r="H26" s="184">
        <v>44560.71428571429</v>
      </c>
      <c r="I26" s="169">
        <f>(F26-H26)/H26</f>
        <v>2.6448665544601877E-2</v>
      </c>
    </row>
    <row r="27" spans="1:9" ht="16.5">
      <c r="A27" s="130"/>
      <c r="B27" s="177" t="s">
        <v>19</v>
      </c>
      <c r="C27" s="164" t="s">
        <v>99</v>
      </c>
      <c r="D27" s="162" t="s">
        <v>161</v>
      </c>
      <c r="E27" s="184">
        <v>13555.75</v>
      </c>
      <c r="F27" s="184">
        <v>33672.077777777777</v>
      </c>
      <c r="G27" s="169">
        <f>(F27-E27)/E27</f>
        <v>1.4839701069861702</v>
      </c>
      <c r="H27" s="184">
        <v>32474.875</v>
      </c>
      <c r="I27" s="169">
        <f>(F27-H27)/H27</f>
        <v>3.686550842082615E-2</v>
      </c>
    </row>
    <row r="28" spans="1:9" ht="16.5">
      <c r="A28" s="130"/>
      <c r="B28" s="177" t="s">
        <v>8</v>
      </c>
      <c r="C28" s="164" t="s">
        <v>89</v>
      </c>
      <c r="D28" s="162" t="s">
        <v>161</v>
      </c>
      <c r="E28" s="184">
        <v>91650.204166666663</v>
      </c>
      <c r="F28" s="184">
        <v>219678.42857142858</v>
      </c>
      <c r="G28" s="169">
        <f>(F28-E28)/E28</f>
        <v>1.396922413527214</v>
      </c>
      <c r="H28" s="184">
        <v>209124.83333333334</v>
      </c>
      <c r="I28" s="169">
        <f>(F28-H28)/H28</f>
        <v>5.0465528506953516E-2</v>
      </c>
    </row>
    <row r="29" spans="1:9" ht="17.25" thickBot="1">
      <c r="A29" s="131"/>
      <c r="B29" s="177" t="s">
        <v>11</v>
      </c>
      <c r="C29" s="164" t="s">
        <v>91</v>
      </c>
      <c r="D29" s="162" t="s">
        <v>81</v>
      </c>
      <c r="E29" s="184">
        <v>4105.375</v>
      </c>
      <c r="F29" s="184">
        <v>10621.75</v>
      </c>
      <c r="G29" s="169">
        <f>(F29-E29)/E29</f>
        <v>1.5872788722102122</v>
      </c>
      <c r="H29" s="184">
        <v>9963.8888888888887</v>
      </c>
      <c r="I29" s="169">
        <f>(F29-H29)/H29</f>
        <v>6.6024533035963229E-2</v>
      </c>
    </row>
    <row r="30" spans="1:9" ht="16.5">
      <c r="A30" s="37"/>
      <c r="B30" s="177" t="s">
        <v>17</v>
      </c>
      <c r="C30" s="164" t="s">
        <v>97</v>
      </c>
      <c r="D30" s="162" t="s">
        <v>161</v>
      </c>
      <c r="E30" s="184">
        <v>7854.5694444444443</v>
      </c>
      <c r="F30" s="184">
        <v>79416.522222222222</v>
      </c>
      <c r="G30" s="169">
        <f>(F30-E30)/E30</f>
        <v>9.1108689386397526</v>
      </c>
      <c r="H30" s="184">
        <v>73672.077777777784</v>
      </c>
      <c r="I30" s="169">
        <f>(F30-H30)/H30</f>
        <v>7.7973156421240156E-2</v>
      </c>
    </row>
    <row r="31" spans="1:9" ht="17.25" thickBot="1">
      <c r="A31" s="38"/>
      <c r="B31" s="178" t="s">
        <v>7</v>
      </c>
      <c r="C31" s="165" t="s">
        <v>87</v>
      </c>
      <c r="D31" s="161" t="s">
        <v>161</v>
      </c>
      <c r="E31" s="187">
        <v>6051.8249999999998</v>
      </c>
      <c r="F31" s="187">
        <v>17544.3</v>
      </c>
      <c r="G31" s="171">
        <f>(F31-E31)/E31</f>
        <v>1.8990098028280724</v>
      </c>
      <c r="H31" s="187">
        <v>16260.444444444445</v>
      </c>
      <c r="I31" s="171">
        <f>(F31-H31)/H31</f>
        <v>7.8955748100366166E-2</v>
      </c>
    </row>
    <row r="32" spans="1:9" ht="15.75" customHeight="1" thickBot="1">
      <c r="A32" s="235" t="s">
        <v>188</v>
      </c>
      <c r="B32" s="236"/>
      <c r="C32" s="236"/>
      <c r="D32" s="237"/>
      <c r="E32" s="99">
        <f>SUM(E16:E31)</f>
        <v>280426.27242063486</v>
      </c>
      <c r="F32" s="100">
        <f>SUM(F16:F31)</f>
        <v>719330.64484126994</v>
      </c>
      <c r="G32" s="101">
        <f t="shared" ref="G32" si="0">(F32-E32)/E32</f>
        <v>1.5651328551780115</v>
      </c>
      <c r="H32" s="100">
        <f>SUM(H16:H31)</f>
        <v>715580.67817460326</v>
      </c>
      <c r="I32" s="104">
        <f t="shared" ref="I32" si="1">(F32-H32)/H32</f>
        <v>5.2404526575991119E-3</v>
      </c>
    </row>
    <row r="33" spans="1:9" ht="17.25" customHeight="1" thickBot="1">
      <c r="A33" s="37" t="s">
        <v>20</v>
      </c>
      <c r="B33" s="27" t="s">
        <v>21</v>
      </c>
      <c r="C33" s="5"/>
      <c r="D33" s="6"/>
      <c r="E33" s="52"/>
      <c r="F33" s="52"/>
      <c r="G33" s="7"/>
      <c r="H33" s="52"/>
      <c r="I33" s="8"/>
    </row>
    <row r="34" spans="1:9" ht="16.5">
      <c r="A34" s="33"/>
      <c r="B34" s="179" t="s">
        <v>30</v>
      </c>
      <c r="C34" s="166" t="s">
        <v>104</v>
      </c>
      <c r="D34" s="168" t="s">
        <v>161</v>
      </c>
      <c r="E34" s="190">
        <v>7895.25</v>
      </c>
      <c r="F34" s="190">
        <v>19816.522222222222</v>
      </c>
      <c r="G34" s="169">
        <f>(F34-E34)/E34</f>
        <v>1.5099296693863047</v>
      </c>
      <c r="H34" s="190">
        <v>19999.888888888891</v>
      </c>
      <c r="I34" s="169">
        <f>(F34-H34)/H34</f>
        <v>-9.1683842688015903E-3</v>
      </c>
    </row>
    <row r="35" spans="1:9" ht="16.5">
      <c r="A35" s="37"/>
      <c r="B35" s="177" t="s">
        <v>29</v>
      </c>
      <c r="C35" s="164" t="s">
        <v>103</v>
      </c>
      <c r="D35" s="160" t="s">
        <v>161</v>
      </c>
      <c r="E35" s="184">
        <v>9886.0434523809527</v>
      </c>
      <c r="F35" s="184">
        <v>34299.966666666667</v>
      </c>
      <c r="G35" s="169">
        <f>(F35-E35)/E35</f>
        <v>2.4695342815235017</v>
      </c>
      <c r="H35" s="184">
        <v>33641.666666666672</v>
      </c>
      <c r="I35" s="169">
        <f>(F35-H35)/H35</f>
        <v>1.9567996036660755E-2</v>
      </c>
    </row>
    <row r="36" spans="1:9" ht="16.5">
      <c r="A36" s="37"/>
      <c r="B36" s="179" t="s">
        <v>26</v>
      </c>
      <c r="C36" s="164" t="s">
        <v>100</v>
      </c>
      <c r="D36" s="160" t="s">
        <v>161</v>
      </c>
      <c r="E36" s="184">
        <v>20064.8</v>
      </c>
      <c r="F36" s="184">
        <v>59980.885714285716</v>
      </c>
      <c r="G36" s="169">
        <f>(F36-E36)/E36</f>
        <v>1.9893587633211254</v>
      </c>
      <c r="H36" s="184">
        <v>56297.585714285713</v>
      </c>
      <c r="I36" s="169">
        <f>(F36-H36)/H36</f>
        <v>6.5425540958239575E-2</v>
      </c>
    </row>
    <row r="37" spans="1:9" ht="16.5">
      <c r="A37" s="37"/>
      <c r="B37" s="177" t="s">
        <v>27</v>
      </c>
      <c r="C37" s="164" t="s">
        <v>101</v>
      </c>
      <c r="D37" s="160" t="s">
        <v>161</v>
      </c>
      <c r="E37" s="184">
        <v>20333.924999999999</v>
      </c>
      <c r="F37" s="184">
        <v>58908.266666666663</v>
      </c>
      <c r="G37" s="169">
        <f>(F37-E37)/E37</f>
        <v>1.8970435696338341</v>
      </c>
      <c r="H37" s="184">
        <v>54250</v>
      </c>
      <c r="I37" s="169">
        <f>(F37-H37)/H37</f>
        <v>8.5866666666666591E-2</v>
      </c>
    </row>
    <row r="38" spans="1:9" ht="17.25" thickBot="1">
      <c r="A38" s="38"/>
      <c r="B38" s="179" t="s">
        <v>28</v>
      </c>
      <c r="C38" s="164" t="s">
        <v>102</v>
      </c>
      <c r="D38" s="172" t="s">
        <v>161</v>
      </c>
      <c r="E38" s="187">
        <v>11243.518749999999</v>
      </c>
      <c r="F38" s="187">
        <v>37583.300000000003</v>
      </c>
      <c r="G38" s="171">
        <f>(F38-E38)/E38</f>
        <v>2.3426635233742998</v>
      </c>
      <c r="H38" s="187">
        <v>34523.742857142861</v>
      </c>
      <c r="I38" s="171">
        <f>(F38-H38)/H38</f>
        <v>8.8621826304216278E-2</v>
      </c>
    </row>
    <row r="39" spans="1:9" ht="15.75" customHeight="1" thickBot="1">
      <c r="A39" s="235" t="s">
        <v>189</v>
      </c>
      <c r="B39" s="236"/>
      <c r="C39" s="236"/>
      <c r="D39" s="237"/>
      <c r="E39" s="83">
        <f>SUM(E34:E38)</f>
        <v>69423.537202380961</v>
      </c>
      <c r="F39" s="102">
        <f>SUM(F34:F38)</f>
        <v>210588.94126984128</v>
      </c>
      <c r="G39" s="103">
        <f t="shared" ref="G39" si="2">(F39-E39)/E39</f>
        <v>2.0333940008838804</v>
      </c>
      <c r="H39" s="102">
        <f>SUM(H34:H38)</f>
        <v>198712.88412698417</v>
      </c>
      <c r="I39" s="104">
        <f t="shared" ref="I39" si="3">(F39-H39)/H39</f>
        <v>5.9764907519876349E-2</v>
      </c>
    </row>
    <row r="40" spans="1:9" ht="17.25" customHeight="1" thickBot="1">
      <c r="A40" s="37" t="s">
        <v>25</v>
      </c>
      <c r="B40" s="27" t="s">
        <v>51</v>
      </c>
      <c r="C40" s="5"/>
      <c r="D40" s="6"/>
      <c r="E40" s="52"/>
      <c r="F40" s="52"/>
      <c r="G40" s="7"/>
      <c r="H40" s="52"/>
      <c r="I40" s="8"/>
    </row>
    <row r="41" spans="1:9" ht="16.5">
      <c r="A41" s="33"/>
      <c r="B41" s="180" t="s">
        <v>35</v>
      </c>
      <c r="C41" s="164" t="s">
        <v>152</v>
      </c>
      <c r="D41" s="168" t="s">
        <v>161</v>
      </c>
      <c r="E41" s="182">
        <v>61916.666666666672</v>
      </c>
      <c r="F41" s="184">
        <v>179666.66666666666</v>
      </c>
      <c r="G41" s="169">
        <f>(F41-E41)/E41</f>
        <v>1.9017496635262445</v>
      </c>
      <c r="H41" s="184">
        <v>191666</v>
      </c>
      <c r="I41" s="169">
        <f>(F41-H41)/H41</f>
        <v>-6.2605435149339694E-2</v>
      </c>
    </row>
    <row r="42" spans="1:9" ht="16.5">
      <c r="A42" s="37"/>
      <c r="B42" s="177" t="s">
        <v>33</v>
      </c>
      <c r="C42" s="164" t="s">
        <v>107</v>
      </c>
      <c r="D42" s="160" t="s">
        <v>161</v>
      </c>
      <c r="E42" s="185">
        <v>148269.6</v>
      </c>
      <c r="F42" s="184">
        <v>481800</v>
      </c>
      <c r="G42" s="169">
        <f>(F42-E42)/E42</f>
        <v>2.2494860713187328</v>
      </c>
      <c r="H42" s="184">
        <v>489979.6</v>
      </c>
      <c r="I42" s="169">
        <f>(F42-H42)/H42</f>
        <v>-1.6693756229851156E-2</v>
      </c>
    </row>
    <row r="43" spans="1:9" ht="16.5">
      <c r="A43" s="37"/>
      <c r="B43" s="179" t="s">
        <v>32</v>
      </c>
      <c r="C43" s="164" t="s">
        <v>106</v>
      </c>
      <c r="D43" s="160" t="s">
        <v>161</v>
      </c>
      <c r="E43" s="185">
        <v>221706.4392857143</v>
      </c>
      <c r="F43" s="192">
        <v>761083.3</v>
      </c>
      <c r="G43" s="169">
        <f>(F43-E43)/E43</f>
        <v>2.4328425572664032</v>
      </c>
      <c r="H43" s="192">
        <v>747491.5</v>
      </c>
      <c r="I43" s="169">
        <f>(F43-H43)/H43</f>
        <v>1.8183216799120855E-2</v>
      </c>
    </row>
    <row r="44" spans="1:9" ht="16.5">
      <c r="A44" s="37"/>
      <c r="B44" s="177" t="s">
        <v>36</v>
      </c>
      <c r="C44" s="164" t="s">
        <v>153</v>
      </c>
      <c r="D44" s="160" t="s">
        <v>161</v>
      </c>
      <c r="E44" s="185">
        <v>145946.25</v>
      </c>
      <c r="F44" s="185">
        <v>430333.33333333331</v>
      </c>
      <c r="G44" s="169">
        <f>(F44-E44)/E44</f>
        <v>1.9485741040508633</v>
      </c>
      <c r="H44" s="185">
        <v>422285.42857142858</v>
      </c>
      <c r="I44" s="169">
        <f>(F44-H44)/H44</f>
        <v>1.9057974103275151E-2</v>
      </c>
    </row>
    <row r="45" spans="1:9" ht="16.5">
      <c r="A45" s="37"/>
      <c r="B45" s="177" t="s">
        <v>31</v>
      </c>
      <c r="C45" s="164" t="s">
        <v>105</v>
      </c>
      <c r="D45" s="160" t="s">
        <v>161</v>
      </c>
      <c r="E45" s="185">
        <v>303444.83333333337</v>
      </c>
      <c r="F45" s="185">
        <v>1136925</v>
      </c>
      <c r="G45" s="169">
        <f>(F45-E45)/E45</f>
        <v>2.7467271645752187</v>
      </c>
      <c r="H45" s="185">
        <v>1101249.75</v>
      </c>
      <c r="I45" s="169">
        <f>(F45-H45)/H45</f>
        <v>3.2395240044322371E-2</v>
      </c>
    </row>
    <row r="46" spans="1:9" ht="16.5" customHeight="1" thickBot="1">
      <c r="A46" s="38"/>
      <c r="B46" s="177" t="s">
        <v>34</v>
      </c>
      <c r="C46" s="164" t="s">
        <v>154</v>
      </c>
      <c r="D46" s="160" t="s">
        <v>161</v>
      </c>
      <c r="E46" s="188">
        <v>78220</v>
      </c>
      <c r="F46" s="188">
        <v>193848.57142857142</v>
      </c>
      <c r="G46" s="175">
        <f>(F46-E46)/E46</f>
        <v>1.4782481645176606</v>
      </c>
      <c r="H46" s="188">
        <v>186194.25</v>
      </c>
      <c r="I46" s="175">
        <f>(F46-H46)/H46</f>
        <v>4.1109333014158173E-2</v>
      </c>
    </row>
    <row r="47" spans="1:9" ht="15.75" customHeight="1" thickBot="1">
      <c r="A47" s="235" t="s">
        <v>190</v>
      </c>
      <c r="B47" s="236"/>
      <c r="C47" s="236"/>
      <c r="D47" s="237"/>
      <c r="E47" s="83">
        <f>SUM(E41:E46)</f>
        <v>959503.78928571439</v>
      </c>
      <c r="F47" s="83">
        <f>SUM(F41:F46)</f>
        <v>3183656.8714285712</v>
      </c>
      <c r="G47" s="103">
        <f t="shared" ref="G47" si="4">(F47-E47)/E47</f>
        <v>2.3180242819036581</v>
      </c>
      <c r="H47" s="102">
        <f>SUM(H41:H46)</f>
        <v>3138866.5285714287</v>
      </c>
      <c r="I47" s="104">
        <f t="shared" ref="I47" si="5">(F47-H47)/H47</f>
        <v>1.4269591411243463E-2</v>
      </c>
    </row>
    <row r="48" spans="1:9" ht="17.25" customHeight="1" thickBot="1">
      <c r="A48" s="37" t="s">
        <v>37</v>
      </c>
      <c r="B48" s="27" t="s">
        <v>52</v>
      </c>
      <c r="C48" s="5"/>
      <c r="D48" s="6"/>
      <c r="E48" s="52"/>
      <c r="F48" s="52"/>
      <c r="G48" s="7"/>
      <c r="H48" s="7"/>
      <c r="I48" s="8"/>
    </row>
    <row r="49" spans="1:9" ht="16.5">
      <c r="A49" s="33"/>
      <c r="B49" s="177" t="s">
        <v>48</v>
      </c>
      <c r="C49" s="164" t="s">
        <v>157</v>
      </c>
      <c r="D49" s="168" t="s">
        <v>114</v>
      </c>
      <c r="E49" s="182">
        <v>224958.16666666666</v>
      </c>
      <c r="F49" s="182">
        <v>1069983.3333333333</v>
      </c>
      <c r="G49" s="169">
        <f>(F49-E49)/E49</f>
        <v>3.7563658131993432</v>
      </c>
      <c r="H49" s="182">
        <v>1094981.665</v>
      </c>
      <c r="I49" s="169">
        <f>(F49-H49)/H49</f>
        <v>-2.2829908906891863E-2</v>
      </c>
    </row>
    <row r="50" spans="1:9" ht="16.5">
      <c r="A50" s="37"/>
      <c r="B50" s="177" t="s">
        <v>50</v>
      </c>
      <c r="C50" s="164" t="s">
        <v>159</v>
      </c>
      <c r="D50" s="162" t="s">
        <v>112</v>
      </c>
      <c r="E50" s="185">
        <v>265623.33333333331</v>
      </c>
      <c r="F50" s="185">
        <v>1550990</v>
      </c>
      <c r="G50" s="169">
        <f>(F50-E50)/E50</f>
        <v>4.8390578136960869</v>
      </c>
      <c r="H50" s="185">
        <v>1550990</v>
      </c>
      <c r="I50" s="169">
        <f>(F50-H50)/H50</f>
        <v>0</v>
      </c>
    </row>
    <row r="51" spans="1:9" ht="16.5">
      <c r="A51" s="37"/>
      <c r="B51" s="177" t="s">
        <v>45</v>
      </c>
      <c r="C51" s="164" t="s">
        <v>109</v>
      </c>
      <c r="D51" s="160" t="s">
        <v>108</v>
      </c>
      <c r="E51" s="185">
        <v>104975.33333333333</v>
      </c>
      <c r="F51" s="185">
        <v>299300</v>
      </c>
      <c r="G51" s="169">
        <f>(F51-E51)/E51</f>
        <v>1.8511459835008861</v>
      </c>
      <c r="H51" s="185">
        <v>296712.25</v>
      </c>
      <c r="I51" s="169">
        <f>(F51-H51)/H51</f>
        <v>8.721412749220836E-3</v>
      </c>
    </row>
    <row r="52" spans="1:9" ht="16.5">
      <c r="A52" s="37"/>
      <c r="B52" s="177" t="s">
        <v>47</v>
      </c>
      <c r="C52" s="164" t="s">
        <v>113</v>
      </c>
      <c r="D52" s="160" t="s">
        <v>114</v>
      </c>
      <c r="E52" s="185">
        <v>198299.58333333334</v>
      </c>
      <c r="F52" s="185">
        <v>769992.85714285716</v>
      </c>
      <c r="G52" s="169">
        <f>(F52-E52)/E52</f>
        <v>2.8829776855785481</v>
      </c>
      <c r="H52" s="185">
        <v>763242.25</v>
      </c>
      <c r="I52" s="169">
        <f>(F52-H52)/H52</f>
        <v>8.8446455143922648E-3</v>
      </c>
    </row>
    <row r="53" spans="1:9" ht="16.5">
      <c r="A53" s="37"/>
      <c r="B53" s="177" t="s">
        <v>46</v>
      </c>
      <c r="C53" s="164" t="s">
        <v>111</v>
      </c>
      <c r="D53" s="162" t="s">
        <v>110</v>
      </c>
      <c r="E53" s="185">
        <v>65587.138888888876</v>
      </c>
      <c r="F53" s="185">
        <v>262994.44444444444</v>
      </c>
      <c r="G53" s="169">
        <f>(F53-E53)/E53</f>
        <v>3.009847797904146</v>
      </c>
      <c r="H53" s="185">
        <v>246757.3</v>
      </c>
      <c r="I53" s="169">
        <f>(F53-H53)/H53</f>
        <v>6.5802083441683187E-2</v>
      </c>
    </row>
    <row r="54" spans="1:9" ht="16.5" customHeight="1" thickBot="1">
      <c r="A54" s="38"/>
      <c r="B54" s="177" t="s">
        <v>49</v>
      </c>
      <c r="C54" s="164" t="s">
        <v>158</v>
      </c>
      <c r="D54" s="161" t="s">
        <v>199</v>
      </c>
      <c r="E54" s="188">
        <v>25535.625</v>
      </c>
      <c r="F54" s="188">
        <v>130133.33333333333</v>
      </c>
      <c r="G54" s="175">
        <f>(F54-E54)/E54</f>
        <v>4.0961483548310769</v>
      </c>
      <c r="H54" s="188">
        <v>121032.66666666667</v>
      </c>
      <c r="I54" s="175">
        <f>(F54-H54)/H54</f>
        <v>7.5191821491718408E-2</v>
      </c>
    </row>
    <row r="55" spans="1:9" ht="15.75" customHeight="1" thickBot="1">
      <c r="A55" s="235" t="s">
        <v>191</v>
      </c>
      <c r="B55" s="236"/>
      <c r="C55" s="236"/>
      <c r="D55" s="237"/>
      <c r="E55" s="83">
        <f>SUM(E49:E54)</f>
        <v>884979.18055555562</v>
      </c>
      <c r="F55" s="83">
        <f>SUM(F49:F54)</f>
        <v>4083393.9682539683</v>
      </c>
      <c r="G55" s="103">
        <f t="shared" ref="G55" si="6">(F55-E55)/E55</f>
        <v>3.6141130299704587</v>
      </c>
      <c r="H55" s="83">
        <f>SUM(H49:H54)</f>
        <v>4073716.1316666664</v>
      </c>
      <c r="I55" s="104">
        <f t="shared" ref="I55" si="7">(F55-H55)/H55</f>
        <v>2.3756777042151091E-3</v>
      </c>
    </row>
    <row r="56" spans="1:9" ht="17.25" customHeight="1" thickBot="1">
      <c r="A56" s="108" t="s">
        <v>44</v>
      </c>
      <c r="B56" s="10" t="s">
        <v>57</v>
      </c>
      <c r="C56" s="151"/>
      <c r="D56" s="122"/>
      <c r="E56" s="105"/>
      <c r="F56" s="105"/>
      <c r="G56" s="106"/>
      <c r="H56" s="105"/>
      <c r="I56" s="107"/>
    </row>
    <row r="57" spans="1:9" ht="16.5">
      <c r="A57" s="108"/>
      <c r="B57" s="198" t="s">
        <v>54</v>
      </c>
      <c r="C57" s="167" t="s">
        <v>121</v>
      </c>
      <c r="D57" s="168" t="s">
        <v>120</v>
      </c>
      <c r="E57" s="182">
        <v>45845.416666666664</v>
      </c>
      <c r="F57" s="143">
        <v>190466.66666666666</v>
      </c>
      <c r="G57" s="170">
        <f>(F57-E57)/E57</f>
        <v>3.1545410755346319</v>
      </c>
      <c r="H57" s="143">
        <v>200058</v>
      </c>
      <c r="I57" s="170">
        <f>(F57-H57)/H57</f>
        <v>-4.7942763265319772E-2</v>
      </c>
    </row>
    <row r="58" spans="1:9" ht="16.5">
      <c r="A58" s="109"/>
      <c r="B58" s="199" t="s">
        <v>55</v>
      </c>
      <c r="C58" s="164" t="s">
        <v>122</v>
      </c>
      <c r="D58" s="160" t="s">
        <v>120</v>
      </c>
      <c r="E58" s="185">
        <v>54140.5</v>
      </c>
      <c r="F58" s="196">
        <v>172828.57142857142</v>
      </c>
      <c r="G58" s="169">
        <f>(F58-E58)/E58</f>
        <v>2.1922234081430982</v>
      </c>
      <c r="H58" s="196">
        <v>178926.85714285713</v>
      </c>
      <c r="I58" s="169">
        <f>(F58-H58)/H58</f>
        <v>-3.4082562068458916E-2</v>
      </c>
    </row>
    <row r="59" spans="1:9" ht="16.5">
      <c r="A59" s="109"/>
      <c r="B59" s="199" t="s">
        <v>56</v>
      </c>
      <c r="C59" s="164" t="s">
        <v>123</v>
      </c>
      <c r="D59" s="160" t="s">
        <v>120</v>
      </c>
      <c r="E59" s="185">
        <v>430875</v>
      </c>
      <c r="F59" s="196">
        <v>1208800</v>
      </c>
      <c r="G59" s="169">
        <f>(F59-E59)/E59</f>
        <v>1.8054540179866552</v>
      </c>
      <c r="H59" s="196">
        <v>1238900</v>
      </c>
      <c r="I59" s="169">
        <f>(F59-H59)/H59</f>
        <v>-2.4295746226491242E-2</v>
      </c>
    </row>
    <row r="60" spans="1:9" ht="16.5">
      <c r="A60" s="109"/>
      <c r="B60" s="199" t="s">
        <v>38</v>
      </c>
      <c r="C60" s="164" t="s">
        <v>115</v>
      </c>
      <c r="D60" s="160" t="s">
        <v>114</v>
      </c>
      <c r="E60" s="185">
        <v>43471.666666666664</v>
      </c>
      <c r="F60" s="196">
        <v>115200</v>
      </c>
      <c r="G60" s="169">
        <f>(F60-E60)/E60</f>
        <v>1.6500019169574056</v>
      </c>
      <c r="H60" s="196">
        <v>116000</v>
      </c>
      <c r="I60" s="169">
        <f>(F60-H60)/H60</f>
        <v>-6.8965517241379309E-3</v>
      </c>
    </row>
    <row r="61" spans="1:9" s="126" customFormat="1" ht="16.5">
      <c r="A61" s="148"/>
      <c r="B61" s="199" t="s">
        <v>41</v>
      </c>
      <c r="C61" s="164" t="s">
        <v>118</v>
      </c>
      <c r="D61" s="160" t="s">
        <v>114</v>
      </c>
      <c r="E61" s="185">
        <v>46535.833333333336</v>
      </c>
      <c r="F61" s="201">
        <v>131250</v>
      </c>
      <c r="G61" s="169">
        <f>(F61-E61)/E61</f>
        <v>1.8204072130795261</v>
      </c>
      <c r="H61" s="201">
        <v>130996.66666666667</v>
      </c>
      <c r="I61" s="169">
        <f>(F61-H61)/H61</f>
        <v>1.9338914476194952E-3</v>
      </c>
    </row>
    <row r="62" spans="1:9" s="126" customFormat="1" ht="17.25" thickBot="1">
      <c r="A62" s="148"/>
      <c r="B62" s="200" t="s">
        <v>40</v>
      </c>
      <c r="C62" s="165" t="s">
        <v>117</v>
      </c>
      <c r="D62" s="161" t="s">
        <v>114</v>
      </c>
      <c r="E62" s="188">
        <v>35666.033333333333</v>
      </c>
      <c r="F62" s="197">
        <v>115720</v>
      </c>
      <c r="G62" s="174">
        <f>(F62-E62)/E62</f>
        <v>2.2445435946993455</v>
      </c>
      <c r="H62" s="197">
        <v>115347.6</v>
      </c>
      <c r="I62" s="174">
        <f>(F62-H62)/H62</f>
        <v>3.2285023702269848E-3</v>
      </c>
    </row>
    <row r="63" spans="1:9" s="126" customFormat="1" ht="16.5">
      <c r="A63" s="148"/>
      <c r="B63" s="94" t="s">
        <v>39</v>
      </c>
      <c r="C63" s="163" t="s">
        <v>116</v>
      </c>
      <c r="D63" s="160" t="s">
        <v>114</v>
      </c>
      <c r="E63" s="185">
        <v>49337.5</v>
      </c>
      <c r="F63" s="195">
        <v>137333.33333333334</v>
      </c>
      <c r="G63" s="169">
        <f>(F63-E63)/E63</f>
        <v>1.7835486867663206</v>
      </c>
      <c r="H63" s="195">
        <v>134816.66666666666</v>
      </c>
      <c r="I63" s="169">
        <f>(F63-H63)/H63</f>
        <v>1.86673259982694E-2</v>
      </c>
    </row>
    <row r="64" spans="1:9" s="126" customFormat="1" ht="16.5">
      <c r="A64" s="148"/>
      <c r="B64" s="199" t="s">
        <v>42</v>
      </c>
      <c r="C64" s="164" t="s">
        <v>198</v>
      </c>
      <c r="D64" s="162" t="s">
        <v>114</v>
      </c>
      <c r="E64" s="192">
        <v>23561.458333333336</v>
      </c>
      <c r="F64" s="196">
        <v>86412.5</v>
      </c>
      <c r="G64" s="169">
        <f>(F64-E64)/E64</f>
        <v>2.6675361421813517</v>
      </c>
      <c r="H64" s="196">
        <v>84247.5</v>
      </c>
      <c r="I64" s="169">
        <f>(F64-H64)/H64</f>
        <v>2.5698091931511322E-2</v>
      </c>
    </row>
    <row r="65" spans="1:9" ht="16.5" customHeight="1" thickBot="1">
      <c r="A65" s="110"/>
      <c r="B65" s="200" t="s">
        <v>43</v>
      </c>
      <c r="C65" s="165" t="s">
        <v>119</v>
      </c>
      <c r="D65" s="161" t="s">
        <v>114</v>
      </c>
      <c r="E65" s="188">
        <v>7305.1875</v>
      </c>
      <c r="F65" s="188">
        <v>91993.333333333328</v>
      </c>
      <c r="G65" s="174">
        <f>(F65-E65)/E65</f>
        <v>11.592877778062963</v>
      </c>
      <c r="H65" s="188">
        <v>68125</v>
      </c>
      <c r="I65" s="174">
        <f>(F65-H65)/H65</f>
        <v>0.35036085626911306</v>
      </c>
    </row>
    <row r="66" spans="1:9" ht="15.75" customHeight="1" thickBot="1">
      <c r="A66" s="235" t="s">
        <v>192</v>
      </c>
      <c r="B66" s="248"/>
      <c r="C66" s="248"/>
      <c r="D66" s="249"/>
      <c r="E66" s="99">
        <f>SUM(E57:E65)</f>
        <v>736738.59583333333</v>
      </c>
      <c r="F66" s="99">
        <f>SUM(F57:F65)</f>
        <v>2250004.4047619049</v>
      </c>
      <c r="G66" s="101">
        <f t="shared" ref="G66" si="8">(F66-E66)/E66</f>
        <v>2.0540064243775631</v>
      </c>
      <c r="H66" s="99">
        <f>SUM(H57:H65)</f>
        <v>2267418.2904761909</v>
      </c>
      <c r="I66" s="152">
        <f t="shared" ref="I66" si="9">(F66-H66)/H66</f>
        <v>-7.6800499437749692E-3</v>
      </c>
    </row>
    <row r="67" spans="1:9" ht="17.25" customHeight="1" thickBot="1">
      <c r="A67" s="37" t="s">
        <v>53</v>
      </c>
      <c r="B67" s="27" t="s">
        <v>58</v>
      </c>
      <c r="C67" s="5"/>
      <c r="D67" s="6"/>
      <c r="E67" s="52"/>
      <c r="F67" s="52"/>
      <c r="G67" s="7"/>
      <c r="H67" s="52"/>
      <c r="I67" s="8"/>
    </row>
    <row r="68" spans="1:9" ht="16.5">
      <c r="A68" s="33"/>
      <c r="B68" s="177" t="s">
        <v>63</v>
      </c>
      <c r="C68" s="164" t="s">
        <v>132</v>
      </c>
      <c r="D68" s="168" t="s">
        <v>126</v>
      </c>
      <c r="E68" s="182">
        <v>56703.571428571428</v>
      </c>
      <c r="F68" s="190">
        <v>196155.625</v>
      </c>
      <c r="G68" s="169">
        <f>(F68-E68)/E68</f>
        <v>2.4593169364489516</v>
      </c>
      <c r="H68" s="190">
        <v>199020.42857142858</v>
      </c>
      <c r="I68" s="169">
        <f>(F68-H68)/H68</f>
        <v>-1.4394520160529146E-2</v>
      </c>
    </row>
    <row r="69" spans="1:9" ht="16.5">
      <c r="A69" s="37"/>
      <c r="B69" s="177" t="s">
        <v>64</v>
      </c>
      <c r="C69" s="164" t="s">
        <v>133</v>
      </c>
      <c r="D69" s="162" t="s">
        <v>127</v>
      </c>
      <c r="E69" s="185">
        <v>50365.9</v>
      </c>
      <c r="F69" s="184">
        <v>167592</v>
      </c>
      <c r="G69" s="169">
        <f>(F69-E69)/E69</f>
        <v>2.3274894323341786</v>
      </c>
      <c r="H69" s="184">
        <v>165355.6</v>
      </c>
      <c r="I69" s="169">
        <f>(F69-H69)/H69</f>
        <v>1.3524791419220118E-2</v>
      </c>
    </row>
    <row r="70" spans="1:9" ht="16.5">
      <c r="A70" s="37"/>
      <c r="B70" s="177" t="s">
        <v>62</v>
      </c>
      <c r="C70" s="164" t="s">
        <v>131</v>
      </c>
      <c r="D70" s="162" t="s">
        <v>125</v>
      </c>
      <c r="E70" s="185">
        <v>101687.5</v>
      </c>
      <c r="F70" s="184">
        <v>552699.33333333337</v>
      </c>
      <c r="G70" s="169">
        <f>(F70-E70)/E70</f>
        <v>4.435273099774637</v>
      </c>
      <c r="H70" s="184">
        <v>531366</v>
      </c>
      <c r="I70" s="169">
        <f>(F70-H70)/H70</f>
        <v>4.0148096290190512E-2</v>
      </c>
    </row>
    <row r="71" spans="1:9" ht="16.5">
      <c r="A71" s="37"/>
      <c r="B71" s="177" t="s">
        <v>59</v>
      </c>
      <c r="C71" s="164" t="s">
        <v>128</v>
      </c>
      <c r="D71" s="162" t="s">
        <v>124</v>
      </c>
      <c r="E71" s="185">
        <v>81060.388392857145</v>
      </c>
      <c r="F71" s="184">
        <v>398578</v>
      </c>
      <c r="G71" s="169">
        <f>(F71-E71)/E71</f>
        <v>3.9170502128401075</v>
      </c>
      <c r="H71" s="184">
        <v>376349.125</v>
      </c>
      <c r="I71" s="169">
        <f>(F71-H71)/H71</f>
        <v>5.9064505597030414E-2</v>
      </c>
    </row>
    <row r="72" spans="1:9" ht="16.5">
      <c r="A72" s="37"/>
      <c r="B72" s="177" t="s">
        <v>60</v>
      </c>
      <c r="C72" s="164" t="s">
        <v>129</v>
      </c>
      <c r="D72" s="162" t="s">
        <v>215</v>
      </c>
      <c r="E72" s="185">
        <v>467423.28571428574</v>
      </c>
      <c r="F72" s="184">
        <v>2040925</v>
      </c>
      <c r="G72" s="169">
        <f>(F72-E72)/E72</f>
        <v>3.3663314652396741</v>
      </c>
      <c r="H72" s="184">
        <v>1809682.5</v>
      </c>
      <c r="I72" s="169">
        <f>(F72-H72)/H72</f>
        <v>0.12778070186344842</v>
      </c>
    </row>
    <row r="73" spans="1:9" ht="16.5" customHeight="1" thickBot="1">
      <c r="A73" s="37"/>
      <c r="B73" s="177" t="s">
        <v>61</v>
      </c>
      <c r="C73" s="164" t="s">
        <v>130</v>
      </c>
      <c r="D73" s="161" t="s">
        <v>216</v>
      </c>
      <c r="E73" s="188">
        <v>276006.5625</v>
      </c>
      <c r="F73" s="193">
        <v>732604.16666666663</v>
      </c>
      <c r="G73" s="175">
        <f>(F73-E73)/E73</f>
        <v>1.6542998109570914</v>
      </c>
      <c r="H73" s="193">
        <v>606443.83333333337</v>
      </c>
      <c r="I73" s="175">
        <f>(F73-H73)/H73</f>
        <v>0.20803300552977824</v>
      </c>
    </row>
    <row r="74" spans="1:9" ht="15.75" customHeight="1" thickBot="1">
      <c r="A74" s="235" t="s">
        <v>214</v>
      </c>
      <c r="B74" s="236"/>
      <c r="C74" s="236"/>
      <c r="D74" s="237"/>
      <c r="E74" s="83">
        <f>SUM(E68:E73)</f>
        <v>1033247.2080357143</v>
      </c>
      <c r="F74" s="83">
        <f>SUM(F68:F73)</f>
        <v>4088554.125</v>
      </c>
      <c r="G74" s="103">
        <f t="shared" ref="G74" si="10">(F74-E74)/E74</f>
        <v>2.9569950861736842</v>
      </c>
      <c r="H74" s="83">
        <f>SUM(H68:H73)</f>
        <v>3688217.4869047622</v>
      </c>
      <c r="I74" s="104">
        <f t="shared" ref="I74" si="11">(F74-H74)/H74</f>
        <v>0.10854474811115589</v>
      </c>
    </row>
    <row r="75" spans="1:9" ht="17.25" customHeight="1" thickBot="1">
      <c r="A75" s="37" t="s">
        <v>65</v>
      </c>
      <c r="B75" s="27" t="s">
        <v>66</v>
      </c>
      <c r="C75" s="5"/>
      <c r="D75" s="6"/>
      <c r="E75" s="52"/>
      <c r="F75" s="52"/>
      <c r="G75" s="7"/>
      <c r="H75" s="52"/>
      <c r="I75" s="8"/>
    </row>
    <row r="76" spans="1:9" ht="13.5" customHeight="1">
      <c r="A76" s="33"/>
      <c r="B76" s="177" t="s">
        <v>69</v>
      </c>
      <c r="C76" s="166" t="s">
        <v>140</v>
      </c>
      <c r="D76" s="168" t="s">
        <v>136</v>
      </c>
      <c r="E76" s="182">
        <v>22190.276785714286</v>
      </c>
      <c r="F76" s="182">
        <v>70816.666666666672</v>
      </c>
      <c r="G76" s="169">
        <f>(F76-E76)/E76</f>
        <v>2.191337690400383</v>
      </c>
      <c r="H76" s="182">
        <v>71829.666666666672</v>
      </c>
      <c r="I76" s="169">
        <f>(F76-H76)/H76</f>
        <v>-1.4102808031964507E-2</v>
      </c>
    </row>
    <row r="77" spans="1:9" ht="16.5">
      <c r="A77" s="37"/>
      <c r="B77" s="177" t="s">
        <v>68</v>
      </c>
      <c r="C77" s="164" t="s">
        <v>138</v>
      </c>
      <c r="D77" s="162" t="s">
        <v>134</v>
      </c>
      <c r="E77" s="185">
        <v>54714.125</v>
      </c>
      <c r="F77" s="185">
        <v>224592.85714285713</v>
      </c>
      <c r="G77" s="169">
        <f>(F77-E77)/E77</f>
        <v>3.1048423445108027</v>
      </c>
      <c r="H77" s="185">
        <v>225466.85714285713</v>
      </c>
      <c r="I77" s="169">
        <f>(F77-H77)/H77</f>
        <v>-3.8764012195647382E-3</v>
      </c>
    </row>
    <row r="78" spans="1:9" ht="16.5">
      <c r="A78" s="37"/>
      <c r="B78" s="177" t="s">
        <v>71</v>
      </c>
      <c r="C78" s="164" t="s">
        <v>200</v>
      </c>
      <c r="D78" s="162" t="s">
        <v>134</v>
      </c>
      <c r="E78" s="185">
        <v>24359.714285714286</v>
      </c>
      <c r="F78" s="185">
        <v>102398.57142857143</v>
      </c>
      <c r="G78" s="169">
        <f>(F78-E78)/E78</f>
        <v>3.2036031386715771</v>
      </c>
      <c r="H78" s="185">
        <v>95438.5</v>
      </c>
      <c r="I78" s="169">
        <f>(F78-H78)/H78</f>
        <v>7.2927292744242991E-2</v>
      </c>
    </row>
    <row r="79" spans="1:9" ht="16.5">
      <c r="A79" s="37"/>
      <c r="B79" s="177" t="s">
        <v>67</v>
      </c>
      <c r="C79" s="164" t="s">
        <v>139</v>
      </c>
      <c r="D79" s="162" t="s">
        <v>135</v>
      </c>
      <c r="E79" s="185">
        <v>37221.441666666666</v>
      </c>
      <c r="F79" s="185">
        <v>171125</v>
      </c>
      <c r="G79" s="169">
        <f>(F79-E79)/E79</f>
        <v>3.597484469637013</v>
      </c>
      <c r="H79" s="185">
        <v>157312.85714285713</v>
      </c>
      <c r="I79" s="169">
        <f>(F79-H79)/H79</f>
        <v>8.7800470400203501E-2</v>
      </c>
    </row>
    <row r="80" spans="1:9" ht="16.5" customHeight="1" thickBot="1">
      <c r="A80" s="38"/>
      <c r="B80" s="177" t="s">
        <v>70</v>
      </c>
      <c r="C80" s="164" t="s">
        <v>141</v>
      </c>
      <c r="D80" s="161" t="s">
        <v>137</v>
      </c>
      <c r="E80" s="188">
        <v>29187.6875</v>
      </c>
      <c r="F80" s="188">
        <v>84057.5</v>
      </c>
      <c r="G80" s="169">
        <f>(F80-E80)/E80</f>
        <v>1.8798958464934914</v>
      </c>
      <c r="H80" s="188">
        <v>72557.5</v>
      </c>
      <c r="I80" s="169">
        <f>(F80-H80)/H80</f>
        <v>0.15849498673465873</v>
      </c>
    </row>
    <row r="81" spans="1:11" ht="15.75" customHeight="1" thickBot="1">
      <c r="A81" s="235" t="s">
        <v>193</v>
      </c>
      <c r="B81" s="236"/>
      <c r="C81" s="236"/>
      <c r="D81" s="237"/>
      <c r="E81" s="83">
        <f>SUM(E76:E80)</f>
        <v>167673.24523809523</v>
      </c>
      <c r="F81" s="83">
        <f>SUM(F76:F80)</f>
        <v>652990.59523809515</v>
      </c>
      <c r="G81" s="103">
        <f t="shared" ref="G81" si="12">(F81-E81)/E81</f>
        <v>2.894423313098351</v>
      </c>
      <c r="H81" s="83">
        <f>SUM(H76:H80)</f>
        <v>622605.38095238095</v>
      </c>
      <c r="I81" s="104">
        <f t="shared" ref="I81" si="13">(F81-H81)/H81</f>
        <v>4.8803327461183911E-2</v>
      </c>
    </row>
    <row r="82" spans="1:11" ht="17.25" customHeight="1" thickBot="1">
      <c r="A82" s="33" t="s">
        <v>72</v>
      </c>
      <c r="B82" s="27" t="s">
        <v>73</v>
      </c>
      <c r="C82" s="5"/>
      <c r="D82" s="6"/>
      <c r="E82" s="52"/>
      <c r="F82" s="52"/>
      <c r="G82" s="7"/>
      <c r="H82" s="52"/>
      <c r="I82" s="8"/>
    </row>
    <row r="83" spans="1:11" ht="16.5">
      <c r="A83" s="33"/>
      <c r="B83" s="177" t="s">
        <v>76</v>
      </c>
      <c r="C83" s="164" t="s">
        <v>143</v>
      </c>
      <c r="D83" s="168" t="s">
        <v>161</v>
      </c>
      <c r="E83" s="185">
        <v>24717.976190476191</v>
      </c>
      <c r="F83" s="220">
        <v>64342.571428571428</v>
      </c>
      <c r="G83" s="170">
        <f>(F83-E83)/E83</f>
        <v>1.6030679426482557</v>
      </c>
      <c r="H83" s="220">
        <v>66149.71428571429</v>
      </c>
      <c r="I83" s="170">
        <f>(F83-H83)/H83</f>
        <v>-2.7318982049377247E-2</v>
      </c>
    </row>
    <row r="84" spans="1:11" ht="16.5">
      <c r="A84" s="37"/>
      <c r="B84" s="177" t="s">
        <v>74</v>
      </c>
      <c r="C84" s="164" t="s">
        <v>144</v>
      </c>
      <c r="D84" s="160" t="s">
        <v>142</v>
      </c>
      <c r="E84" s="185">
        <v>19651.599999999999</v>
      </c>
      <c r="F84" s="185">
        <v>64912.5</v>
      </c>
      <c r="G84" s="169">
        <f>(F84-E84)/E84</f>
        <v>2.3031661544098192</v>
      </c>
      <c r="H84" s="185">
        <v>65540.75</v>
      </c>
      <c r="I84" s="169">
        <f>(F84-H84)/H84</f>
        <v>-9.5856394685748941E-3</v>
      </c>
    </row>
    <row r="85" spans="1:11" ht="16.5">
      <c r="A85" s="37"/>
      <c r="B85" s="177" t="s">
        <v>78</v>
      </c>
      <c r="C85" s="164" t="s">
        <v>149</v>
      </c>
      <c r="D85" s="162" t="s">
        <v>147</v>
      </c>
      <c r="E85" s="185">
        <v>26327.308035714286</v>
      </c>
      <c r="F85" s="185">
        <v>105121.42857142857</v>
      </c>
      <c r="G85" s="169">
        <f>(F85-E85)/E85</f>
        <v>2.9928665866189652</v>
      </c>
      <c r="H85" s="185">
        <v>105799.71428571429</v>
      </c>
      <c r="I85" s="169">
        <f>(F85-H85)/H85</f>
        <v>-6.4110354065229349E-3</v>
      </c>
    </row>
    <row r="86" spans="1:11" ht="16.5">
      <c r="A86" s="37"/>
      <c r="B86" s="177" t="s">
        <v>80</v>
      </c>
      <c r="C86" s="164" t="s">
        <v>151</v>
      </c>
      <c r="D86" s="162" t="s">
        <v>150</v>
      </c>
      <c r="E86" s="185">
        <v>39246.850000000006</v>
      </c>
      <c r="F86" s="185">
        <v>141084.77777777778</v>
      </c>
      <c r="G86" s="169">
        <f>(F86-E86)/E86</f>
        <v>2.5948051315654062</v>
      </c>
      <c r="H86" s="185">
        <v>139279.22222222222</v>
      </c>
      <c r="I86" s="169">
        <f>(F86-H86)/H86</f>
        <v>1.2963567190767114E-2</v>
      </c>
    </row>
    <row r="87" spans="1:11" ht="16.5">
      <c r="A87" s="37"/>
      <c r="B87" s="177" t="s">
        <v>77</v>
      </c>
      <c r="C87" s="164" t="s">
        <v>146</v>
      </c>
      <c r="D87" s="173" t="s">
        <v>162</v>
      </c>
      <c r="E87" s="194">
        <v>14748.055555555555</v>
      </c>
      <c r="F87" s="194">
        <v>79386</v>
      </c>
      <c r="G87" s="169">
        <f>(F87-E87)/E87</f>
        <v>4.3828112933908425</v>
      </c>
      <c r="H87" s="194">
        <v>77899.75</v>
      </c>
      <c r="I87" s="169">
        <f>(F87-H87)/H87</f>
        <v>1.9079008597588567E-2</v>
      </c>
    </row>
    <row r="88" spans="1:11" ht="16.5">
      <c r="A88" s="37"/>
      <c r="B88" s="177" t="s">
        <v>75</v>
      </c>
      <c r="C88" s="164" t="s">
        <v>148</v>
      </c>
      <c r="D88" s="173" t="s">
        <v>145</v>
      </c>
      <c r="E88" s="194">
        <v>10154.633333333333</v>
      </c>
      <c r="F88" s="194">
        <v>38570</v>
      </c>
      <c r="G88" s="169">
        <f>(F88-E88)/E88</f>
        <v>2.7982661445185943</v>
      </c>
      <c r="H88" s="194">
        <v>37749</v>
      </c>
      <c r="I88" s="169">
        <f>(F88-H88)/H88</f>
        <v>2.1748920501205329E-2</v>
      </c>
    </row>
    <row r="89" spans="1:11" ht="16.5" customHeight="1" thickBot="1">
      <c r="A89" s="35"/>
      <c r="B89" s="178" t="s">
        <v>79</v>
      </c>
      <c r="C89" s="165" t="s">
        <v>155</v>
      </c>
      <c r="D89" s="161" t="s">
        <v>156</v>
      </c>
      <c r="E89" s="188">
        <v>70500</v>
      </c>
      <c r="F89" s="188">
        <v>620000</v>
      </c>
      <c r="G89" s="171">
        <f>(F89-E89)/E89</f>
        <v>7.794326241134752</v>
      </c>
      <c r="H89" s="188">
        <v>414999</v>
      </c>
      <c r="I89" s="171">
        <f>(F89-H89)/H89</f>
        <v>0.49397950356506881</v>
      </c>
    </row>
    <row r="90" spans="1:11" ht="15.75" customHeight="1" thickBot="1">
      <c r="A90" s="235" t="s">
        <v>194</v>
      </c>
      <c r="B90" s="236"/>
      <c r="C90" s="236"/>
      <c r="D90" s="237"/>
      <c r="E90" s="83">
        <f>SUM(E83:E89)</f>
        <v>205346.42311507938</v>
      </c>
      <c r="F90" s="83">
        <f>SUM(F83:F89)</f>
        <v>1113417.2777777778</v>
      </c>
      <c r="G90" s="111">
        <f t="shared" ref="G90:G91" si="14">(F90-E90)/E90</f>
        <v>4.4221410866932951</v>
      </c>
      <c r="H90" s="83">
        <f>SUM(H83:H89)</f>
        <v>907417.15079365077</v>
      </c>
      <c r="I90" s="104">
        <f t="shared" ref="I90:I91" si="15">(F90-H90)/H90</f>
        <v>0.2270181104731753</v>
      </c>
    </row>
    <row r="91" spans="1:11" ht="15.75" customHeight="1" thickBot="1">
      <c r="A91" s="235" t="s">
        <v>195</v>
      </c>
      <c r="B91" s="236"/>
      <c r="C91" s="236"/>
      <c r="D91" s="237"/>
      <c r="E91" s="99">
        <f>SUM(E90+E81+E74+E66+E55+E47+E39+E32)</f>
        <v>4337338.2516865078</v>
      </c>
      <c r="F91" s="99">
        <f>SUM(F32,F39,F47,F55,F66,F74,F81,F90)</f>
        <v>16301936.828571428</v>
      </c>
      <c r="G91" s="101">
        <f t="shared" si="14"/>
        <v>2.7585117605786609</v>
      </c>
      <c r="H91" s="99">
        <f>SUM(H32,H39,H47,H55,H66,H74,H81,H90)</f>
        <v>15612534.531666668</v>
      </c>
      <c r="I91" s="112">
        <f t="shared" si="15"/>
        <v>4.4156974993807392E-2</v>
      </c>
      <c r="J91" s="113"/>
    </row>
    <row r="92" spans="1:11">
      <c r="E92" s="114"/>
      <c r="F92" s="114"/>
      <c r="K92" s="115"/>
    </row>
    <row r="93" spans="1:11">
      <c r="I93" s="28"/>
    </row>
    <row r="94" spans="1:11">
      <c r="I94" s="28"/>
    </row>
    <row r="95" spans="1:11">
      <c r="I95" s="28"/>
    </row>
  </sheetData>
  <sortState ref="B83:I89">
    <sortCondition ref="I83:I89"/>
  </sortState>
  <mergeCells count="20">
    <mergeCell ref="B13:B14"/>
    <mergeCell ref="C13:C14"/>
    <mergeCell ref="D13:D14"/>
    <mergeCell ref="E13:E14"/>
    <mergeCell ref="A9:I9"/>
    <mergeCell ref="H13:H14"/>
    <mergeCell ref="I13:I14"/>
    <mergeCell ref="D11:E11"/>
    <mergeCell ref="A91:D91"/>
    <mergeCell ref="A47:D47"/>
    <mergeCell ref="A39:D39"/>
    <mergeCell ref="F13:F14"/>
    <mergeCell ref="G13:G14"/>
    <mergeCell ref="A55:D55"/>
    <mergeCell ref="A66:D66"/>
    <mergeCell ref="A74:D74"/>
    <mergeCell ref="A81:D81"/>
    <mergeCell ref="A90:D90"/>
    <mergeCell ref="A32:D32"/>
    <mergeCell ref="A13:A14"/>
  </mergeCells>
  <printOptions horizontalCentered="1"/>
  <pageMargins left="0.15748031496062992" right="0.15748031496062992" top="0.47244094488188981" bottom="0.74803149606299213" header="0.31496062992125984" footer="0.31496062992125984"/>
  <pageSetup paperSize="9" orientation="landscape" r:id="rId1"/>
  <headerFooter>
    <oddFooter>&amp;C&amp;P</oddFooter>
  </headerFooter>
  <rowBreaks count="3" manualBreakCount="3">
    <brk id="29" max="16383" man="1"/>
    <brk id="55" max="16383" man="1"/>
    <brk id="81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7:P92"/>
  <sheetViews>
    <sheetView rightToLeft="1" topLeftCell="A4" zoomScaleNormal="100" workbookViewId="0">
      <selection activeCell="I16" sqref="I16:I40"/>
    </sheetView>
  </sheetViews>
  <sheetFormatPr defaultRowHeight="15"/>
  <cols>
    <col min="1" max="1" width="25.7109375" style="9" bestFit="1" customWidth="1"/>
    <col min="2" max="2" width="6.42578125" style="9" bestFit="1" customWidth="1"/>
    <col min="3" max="3" width="33.7109375" style="126" customWidth="1"/>
    <col min="4" max="6" width="13.140625" style="126" customWidth="1"/>
    <col min="7" max="7" width="11.28515625" style="82" customWidth="1"/>
    <col min="8" max="8" width="11.42578125" style="126" customWidth="1"/>
    <col min="9" max="9" width="11.7109375" style="126" customWidth="1"/>
    <col min="10" max="10" width="9.140625" style="126"/>
    <col min="11" max="11" width="13" style="207" bestFit="1" customWidth="1"/>
    <col min="12" max="12" width="9.140625" style="207"/>
    <col min="13" max="16384" width="9.140625" style="126"/>
  </cols>
  <sheetData>
    <row r="7" spans="1:12">
      <c r="A7" s="4" t="s">
        <v>1</v>
      </c>
      <c r="B7" s="3"/>
      <c r="C7" s="3"/>
    </row>
    <row r="8" spans="1:12">
      <c r="A8" s="4" t="s">
        <v>2</v>
      </c>
      <c r="B8" s="4"/>
      <c r="C8" s="4"/>
    </row>
    <row r="9" spans="1:12" ht="19.5">
      <c r="A9" s="26" t="s">
        <v>205</v>
      </c>
      <c r="B9" s="26"/>
      <c r="C9" s="26"/>
      <c r="D9" s="26"/>
      <c r="E9" s="206"/>
      <c r="F9" s="206"/>
    </row>
    <row r="10" spans="1:12" ht="18">
      <c r="A10" s="2" t="s">
        <v>206</v>
      </c>
      <c r="B10" s="2"/>
      <c r="C10" s="2"/>
    </row>
    <row r="11" spans="1:12" ht="18">
      <c r="A11" s="2" t="s">
        <v>225</v>
      </c>
    </row>
    <row r="12" spans="1:12" ht="15.75" thickBot="1"/>
    <row r="13" spans="1:12" ht="24.75" customHeight="1">
      <c r="A13" s="229" t="s">
        <v>3</v>
      </c>
      <c r="B13" s="229"/>
      <c r="C13" s="231" t="s">
        <v>0</v>
      </c>
      <c r="D13" s="225" t="s">
        <v>207</v>
      </c>
      <c r="E13" s="225" t="s">
        <v>208</v>
      </c>
      <c r="F13" s="225" t="s">
        <v>209</v>
      </c>
      <c r="G13" s="225" t="s">
        <v>210</v>
      </c>
      <c r="H13" s="225" t="s">
        <v>211</v>
      </c>
      <c r="I13" s="225" t="s">
        <v>212</v>
      </c>
    </row>
    <row r="14" spans="1:12" ht="24.75" customHeight="1" thickBot="1">
      <c r="A14" s="230"/>
      <c r="B14" s="230"/>
      <c r="C14" s="232"/>
      <c r="D14" s="245"/>
      <c r="E14" s="245"/>
      <c r="F14" s="245"/>
      <c r="G14" s="226"/>
      <c r="H14" s="245"/>
      <c r="I14" s="245"/>
    </row>
    <row r="15" spans="1:12" ht="17.25" customHeight="1" thickBot="1">
      <c r="A15" s="86" t="s">
        <v>24</v>
      </c>
      <c r="B15" s="120" t="s">
        <v>22</v>
      </c>
      <c r="C15" s="5"/>
      <c r="D15" s="7"/>
      <c r="E15" s="7"/>
      <c r="F15" s="7"/>
      <c r="G15" s="7"/>
      <c r="H15" s="7"/>
      <c r="I15" s="8"/>
      <c r="K15" s="208"/>
    </row>
    <row r="16" spans="1:12" ht="18">
      <c r="A16" s="87"/>
      <c r="B16" s="209" t="s">
        <v>4</v>
      </c>
      <c r="C16" s="163" t="s">
        <v>163</v>
      </c>
      <c r="D16" s="210">
        <v>40000</v>
      </c>
      <c r="E16" s="210">
        <v>40000</v>
      </c>
      <c r="F16" s="210">
        <v>42500</v>
      </c>
      <c r="G16" s="155">
        <v>57500</v>
      </c>
      <c r="H16" s="155">
        <v>35000</v>
      </c>
      <c r="I16" s="155">
        <f>AVERAGE(D16:H16)</f>
        <v>43000</v>
      </c>
      <c r="K16" s="208"/>
      <c r="L16" s="211"/>
    </row>
    <row r="17" spans="1:16" ht="18">
      <c r="A17" s="88"/>
      <c r="B17" s="212" t="s">
        <v>5</v>
      </c>
      <c r="C17" s="164" t="s">
        <v>164</v>
      </c>
      <c r="D17" s="202">
        <v>50000</v>
      </c>
      <c r="E17" s="202">
        <v>40000</v>
      </c>
      <c r="F17" s="202">
        <v>50000</v>
      </c>
      <c r="G17" s="125">
        <v>60000</v>
      </c>
      <c r="H17" s="125">
        <v>31666</v>
      </c>
      <c r="I17" s="155">
        <f t="shared" ref="I17:I40" si="0">AVERAGE(D17:H17)</f>
        <v>46333.2</v>
      </c>
      <c r="K17" s="208"/>
      <c r="L17" s="211"/>
    </row>
    <row r="18" spans="1:16" ht="18">
      <c r="A18" s="88"/>
      <c r="B18" s="212" t="s">
        <v>6</v>
      </c>
      <c r="C18" s="164" t="s">
        <v>165</v>
      </c>
      <c r="D18" s="202">
        <v>55000</v>
      </c>
      <c r="E18" s="213">
        <v>60000</v>
      </c>
      <c r="F18" s="202">
        <v>42500</v>
      </c>
      <c r="G18" s="125">
        <v>55000</v>
      </c>
      <c r="H18" s="125">
        <v>66666</v>
      </c>
      <c r="I18" s="155">
        <f t="shared" si="0"/>
        <v>55833.2</v>
      </c>
      <c r="K18" s="208"/>
      <c r="L18" s="211"/>
    </row>
    <row r="19" spans="1:16" ht="18">
      <c r="A19" s="88"/>
      <c r="B19" s="212" t="s">
        <v>7</v>
      </c>
      <c r="C19" s="164" t="s">
        <v>166</v>
      </c>
      <c r="D19" s="202">
        <v>25000</v>
      </c>
      <c r="E19" s="202">
        <v>25000</v>
      </c>
      <c r="F19" s="202">
        <v>12500</v>
      </c>
      <c r="G19" s="125">
        <v>22000</v>
      </c>
      <c r="H19" s="125">
        <v>14333</v>
      </c>
      <c r="I19" s="155">
        <f t="shared" si="0"/>
        <v>19766.599999999999</v>
      </c>
      <c r="K19" s="208"/>
      <c r="L19" s="211"/>
      <c r="P19" s="207"/>
    </row>
    <row r="20" spans="1:16" ht="18">
      <c r="A20" s="88"/>
      <c r="B20" s="212" t="s">
        <v>8</v>
      </c>
      <c r="C20" s="164" t="s">
        <v>167</v>
      </c>
      <c r="D20" s="202">
        <v>200000</v>
      </c>
      <c r="E20" s="202">
        <v>150000</v>
      </c>
      <c r="F20" s="213">
        <v>255000</v>
      </c>
      <c r="G20" s="125">
        <v>185000</v>
      </c>
      <c r="H20" s="125">
        <v>150000</v>
      </c>
      <c r="I20" s="155">
        <f t="shared" si="0"/>
        <v>188000</v>
      </c>
      <c r="K20" s="208"/>
      <c r="L20" s="211"/>
    </row>
    <row r="21" spans="1:16" ht="18.75" customHeight="1">
      <c r="A21" s="88"/>
      <c r="B21" s="212" t="s">
        <v>9</v>
      </c>
      <c r="C21" s="164" t="s">
        <v>168</v>
      </c>
      <c r="D21" s="202">
        <v>45000</v>
      </c>
      <c r="E21" s="202">
        <v>45000</v>
      </c>
      <c r="F21" s="202">
        <v>47500</v>
      </c>
      <c r="G21" s="125">
        <v>45000</v>
      </c>
      <c r="H21" s="125">
        <v>28333</v>
      </c>
      <c r="I21" s="155">
        <f t="shared" si="0"/>
        <v>42166.6</v>
      </c>
      <c r="K21" s="208"/>
      <c r="L21" s="211"/>
    </row>
    <row r="22" spans="1:16" ht="18">
      <c r="A22" s="88"/>
      <c r="B22" s="212" t="s">
        <v>10</v>
      </c>
      <c r="C22" s="164" t="s">
        <v>169</v>
      </c>
      <c r="D22" s="202">
        <v>40000</v>
      </c>
      <c r="E22" s="202">
        <v>40000</v>
      </c>
      <c r="F22" s="202">
        <v>30000</v>
      </c>
      <c r="G22" s="125">
        <v>35000</v>
      </c>
      <c r="H22" s="125">
        <v>33333</v>
      </c>
      <c r="I22" s="155">
        <f t="shared" si="0"/>
        <v>35666.6</v>
      </c>
      <c r="K22" s="208"/>
      <c r="L22" s="211"/>
    </row>
    <row r="23" spans="1:16" ht="18">
      <c r="A23" s="88"/>
      <c r="B23" s="212" t="s">
        <v>11</v>
      </c>
      <c r="C23" s="164" t="s">
        <v>170</v>
      </c>
      <c r="D23" s="202">
        <v>12000</v>
      </c>
      <c r="E23" s="202">
        <v>10000</v>
      </c>
      <c r="F23" s="213">
        <v>13500</v>
      </c>
      <c r="G23" s="125">
        <v>17500</v>
      </c>
      <c r="H23" s="125">
        <v>7000</v>
      </c>
      <c r="I23" s="155">
        <f t="shared" si="0"/>
        <v>12000</v>
      </c>
      <c r="K23" s="208"/>
      <c r="L23" s="211"/>
    </row>
    <row r="24" spans="1:16" ht="18">
      <c r="A24" s="88"/>
      <c r="B24" s="212" t="s">
        <v>12</v>
      </c>
      <c r="C24" s="164" t="s">
        <v>171</v>
      </c>
      <c r="D24" s="202">
        <v>12000</v>
      </c>
      <c r="E24" s="202">
        <v>10000</v>
      </c>
      <c r="F24" s="202">
        <v>14500</v>
      </c>
      <c r="G24" s="125">
        <v>17500</v>
      </c>
      <c r="H24" s="125">
        <v>10000</v>
      </c>
      <c r="I24" s="155">
        <f t="shared" si="0"/>
        <v>12800</v>
      </c>
      <c r="K24" s="208"/>
      <c r="L24" s="211"/>
    </row>
    <row r="25" spans="1:16" ht="18">
      <c r="A25" s="88"/>
      <c r="B25" s="212" t="s">
        <v>13</v>
      </c>
      <c r="C25" s="164" t="s">
        <v>172</v>
      </c>
      <c r="D25" s="202">
        <v>12000</v>
      </c>
      <c r="E25" s="202">
        <v>10000</v>
      </c>
      <c r="F25" s="202">
        <v>14500</v>
      </c>
      <c r="G25" s="125">
        <v>17500</v>
      </c>
      <c r="H25" s="125">
        <v>7000</v>
      </c>
      <c r="I25" s="155">
        <f t="shared" si="0"/>
        <v>12200</v>
      </c>
      <c r="K25" s="208"/>
      <c r="L25" s="211"/>
    </row>
    <row r="26" spans="1:16" ht="18">
      <c r="A26" s="88"/>
      <c r="B26" s="212" t="s">
        <v>14</v>
      </c>
      <c r="C26" s="164" t="s">
        <v>173</v>
      </c>
      <c r="D26" s="202">
        <v>12000</v>
      </c>
      <c r="E26" s="202">
        <v>10000</v>
      </c>
      <c r="F26" s="202">
        <v>13500</v>
      </c>
      <c r="G26" s="125">
        <v>17500</v>
      </c>
      <c r="H26" s="125">
        <v>9333</v>
      </c>
      <c r="I26" s="155">
        <f t="shared" si="0"/>
        <v>12466.6</v>
      </c>
      <c r="K26" s="208"/>
      <c r="L26" s="211"/>
    </row>
    <row r="27" spans="1:16" ht="18">
      <c r="A27" s="88"/>
      <c r="B27" s="212" t="s">
        <v>15</v>
      </c>
      <c r="C27" s="164" t="s">
        <v>174</v>
      </c>
      <c r="D27" s="202">
        <v>25000</v>
      </c>
      <c r="E27" s="202">
        <v>25000</v>
      </c>
      <c r="F27" s="202">
        <v>30000</v>
      </c>
      <c r="G27" s="125">
        <v>32500</v>
      </c>
      <c r="H27" s="125">
        <v>20000</v>
      </c>
      <c r="I27" s="155">
        <f t="shared" si="0"/>
        <v>26500</v>
      </c>
      <c r="K27" s="208"/>
      <c r="L27" s="211"/>
    </row>
    <row r="28" spans="1:16" ht="18">
      <c r="A28" s="88"/>
      <c r="B28" s="212" t="s">
        <v>16</v>
      </c>
      <c r="C28" s="164" t="s">
        <v>175</v>
      </c>
      <c r="D28" s="202">
        <v>10000</v>
      </c>
      <c r="E28" s="202">
        <v>8000</v>
      </c>
      <c r="F28" s="202">
        <v>12500</v>
      </c>
      <c r="G28" s="125">
        <v>7000</v>
      </c>
      <c r="H28" s="125">
        <v>10000</v>
      </c>
      <c r="I28" s="155">
        <f t="shared" si="0"/>
        <v>9500</v>
      </c>
      <c r="K28" s="208"/>
      <c r="L28" s="211"/>
    </row>
    <row r="29" spans="1:16" ht="18">
      <c r="A29" s="88"/>
      <c r="B29" s="212" t="s">
        <v>17</v>
      </c>
      <c r="C29" s="164" t="s">
        <v>176</v>
      </c>
      <c r="D29" s="202">
        <v>80000</v>
      </c>
      <c r="E29" s="213">
        <v>65000</v>
      </c>
      <c r="F29" s="202">
        <v>72500</v>
      </c>
      <c r="G29" s="125">
        <v>77500</v>
      </c>
      <c r="H29" s="125">
        <v>63333</v>
      </c>
      <c r="I29" s="155">
        <f t="shared" si="0"/>
        <v>71666.600000000006</v>
      </c>
      <c r="K29" s="208"/>
      <c r="L29" s="211"/>
    </row>
    <row r="30" spans="1:16" ht="18">
      <c r="A30" s="88"/>
      <c r="B30" s="212" t="s">
        <v>18</v>
      </c>
      <c r="C30" s="164" t="s">
        <v>177</v>
      </c>
      <c r="D30" s="202">
        <v>65000</v>
      </c>
      <c r="E30" s="202">
        <v>50000</v>
      </c>
      <c r="F30" s="202">
        <v>57500</v>
      </c>
      <c r="G30" s="125">
        <v>25000</v>
      </c>
      <c r="H30" s="125">
        <v>20000</v>
      </c>
      <c r="I30" s="155">
        <f t="shared" si="0"/>
        <v>43500</v>
      </c>
      <c r="K30" s="208"/>
      <c r="L30" s="211"/>
    </row>
    <row r="31" spans="1:16" ht="16.5" customHeight="1" thickBot="1">
      <c r="A31" s="89"/>
      <c r="B31" s="214" t="s">
        <v>19</v>
      </c>
      <c r="C31" s="165" t="s">
        <v>178</v>
      </c>
      <c r="D31" s="203">
        <v>40000</v>
      </c>
      <c r="E31" s="203">
        <v>40000</v>
      </c>
      <c r="F31" s="203">
        <v>31500</v>
      </c>
      <c r="G31" s="158">
        <v>30000</v>
      </c>
      <c r="H31" s="158">
        <v>28333</v>
      </c>
      <c r="I31" s="155">
        <f t="shared" si="0"/>
        <v>33966.6</v>
      </c>
      <c r="K31" s="208"/>
      <c r="L31" s="211"/>
    </row>
    <row r="32" spans="1:16" ht="17.25" customHeight="1" thickBot="1">
      <c r="A32" s="86" t="s">
        <v>20</v>
      </c>
      <c r="B32" s="120" t="s">
        <v>21</v>
      </c>
      <c r="C32" s="5"/>
      <c r="D32" s="7"/>
      <c r="E32" s="7"/>
      <c r="F32" s="7"/>
      <c r="G32" s="7"/>
      <c r="H32" s="7"/>
      <c r="I32" s="155"/>
      <c r="K32" s="215"/>
      <c r="L32" s="216"/>
    </row>
    <row r="33" spans="1:12" ht="18">
      <c r="A33" s="87"/>
      <c r="B33" s="209" t="s">
        <v>26</v>
      </c>
      <c r="C33" s="166" t="s">
        <v>179</v>
      </c>
      <c r="D33" s="210">
        <v>60000</v>
      </c>
      <c r="E33" s="210">
        <v>60000</v>
      </c>
      <c r="F33" s="210">
        <v>35000</v>
      </c>
      <c r="G33" s="155">
        <v>55000</v>
      </c>
      <c r="H33" s="155">
        <v>41666</v>
      </c>
      <c r="I33" s="155">
        <f t="shared" si="0"/>
        <v>50333.2</v>
      </c>
      <c r="K33" s="217"/>
      <c r="L33" s="211"/>
    </row>
    <row r="34" spans="1:12" ht="18">
      <c r="A34" s="88"/>
      <c r="B34" s="212" t="s">
        <v>27</v>
      </c>
      <c r="C34" s="164" t="s">
        <v>180</v>
      </c>
      <c r="D34" s="202">
        <v>60000</v>
      </c>
      <c r="E34" s="202">
        <v>60000</v>
      </c>
      <c r="F34" s="202">
        <v>32500</v>
      </c>
      <c r="G34" s="125">
        <v>55000</v>
      </c>
      <c r="H34" s="125">
        <v>41666</v>
      </c>
      <c r="I34" s="155">
        <f t="shared" si="0"/>
        <v>49833.2</v>
      </c>
      <c r="K34" s="217"/>
      <c r="L34" s="211"/>
    </row>
    <row r="35" spans="1:12" ht="18">
      <c r="A35" s="88"/>
      <c r="B35" s="209" t="s">
        <v>28</v>
      </c>
      <c r="C35" s="164" t="s">
        <v>181</v>
      </c>
      <c r="D35" s="202">
        <v>35000</v>
      </c>
      <c r="E35" s="202">
        <v>35000</v>
      </c>
      <c r="F35" s="202">
        <v>37500</v>
      </c>
      <c r="G35" s="125">
        <v>35000</v>
      </c>
      <c r="H35" s="125">
        <v>33333</v>
      </c>
      <c r="I35" s="155">
        <f t="shared" si="0"/>
        <v>35166.6</v>
      </c>
      <c r="K35" s="217"/>
      <c r="L35" s="211"/>
    </row>
    <row r="36" spans="1:12" ht="18">
      <c r="A36" s="88"/>
      <c r="B36" s="212" t="s">
        <v>29</v>
      </c>
      <c r="C36" s="164" t="s">
        <v>182</v>
      </c>
      <c r="D36" s="202">
        <v>25000</v>
      </c>
      <c r="E36" s="202">
        <v>20000</v>
      </c>
      <c r="F36" s="202">
        <v>28500</v>
      </c>
      <c r="G36" s="125">
        <v>40000</v>
      </c>
      <c r="H36" s="125">
        <v>23333</v>
      </c>
      <c r="I36" s="155">
        <f t="shared" si="0"/>
        <v>27366.6</v>
      </c>
      <c r="K36" s="217"/>
      <c r="L36" s="211"/>
    </row>
    <row r="37" spans="1:12" ht="16.5" customHeight="1" thickBot="1">
      <c r="A37" s="89"/>
      <c r="B37" s="209" t="s">
        <v>30</v>
      </c>
      <c r="C37" s="164" t="s">
        <v>183</v>
      </c>
      <c r="D37" s="202">
        <v>18000</v>
      </c>
      <c r="E37" s="202">
        <v>15000</v>
      </c>
      <c r="F37" s="202">
        <v>20000</v>
      </c>
      <c r="G37" s="125">
        <v>15000</v>
      </c>
      <c r="H37" s="125">
        <v>14333</v>
      </c>
      <c r="I37" s="155">
        <f t="shared" si="0"/>
        <v>16466.599999999999</v>
      </c>
      <c r="K37" s="217"/>
      <c r="L37" s="211"/>
    </row>
    <row r="38" spans="1:12" ht="17.25" customHeight="1" thickBot="1">
      <c r="A38" s="86" t="s">
        <v>25</v>
      </c>
      <c r="B38" s="120" t="s">
        <v>51</v>
      </c>
      <c r="C38" s="5"/>
      <c r="D38" s="7"/>
      <c r="E38" s="7"/>
      <c r="F38" s="7"/>
      <c r="G38" s="7"/>
      <c r="H38" s="7"/>
      <c r="I38" s="155"/>
      <c r="K38" s="215"/>
      <c r="L38" s="216"/>
    </row>
    <row r="39" spans="1:12" ht="18">
      <c r="A39" s="87"/>
      <c r="B39" s="218" t="s">
        <v>31</v>
      </c>
      <c r="C39" s="167" t="s">
        <v>213</v>
      </c>
      <c r="D39" s="181">
        <v>1200000</v>
      </c>
      <c r="E39" s="181">
        <v>1000000</v>
      </c>
      <c r="F39" s="181">
        <v>1100000</v>
      </c>
      <c r="G39" s="219">
        <v>950000</v>
      </c>
      <c r="H39" s="219">
        <v>1000000</v>
      </c>
      <c r="I39" s="155">
        <f t="shared" si="0"/>
        <v>1050000</v>
      </c>
      <c r="K39" s="217"/>
      <c r="L39" s="211"/>
    </row>
    <row r="40" spans="1:12" ht="18.75" thickBot="1">
      <c r="A40" s="89"/>
      <c r="B40" s="214" t="s">
        <v>32</v>
      </c>
      <c r="C40" s="165" t="s">
        <v>185</v>
      </c>
      <c r="D40" s="187">
        <v>900000</v>
      </c>
      <c r="E40" s="187">
        <v>800000</v>
      </c>
      <c r="F40" s="187">
        <v>880000</v>
      </c>
      <c r="G40" s="157">
        <v>775000</v>
      </c>
      <c r="H40" s="157">
        <v>783333</v>
      </c>
      <c r="I40" s="155">
        <f t="shared" si="0"/>
        <v>827666.6</v>
      </c>
      <c r="K40" s="217"/>
      <c r="L40" s="211"/>
    </row>
    <row r="41" spans="1:12">
      <c r="D41" s="90">
        <f>SUM(D16:D40)</f>
        <v>3021000</v>
      </c>
      <c r="E41" s="90">
        <f t="shared" ref="E41:H41" si="1">SUM(E16:E40)</f>
        <v>2618000</v>
      </c>
      <c r="F41" s="90">
        <f t="shared" si="1"/>
        <v>2873500</v>
      </c>
      <c r="G41" s="90">
        <f t="shared" si="1"/>
        <v>2626500</v>
      </c>
      <c r="H41" s="90">
        <f t="shared" si="1"/>
        <v>2471994</v>
      </c>
      <c r="I41" s="90"/>
    </row>
    <row r="44" spans="1:12" ht="14.25" customHeight="1"/>
    <row r="48" spans="1:12" ht="15" customHeight="1"/>
    <row r="49" spans="11:12" s="126" customFormat="1" ht="15" customHeight="1">
      <c r="K49" s="207"/>
      <c r="L49" s="207"/>
    </row>
    <row r="50" spans="11:12" s="126" customFormat="1" ht="15" customHeight="1">
      <c r="K50" s="207"/>
      <c r="L50" s="207"/>
    </row>
    <row r="51" spans="11:12" s="126" customFormat="1" ht="15" customHeight="1">
      <c r="K51" s="207"/>
      <c r="L51" s="207"/>
    </row>
    <row r="52" spans="11:12" s="126" customFormat="1" ht="15" customHeight="1">
      <c r="K52" s="207"/>
      <c r="L52" s="207"/>
    </row>
    <row r="53" spans="11:12" s="126" customFormat="1" ht="15" customHeight="1">
      <c r="K53" s="207"/>
      <c r="L53" s="207"/>
    </row>
    <row r="54" spans="11:12" s="126" customFormat="1" ht="15" customHeight="1">
      <c r="K54" s="207"/>
      <c r="L54" s="207"/>
    </row>
    <row r="55" spans="11:12" s="126" customFormat="1" ht="15" customHeight="1">
      <c r="K55" s="207"/>
      <c r="L55" s="207"/>
    </row>
    <row r="56" spans="11:12" s="126" customFormat="1" ht="15" customHeight="1">
      <c r="K56" s="207"/>
      <c r="L56" s="207"/>
    </row>
    <row r="57" spans="11:12" s="126" customFormat="1" ht="15" customHeight="1">
      <c r="K57" s="207"/>
      <c r="L57" s="207"/>
    </row>
    <row r="58" spans="11:12" s="126" customFormat="1" ht="15" customHeight="1">
      <c r="K58" s="207"/>
      <c r="L58" s="207"/>
    </row>
    <row r="59" spans="11:12" s="126" customFormat="1" ht="15" customHeight="1">
      <c r="K59" s="207"/>
      <c r="L59" s="207"/>
    </row>
    <row r="60" spans="11:12" s="126" customFormat="1" ht="15" customHeight="1">
      <c r="K60" s="207"/>
      <c r="L60" s="207"/>
    </row>
    <row r="61" spans="11:12" s="126" customFormat="1" ht="15" customHeight="1">
      <c r="K61" s="207"/>
      <c r="L61" s="207"/>
    </row>
    <row r="62" spans="11:12" s="126" customFormat="1" ht="15" customHeight="1">
      <c r="K62" s="207"/>
      <c r="L62" s="207"/>
    </row>
    <row r="63" spans="11:12" s="126" customFormat="1" ht="15" customHeight="1">
      <c r="K63" s="207"/>
      <c r="L63" s="207"/>
    </row>
    <row r="64" spans="11:12" s="126" customFormat="1" ht="15" customHeight="1">
      <c r="K64" s="207"/>
      <c r="L64" s="207"/>
    </row>
    <row r="65" spans="11:12" s="126" customFormat="1" ht="15" customHeight="1">
      <c r="K65" s="207"/>
      <c r="L65" s="207"/>
    </row>
    <row r="66" spans="11:12" s="126" customFormat="1" ht="15" customHeight="1">
      <c r="K66" s="207"/>
      <c r="L66" s="207"/>
    </row>
    <row r="67" spans="11:12" s="126" customFormat="1" ht="15" customHeight="1">
      <c r="K67" s="207"/>
      <c r="L67" s="207"/>
    </row>
    <row r="68" spans="11:12" s="126" customFormat="1" ht="15" customHeight="1">
      <c r="K68" s="207"/>
      <c r="L68" s="207"/>
    </row>
    <row r="69" spans="11:12" s="126" customFormat="1" ht="15" customHeight="1">
      <c r="K69" s="207"/>
      <c r="L69" s="207"/>
    </row>
    <row r="70" spans="11:12" s="126" customFormat="1" ht="15" customHeight="1">
      <c r="K70" s="207"/>
      <c r="L70" s="207"/>
    </row>
    <row r="71" spans="11:12" s="126" customFormat="1" ht="15" customHeight="1">
      <c r="K71" s="207"/>
      <c r="L71" s="207"/>
    </row>
    <row r="72" spans="11:12" s="126" customFormat="1" ht="15" customHeight="1">
      <c r="K72" s="207"/>
      <c r="L72" s="207"/>
    </row>
    <row r="73" spans="11:12" s="126" customFormat="1" ht="15" customHeight="1">
      <c r="K73" s="207"/>
      <c r="L73" s="207"/>
    </row>
    <row r="74" spans="11:12" s="126" customFormat="1" ht="15" customHeight="1">
      <c r="K74" s="207"/>
      <c r="L74" s="207"/>
    </row>
    <row r="75" spans="11:12" s="126" customFormat="1" ht="15" customHeight="1">
      <c r="K75" s="207"/>
      <c r="L75" s="207"/>
    </row>
    <row r="76" spans="11:12" s="126" customFormat="1" ht="15" customHeight="1">
      <c r="K76" s="207"/>
      <c r="L76" s="207"/>
    </row>
    <row r="77" spans="11:12" s="126" customFormat="1" ht="15" customHeight="1">
      <c r="K77" s="207"/>
      <c r="L77" s="207"/>
    </row>
    <row r="78" spans="11:12" s="126" customFormat="1" ht="15" customHeight="1">
      <c r="K78" s="207"/>
      <c r="L78" s="207"/>
    </row>
    <row r="79" spans="11:12" s="126" customFormat="1" ht="15" customHeight="1">
      <c r="K79" s="207"/>
      <c r="L79" s="207"/>
    </row>
    <row r="80" spans="11:12" s="126" customFormat="1" ht="15" customHeight="1">
      <c r="K80" s="207"/>
      <c r="L80" s="207"/>
    </row>
    <row r="81" spans="11:12" s="126" customFormat="1" ht="15" customHeight="1">
      <c r="K81" s="207"/>
      <c r="L81" s="207"/>
    </row>
    <row r="82" spans="11:12" s="126" customFormat="1" ht="15" customHeight="1">
      <c r="K82" s="207"/>
      <c r="L82" s="207"/>
    </row>
    <row r="83" spans="11:12" s="126" customFormat="1" ht="15" customHeight="1">
      <c r="K83" s="207"/>
      <c r="L83" s="207"/>
    </row>
    <row r="84" spans="11:12" s="126" customFormat="1" ht="15" customHeight="1">
      <c r="K84" s="207"/>
      <c r="L84" s="207"/>
    </row>
    <row r="85" spans="11:12" s="126" customFormat="1" ht="15" customHeight="1">
      <c r="K85" s="207"/>
      <c r="L85" s="207"/>
    </row>
    <row r="86" spans="11:12" s="126" customFormat="1" ht="15" customHeight="1">
      <c r="K86" s="207"/>
      <c r="L86" s="207"/>
    </row>
    <row r="87" spans="11:12" s="126" customFormat="1" ht="15" customHeight="1">
      <c r="K87" s="207"/>
      <c r="L87" s="207"/>
    </row>
    <row r="88" spans="11:12" s="126" customFormat="1" ht="15" customHeight="1">
      <c r="K88" s="207"/>
      <c r="L88" s="207"/>
    </row>
    <row r="89" spans="11:12" s="126" customFormat="1" ht="15" customHeight="1">
      <c r="K89" s="207"/>
      <c r="L89" s="207"/>
    </row>
    <row r="90" spans="11:12" s="126" customFormat="1" ht="15" customHeight="1">
      <c r="K90" s="207"/>
      <c r="L90" s="207"/>
    </row>
    <row r="91" spans="11:12" s="126" customFormat="1" ht="15" customHeight="1">
      <c r="K91" s="207"/>
      <c r="L91" s="207"/>
    </row>
    <row r="92" spans="11:12" s="126" customFormat="1">
      <c r="K92" s="207"/>
      <c r="L92" s="207"/>
    </row>
  </sheetData>
  <mergeCells count="9">
    <mergeCell ref="G13:G14"/>
    <mergeCell ref="H13:H14"/>
    <mergeCell ref="I13:I14"/>
    <mergeCell ref="A13:A14"/>
    <mergeCell ref="B13:B14"/>
    <mergeCell ref="C13:C14"/>
    <mergeCell ref="D13:D14"/>
    <mergeCell ref="E13:E14"/>
    <mergeCell ref="F13:F14"/>
  </mergeCells>
  <pageMargins left="0.74803149606299213" right="0.74803149606299213" top="0.78740157480314965" bottom="0.78740157480314965" header="0.51181102362204722" footer="0.51181102362204722"/>
  <pageSetup paperSize="9" scale="90" orientation="landscape" r:id="rId1"/>
  <rowBreaks count="1" manualBreakCount="1">
    <brk id="3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Supermarkets</vt:lpstr>
      <vt:lpstr>stores</vt:lpstr>
      <vt:lpstr>Comp</vt:lpstr>
      <vt:lpstr>06-03-2023</vt:lpstr>
      <vt:lpstr>By Order</vt:lpstr>
      <vt:lpstr>All Stores</vt:lpstr>
      <vt:lpstr>'06-03-2023'!Print_Titles</vt:lpstr>
      <vt:lpstr>'All Stores'!Print_Titles</vt:lpstr>
      <vt:lpstr>'By Order'!Print_Titles</vt:lpstr>
      <vt:lpstr>Comp!Print_Titles</vt:lpstr>
      <vt:lpstr>stores!Print_Titles</vt:lpstr>
      <vt:lpstr>Supermarkets!Print_Titles</vt:lpstr>
    </vt:vector>
  </TitlesOfParts>
  <Company>moet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rawad</dc:creator>
  <cp:lastModifiedBy>Rita Daher</cp:lastModifiedBy>
  <cp:lastPrinted>2023-03-08T10:17:22Z</cp:lastPrinted>
  <dcterms:created xsi:type="dcterms:W3CDTF">2010-10-20T06:23:14Z</dcterms:created>
  <dcterms:modified xsi:type="dcterms:W3CDTF">2023-03-08T12:14:08Z</dcterms:modified>
</cp:coreProperties>
</file>