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7400" windowHeight="11760" tabRatio="599" activeTab="4"/>
  </bookViews>
  <sheets>
    <sheet name="Supermarkets" sheetId="5" r:id="rId1"/>
    <sheet name="stores" sheetId="7" r:id="rId2"/>
    <sheet name="Comp" sheetId="8" r:id="rId3"/>
    <sheet name="27-02-2023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'27-02-2023'!$12:$14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7" i="11" l="1"/>
  <c r="G87" i="11"/>
  <c r="I85" i="11"/>
  <c r="G85" i="11"/>
  <c r="I84" i="11"/>
  <c r="G84" i="11"/>
  <c r="I89" i="11"/>
  <c r="G89" i="11"/>
  <c r="I88" i="11"/>
  <c r="G88" i="11"/>
  <c r="I83" i="11"/>
  <c r="G83" i="11"/>
  <c r="I86" i="11"/>
  <c r="G86" i="11"/>
  <c r="I80" i="11"/>
  <c r="G80" i="11"/>
  <c r="I76" i="11"/>
  <c r="G76" i="11"/>
  <c r="I79" i="11"/>
  <c r="G79" i="11"/>
  <c r="I77" i="11"/>
  <c r="G77" i="11"/>
  <c r="I78" i="11"/>
  <c r="G78" i="11"/>
  <c r="I69" i="11"/>
  <c r="G69" i="11"/>
  <c r="I71" i="11"/>
  <c r="G71" i="11"/>
  <c r="I73" i="11"/>
  <c r="G73" i="11"/>
  <c r="I68" i="11"/>
  <c r="G68" i="11"/>
  <c r="I70" i="11"/>
  <c r="G70" i="11"/>
  <c r="I72" i="11"/>
  <c r="G72" i="11"/>
  <c r="I62" i="11"/>
  <c r="G62" i="11"/>
  <c r="I58" i="11"/>
  <c r="G58" i="11"/>
  <c r="I60" i="11"/>
  <c r="G60" i="11"/>
  <c r="I65" i="11"/>
  <c r="G65" i="11"/>
  <c r="I64" i="11"/>
  <c r="G64" i="11"/>
  <c r="I59" i="11"/>
  <c r="G59" i="11"/>
  <c r="I61" i="11"/>
  <c r="G61" i="11"/>
  <c r="I63" i="11"/>
  <c r="G63" i="11"/>
  <c r="I57" i="11"/>
  <c r="G57" i="11"/>
  <c r="I54" i="11"/>
  <c r="G54" i="11"/>
  <c r="I51" i="11"/>
  <c r="G51" i="11"/>
  <c r="I49" i="11"/>
  <c r="G49" i="11"/>
  <c r="I53" i="11"/>
  <c r="G53" i="11"/>
  <c r="I50" i="11"/>
  <c r="G50" i="11"/>
  <c r="I52" i="11"/>
  <c r="G52" i="11"/>
  <c r="I42" i="11"/>
  <c r="G42" i="11"/>
  <c r="I43" i="11"/>
  <c r="G43" i="11"/>
  <c r="I41" i="11"/>
  <c r="G41" i="11"/>
  <c r="I46" i="11"/>
  <c r="G46" i="11"/>
  <c r="I44" i="11"/>
  <c r="G44" i="11"/>
  <c r="I45" i="11"/>
  <c r="G45" i="11"/>
  <c r="I34" i="11"/>
  <c r="G34" i="11"/>
  <c r="I35" i="11"/>
  <c r="G35" i="11"/>
  <c r="I36" i="11"/>
  <c r="G36" i="11"/>
  <c r="I37" i="11"/>
  <c r="G37" i="11"/>
  <c r="I38" i="11"/>
  <c r="G38" i="11"/>
  <c r="I26" i="11"/>
  <c r="G26" i="11"/>
  <c r="I21" i="11"/>
  <c r="G21" i="11"/>
  <c r="I25" i="11"/>
  <c r="G25" i="11"/>
  <c r="I27" i="11"/>
  <c r="G27" i="11"/>
  <c r="I30" i="11"/>
  <c r="G30" i="11"/>
  <c r="I29" i="11"/>
  <c r="G29" i="11"/>
  <c r="I24" i="11"/>
  <c r="G24" i="11"/>
  <c r="I23" i="11"/>
  <c r="G23" i="11"/>
  <c r="I28" i="11"/>
  <c r="G28" i="11"/>
  <c r="I17" i="11"/>
  <c r="G17" i="11"/>
  <c r="I16" i="11"/>
  <c r="G16" i="11"/>
  <c r="I31" i="11"/>
  <c r="G31" i="11"/>
  <c r="I18" i="11"/>
  <c r="G18" i="11"/>
  <c r="I20" i="11"/>
  <c r="G20" i="11"/>
  <c r="I19" i="11"/>
  <c r="G19" i="11"/>
  <c r="I22" i="11"/>
  <c r="G22" i="11"/>
  <c r="H41" i="12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G15" i="5"/>
  <c r="I15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D40" i="8" l="1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E32" i="11" l="1"/>
  <c r="F32" i="11"/>
  <c r="H32" i="11"/>
  <c r="E39" i="11"/>
  <c r="F39" i="11"/>
  <c r="H39" i="11"/>
  <c r="G39" i="11" l="1"/>
  <c r="G32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16" i="9" l="1"/>
</calcChain>
</file>

<file path=xl/sharedStrings.xml><?xml version="1.0" encoding="utf-8"?>
<sst xmlns="http://schemas.openxmlformats.org/spreadsheetml/2006/main" count="849" uniqueCount="227">
  <si>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</si>
  <si>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</si>
  <si>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</si>
  <si>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</si>
  <si>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</si>
  <si>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</si>
  <si>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</si>
  <si>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</si>
  <si>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</si>
  <si>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</si>
  <si>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</si>
  <si>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</si>
  <si>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</si>
  <si>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</si>
  <si>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</si>
  <si>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</si>
  <si>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</si>
  <si>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</si>
  <si>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</si>
  <si>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</si>
  <si>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</si>
  <si>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</si>
  <si>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</si>
  <si>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</si>
  <si>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</si>
  <si>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</si>
  <si>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</si>
  <si>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</si>
  <si>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</si>
  <si>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</si>
  <si>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</si>
  <si>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</si>
  <si>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</si>
  <si>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</si>
  <si>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</si>
  <si>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</si>
  <si>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</si>
  <si>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</si>
  <si>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</si>
  <si>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</si>
  <si>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</si>
  <si>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</si>
  <si>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</si>
  <si>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</si>
  <si>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</si>
  <si>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</si>
  <si>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</si>
  <si>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</si>
  <si>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</si>
  <si>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</si>
  <si>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</si>
  <si>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</si>
  <si>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</si>
  <si>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</si>
  <si>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</si>
  <si>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</si>
  <si>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</si>
  <si>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</si>
  <si>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</si>
  <si>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</si>
  <si>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</si>
  <si>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</si>
  <si>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</si>
  <si>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</si>
  <si>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</si>
  <si>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</si>
  <si>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</si>
  <si>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</si>
  <si>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</si>
  <si>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</si>
  <si>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</si>
  <si>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</si>
  <si>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</si>
  <si>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</si>
  <si>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</si>
  <si>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</si>
  <si>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</si>
  <si>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</si>
  <si>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</si>
  <si>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</si>
  <si>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</si>
  <si>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</si>
  <si>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</si>
  <si>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</si>
  <si>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</si>
  <si>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</si>
  <si>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</si>
  <si>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</si>
  <si>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</si>
  <si>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</si>
  <si>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</si>
  <si>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</si>
  <si>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</si>
  <si>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</si>
  <si>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</si>
  <si>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</si>
  <si>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</si>
  <si>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</si>
  <si>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</si>
  <si>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</si>
  <si>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</si>
  <si>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</si>
  <si>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</si>
  <si>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</si>
  <si>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</si>
  <si>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</si>
  <si>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</si>
  <si>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</si>
  <si>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</si>
  <si>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</si>
  <si>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</si>
  <si>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</si>
  <si>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</si>
  <si>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</si>
  <si>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</si>
  <si>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</si>
  <si>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</si>
  <si>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</si>
  <si>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</si>
  <si>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</si>
  <si>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</si>
  <si>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</si>
  <si>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</si>
  <si>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</si>
  <si>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</si>
  <si>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</si>
  <si>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</si>
  <si>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</si>
  <si>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</si>
  <si>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</si>
  <si>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</si>
  <si>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</si>
  <si>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</si>
  <si>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</si>
  <si>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</si>
  <si>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</si>
  <si>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</si>
  <si>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</si>
  <si>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</si>
  <si>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</si>
  <si>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</si>
  <si>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</si>
  <si>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</si>
  <si>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</si>
  <si>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</si>
  <si>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</si>
  <si>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</si>
  <si>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</si>
  <si>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</si>
  <si>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</si>
  <si>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</si>
  <si>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</si>
  <si>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</si>
  <si>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</si>
  <si>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</si>
  <si>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</si>
  <si>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</si>
  <si>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</si>
  <si>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</si>
  <si>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</si>
  <si>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</si>
  <si>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</si>
  <si>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</si>
  <si>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</si>
  <si>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</si>
  <si>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</si>
  <si>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</si>
  <si>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</si>
  <si>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</si>
  <si>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</si>
  <si>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</si>
  <si>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</si>
  <si>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</si>
  <si>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</si>
  <si>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</si>
  <si>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</si>
  <si>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</si>
  <si>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</si>
  <si>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</si>
  <si>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</si>
  <si>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</si>
  <si>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</si>
  <si>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</si>
  <si>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</si>
  <si>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</si>
  <si>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</si>
  <si>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</si>
  <si>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</si>
  <si>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</si>
  <si>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</si>
  <si>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</si>
  <si>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</si>
  <si>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</si>
  <si>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</si>
  <si>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</si>
  <si>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</si>
  <si>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</si>
  <si>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</si>
  <si>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</si>
  <si>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</si>
  <si>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</si>
  <si>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</si>
  <si>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</si>
  <si>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</si>
  <si>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</si>
  <si>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</si>
  <si>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</si>
  <si>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</si>
  <si>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</si>
  <si>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</si>
  <si>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</si>
  <si>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</si>
  <si>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</si>
  <si>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</si>
  <si>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</si>
  <si>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</si>
  <si>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</si>
  <si>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شباط 2022 (ل.ل.)</t>
  </si>
  <si>
    <t>معدل أسعار  السوبرماركات في 13-02-2023 (ل.ل.)</t>
  </si>
  <si>
    <t>معدل أسعار المحلات والملاحم في 13-02-2023 (ل.ل.)</t>
  </si>
  <si>
    <t>المعدل العام للأسعار في 13-02-2023  (ل.ل.)</t>
  </si>
  <si>
    <t xml:space="preserve"> التاريخ 27 شباط 2023</t>
  </si>
  <si>
    <t>معدل أسعار  السوبرماركات في 27-02-2023 (ل.ل.)</t>
  </si>
  <si>
    <t xml:space="preserve"> التاريخ 27شباط 2023</t>
  </si>
  <si>
    <t>معدل أسعار المحلات والملاحم في 27-02-2023 (ل.ل.)</t>
  </si>
  <si>
    <t>المعدل العام للأسعار في 27-02-2023  (ل.ل.)</t>
  </si>
  <si>
    <t xml:space="preserve"> التاريخ 27 شباط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</si>
</sst>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  <charset val="178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17" fillId="0" borderId="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right" indent="1"/>
    </xf>
    <xf numFmtId="1" fontId="1" fillId="2" borderId="2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right" vertical="center" wrapText="1" readingOrder="2"/>
    </xf>
    <xf numFmtId="0" fontId="9" fillId="0" borderId="26" xfId="0" applyFont="1" applyBorder="1" applyAlignment="1">
      <alignment horizontal="right" indent="1"/>
    </xf>
    <xf numFmtId="1" fontId="19" fillId="2" borderId="3" xfId="0" applyNumberFormat="1" applyFont="1" applyFill="1" applyBorder="1" applyAlignment="1">
      <alignment horizontal="center"/>
    </xf>
    <xf numFmtId="0" fontId="9" fillId="0" borderId="27" xfId="0" applyFont="1" applyBorder="1" applyAlignment="1">
      <alignment horizontal="right" indent="1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9" fillId="0" borderId="29" xfId="0" applyFont="1" applyBorder="1" applyAlignment="1">
      <alignment horizontal="right" indent="1"/>
    </xf>
    <xf numFmtId="1" fontId="14" fillId="2" borderId="17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" fontId="1" fillId="2" borderId="21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8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20" t="s">
        <v>202</v>
      </c>
      <c r="B9" s="220"/>
      <c r="C9" s="220"/>
      <c r="D9" s="220"/>
      <c r="E9" s="220"/>
      <c r="F9" s="220"/>
      <c r="G9" s="220"/>
      <c r="H9" s="220"/>
      <c r="I9" s="220"/>
    </row>
    <row r="10" spans="1:9" ht="18">
      <c r="A10" s="2" t="s">
        <v>221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</row>
    <row r="12" spans="1:9" ht="24.75" customHeight="1">
      <c r="A12" s="221" t="s">
        <v>3</v>
      </c>
      <c r="B12" s="227"/>
      <c r="C12" s="225" t="s">
        <v>0</v>
      </c>
      <c r="D12" s="223" t="s">
        <v>23</v>
      </c>
      <c r="E12" s="223" t="s">
        <v>217</v>
      </c>
      <c r="F12" s="223" t="s">
        <v>222</v>
      </c>
      <c r="G12" s="223" t="s">
        <v>197</v>
      </c>
      <c r="H12" s="223" t="s">
        <v>218</v>
      </c>
      <c r="I12" s="223" t="s">
        <v>187</v>
      </c>
    </row>
    <row r="13" spans="1:9" ht="38.25" customHeight="1" thickBot="1">
      <c r="A13" s="222"/>
      <c r="B13" s="228"/>
      <c r="C13" s="226"/>
      <c r="D13" s="224"/>
      <c r="E13" s="224"/>
      <c r="F13" s="224"/>
      <c r="G13" s="224"/>
      <c r="H13" s="224"/>
      <c r="I13" s="224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81">
        <v>14529.400000000001</v>
      </c>
      <c r="F15" s="190">
        <v>48110.888888888891</v>
      </c>
      <c r="G15" s="45">
        <f t="shared" ref="G15:G30" si="0">(F15-E15)/E15</f>
        <v>2.3112784346833926</v>
      </c>
      <c r="H15" s="190">
        <v>41043.111111111109</v>
      </c>
      <c r="I15" s="45">
        <f t="shared" ref="I15:I30" si="1">(F15-H15)/H15</f>
        <v>0.1722037532350808</v>
      </c>
    </row>
    <row r="16" spans="1:9" ht="16.5">
      <c r="A16" s="37"/>
      <c r="B16" s="92" t="s">
        <v>5</v>
      </c>
      <c r="C16" s="164" t="s">
        <v>85</v>
      </c>
      <c r="D16" s="160" t="s">
        <v>161</v>
      </c>
      <c r="E16" s="184">
        <v>22110.14166666667</v>
      </c>
      <c r="F16" s="184">
        <v>49181</v>
      </c>
      <c r="G16" s="48">
        <f t="shared" si="0"/>
        <v>1.2243638571590636</v>
      </c>
      <c r="H16" s="184">
        <v>53562.25</v>
      </c>
      <c r="I16" s="44">
        <f t="shared" si="1"/>
        <v>-8.1797347945614676E-2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84">
        <v>24763.597222222223</v>
      </c>
      <c r="F17" s="184">
        <v>58160.888888888891</v>
      </c>
      <c r="G17" s="48">
        <f t="shared" si="0"/>
        <v>1.3486445998522698</v>
      </c>
      <c r="H17" s="184">
        <v>57322</v>
      </c>
      <c r="I17" s="44">
        <f t="shared" si="1"/>
        <v>1.4634675846775941E-2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84">
        <v>4243.75</v>
      </c>
      <c r="F18" s="184">
        <v>15720.888888888889</v>
      </c>
      <c r="G18" s="48">
        <f t="shared" si="0"/>
        <v>2.7044804450990019</v>
      </c>
      <c r="H18" s="184">
        <v>16000</v>
      </c>
      <c r="I18" s="44">
        <f t="shared" si="1"/>
        <v>-1.7444444444444457E-2</v>
      </c>
    </row>
    <row r="19" spans="1:9" ht="16.5">
      <c r="A19" s="37"/>
      <c r="B19" s="92" t="s">
        <v>8</v>
      </c>
      <c r="C19" s="15" t="s">
        <v>89</v>
      </c>
      <c r="D19" s="160" t="s">
        <v>161</v>
      </c>
      <c r="E19" s="184">
        <v>54011.49642857143</v>
      </c>
      <c r="F19" s="184">
        <v>263249.66666666669</v>
      </c>
      <c r="G19" s="48">
        <f t="shared" si="0"/>
        <v>3.8739561773632101</v>
      </c>
      <c r="H19" s="184">
        <v>152785.42857142858</v>
      </c>
      <c r="I19" s="44">
        <f t="shared" si="1"/>
        <v>0.72300244289065219</v>
      </c>
    </row>
    <row r="20" spans="1:9" ht="16.5">
      <c r="A20" s="37"/>
      <c r="B20" s="92" t="s">
        <v>9</v>
      </c>
      <c r="C20" s="15" t="s">
        <v>88</v>
      </c>
      <c r="D20" s="11" t="s">
        <v>161</v>
      </c>
      <c r="E20" s="184">
        <v>18584.849999999999</v>
      </c>
      <c r="F20" s="184">
        <v>40383.111111111109</v>
      </c>
      <c r="G20" s="48">
        <f t="shared" si="0"/>
        <v>1.1729048720388442</v>
      </c>
      <c r="H20" s="184">
        <v>54387.555555555555</v>
      </c>
      <c r="I20" s="44">
        <f t="shared" si="1"/>
        <v>-0.25749354427483412</v>
      </c>
    </row>
    <row r="21" spans="1:9" ht="16.5">
      <c r="A21" s="37"/>
      <c r="B21" s="92" t="s">
        <v>10</v>
      </c>
      <c r="C21" s="15" t="s">
        <v>90</v>
      </c>
      <c r="D21" s="11" t="s">
        <v>161</v>
      </c>
      <c r="E21" s="184">
        <v>11153.674999999999</v>
      </c>
      <c r="F21" s="184">
        <v>46499.75</v>
      </c>
      <c r="G21" s="48">
        <f t="shared" si="0"/>
        <v>3.1690070761430649</v>
      </c>
      <c r="H21" s="184">
        <v>53710.888888888891</v>
      </c>
      <c r="I21" s="44">
        <f t="shared" si="1"/>
        <v>-0.13425841646014261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84">
        <v>3588.5</v>
      </c>
      <c r="F22" s="184">
        <v>8827.7777777777774</v>
      </c>
      <c r="G22" s="48">
        <f t="shared" si="0"/>
        <v>1.4600188874955489</v>
      </c>
      <c r="H22" s="184">
        <v>6694.2222222222226</v>
      </c>
      <c r="I22" s="44">
        <f t="shared" si="1"/>
        <v>0.31871597397423967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84">
        <v>5547.7638888888887</v>
      </c>
      <c r="F23" s="184">
        <v>13993.5</v>
      </c>
      <c r="G23" s="48">
        <f t="shared" si="0"/>
        <v>1.5223676205878747</v>
      </c>
      <c r="H23" s="184">
        <v>11437.25</v>
      </c>
      <c r="I23" s="44">
        <f t="shared" si="1"/>
        <v>0.22350215305252574</v>
      </c>
    </row>
    <row r="24" spans="1:9" ht="16.5">
      <c r="A24" s="37"/>
      <c r="B24" s="92" t="s">
        <v>13</v>
      </c>
      <c r="C24" s="15" t="s">
        <v>93</v>
      </c>
      <c r="D24" s="162" t="s">
        <v>81</v>
      </c>
      <c r="E24" s="184">
        <v>4601.34375</v>
      </c>
      <c r="F24" s="184">
        <v>13937.5</v>
      </c>
      <c r="G24" s="48">
        <f t="shared" si="0"/>
        <v>2.0290064722940988</v>
      </c>
      <c r="H24" s="184">
        <v>11312.25</v>
      </c>
      <c r="I24" s="44">
        <f t="shared" si="1"/>
        <v>0.23207142699286171</v>
      </c>
    </row>
    <row r="25" spans="1:9" ht="16.5">
      <c r="A25" s="37"/>
      <c r="B25" s="92" t="s">
        <v>14</v>
      </c>
      <c r="C25" s="15" t="s">
        <v>94</v>
      </c>
      <c r="D25" s="162" t="s">
        <v>81</v>
      </c>
      <c r="E25" s="184">
        <v>3509.6750000000002</v>
      </c>
      <c r="F25" s="184">
        <v>14998.5</v>
      </c>
      <c r="G25" s="48">
        <f>(F25-E25)/E25</f>
        <v>3.2734726149857183</v>
      </c>
      <c r="H25" s="184">
        <v>9049.7777777777774</v>
      </c>
      <c r="I25" s="44">
        <f t="shared" si="1"/>
        <v>0.65733351340732749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84">
        <v>13278.424999999999</v>
      </c>
      <c r="F26" s="184">
        <v>38687.25</v>
      </c>
      <c r="G26" s="48">
        <f t="shared" si="0"/>
        <v>1.9135420804801775</v>
      </c>
      <c r="H26" s="184">
        <v>25993.5</v>
      </c>
      <c r="I26" s="44">
        <f t="shared" si="1"/>
        <v>0.48834323965606785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84">
        <v>3864.0875000000001</v>
      </c>
      <c r="F27" s="184">
        <v>13562.5</v>
      </c>
      <c r="G27" s="48">
        <f t="shared" si="0"/>
        <v>2.5098842870406015</v>
      </c>
      <c r="H27" s="184">
        <v>10562.25</v>
      </c>
      <c r="I27" s="44">
        <f t="shared" si="1"/>
        <v>0.28405406045113496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84">
        <v>7660.6437500000002</v>
      </c>
      <c r="F28" s="184">
        <v>79277.555555555562</v>
      </c>
      <c r="G28" s="48">
        <f t="shared" si="0"/>
        <v>9.3486806256400516</v>
      </c>
      <c r="H28" s="184">
        <v>59923.5</v>
      </c>
      <c r="I28" s="44">
        <f t="shared" si="1"/>
        <v>0.32297939131652126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84">
        <v>18649.263888888891</v>
      </c>
      <c r="F29" s="184">
        <v>43621.428571428572</v>
      </c>
      <c r="G29" s="48">
        <f t="shared" si="0"/>
        <v>1.3390429151156971</v>
      </c>
      <c r="H29" s="184">
        <v>38692.857142857145</v>
      </c>
      <c r="I29" s="44">
        <f t="shared" si="1"/>
        <v>0.12737677681373449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87">
        <v>14587.75</v>
      </c>
      <c r="F30" s="187">
        <v>31249.75</v>
      </c>
      <c r="G30" s="51">
        <f t="shared" si="0"/>
        <v>1.1421912220870252</v>
      </c>
      <c r="H30" s="187">
        <v>27124.75</v>
      </c>
      <c r="I30" s="56">
        <f t="shared" si="1"/>
        <v>0.15207513433303532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54"/>
      <c r="F31" s="204"/>
      <c r="G31" s="52"/>
      <c r="H31" s="204"/>
      <c r="I31" s="53"/>
    </row>
    <row r="32" spans="1:9" ht="16.5">
      <c r="A32" s="33"/>
      <c r="B32" s="39" t="s">
        <v>26</v>
      </c>
      <c r="C32" s="166" t="s">
        <v>100</v>
      </c>
      <c r="D32" s="20" t="s">
        <v>161</v>
      </c>
      <c r="E32" s="190">
        <v>18630.986111111109</v>
      </c>
      <c r="F32" s="190">
        <v>59928.571428571428</v>
      </c>
      <c r="G32" s="45">
        <f>(F32-E32)/E32</f>
        <v>2.2166075950661219</v>
      </c>
      <c r="H32" s="190">
        <v>44488.666666666664</v>
      </c>
      <c r="I32" s="44">
        <f>(F32-H32)/H32</f>
        <v>0.34705253986569085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84">
        <v>19010.98333333333</v>
      </c>
      <c r="F33" s="184">
        <v>57500</v>
      </c>
      <c r="G33" s="48">
        <f>(F33-E33)/E33</f>
        <v>2.0245673772792752</v>
      </c>
      <c r="H33" s="184">
        <v>42612.25</v>
      </c>
      <c r="I33" s="44">
        <f>(F33-H33)/H33</f>
        <v>0.34937723307264928</v>
      </c>
    </row>
    <row r="34" spans="1:9" ht="16.5">
      <c r="A34" s="37"/>
      <c r="B34" s="39" t="s">
        <v>28</v>
      </c>
      <c r="C34" s="164" t="s">
        <v>102</v>
      </c>
      <c r="D34" s="11" t="s">
        <v>161</v>
      </c>
      <c r="E34" s="184">
        <v>9732.9750000000004</v>
      </c>
      <c r="F34" s="184">
        <v>35214.285714285717</v>
      </c>
      <c r="G34" s="48">
        <f>(F34-E34)/E34</f>
        <v>2.6180392648995521</v>
      </c>
      <c r="H34" s="184">
        <v>28835.714285714286</v>
      </c>
      <c r="I34" s="44">
        <f>(F34-H34)/H34</f>
        <v>0.22120386425563546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84">
        <v>8633.2444444444445</v>
      </c>
      <c r="F35" s="184">
        <v>37583.333333333336</v>
      </c>
      <c r="G35" s="48">
        <f>(F35-E35)/E35</f>
        <v>3.3533266751781232</v>
      </c>
      <c r="H35" s="184">
        <v>33066.666666666664</v>
      </c>
      <c r="I35" s="44">
        <f>(F35-H35)/H35</f>
        <v>0.13659274193548404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87">
        <v>7704.625</v>
      </c>
      <c r="F36" s="184">
        <v>21999.777777777777</v>
      </c>
      <c r="G36" s="51">
        <f>(F36-E36)/E36</f>
        <v>1.8553989036166949</v>
      </c>
      <c r="H36" s="184">
        <v>23377.555555555555</v>
      </c>
      <c r="I36" s="56">
        <f>(F36-H36)/H36</f>
        <v>-5.8935921444120173E-2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4"/>
      <c r="F37" s="204"/>
      <c r="G37" s="52"/>
      <c r="H37" s="204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84">
        <v>291207.33333333331</v>
      </c>
      <c r="F38" s="184">
        <v>1112499.5</v>
      </c>
      <c r="G38" s="45">
        <f t="shared" ref="G38:G43" si="2">(F38-E38)/E38</f>
        <v>2.8203004274159769</v>
      </c>
      <c r="H38" s="184">
        <v>902424.5</v>
      </c>
      <c r="I38" s="44">
        <f t="shared" ref="I38:I43" si="3">(F38-H38)/H38</f>
        <v>0.23278955746436406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84">
        <v>186077.99285714285</v>
      </c>
      <c r="F39" s="184">
        <v>693983</v>
      </c>
      <c r="G39" s="48">
        <f t="shared" si="2"/>
        <v>2.7295275456501176</v>
      </c>
      <c r="H39" s="184">
        <v>544983</v>
      </c>
      <c r="I39" s="44">
        <f t="shared" si="3"/>
        <v>0.27340302358055207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92">
        <v>133572.69999999998</v>
      </c>
      <c r="F40" s="184">
        <v>489979.6</v>
      </c>
      <c r="G40" s="48">
        <f t="shared" si="2"/>
        <v>2.6682615534461762</v>
      </c>
      <c r="H40" s="184">
        <v>370339.6</v>
      </c>
      <c r="I40" s="44">
        <f t="shared" si="3"/>
        <v>0.32305483939605706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85">
        <v>62959.821428571428</v>
      </c>
      <c r="F41" s="184">
        <v>186194.25</v>
      </c>
      <c r="G41" s="48">
        <f t="shared" si="2"/>
        <v>1.9573503509891514</v>
      </c>
      <c r="H41" s="184">
        <v>156044.25</v>
      </c>
      <c r="I41" s="44">
        <f t="shared" si="3"/>
        <v>0.19321442475451675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85">
        <v>49551.458333333336</v>
      </c>
      <c r="F42" s="184">
        <v>191666</v>
      </c>
      <c r="G42" s="48">
        <f t="shared" si="2"/>
        <v>2.8680193569815886</v>
      </c>
      <c r="H42" s="184">
        <v>156666</v>
      </c>
      <c r="I42" s="44">
        <f t="shared" si="3"/>
        <v>0.22340520597959992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88">
        <v>116762.03125</v>
      </c>
      <c r="F43" s="184">
        <v>422285.42857142858</v>
      </c>
      <c r="G43" s="51">
        <f t="shared" si="2"/>
        <v>2.6166331130988145</v>
      </c>
      <c r="H43" s="184">
        <v>347499.66666666669</v>
      </c>
      <c r="I43" s="59">
        <f t="shared" si="3"/>
        <v>0.21521103206265491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54"/>
      <c r="F44" s="204"/>
      <c r="G44" s="6"/>
      <c r="H44" s="204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82">
        <v>97978.798611111124</v>
      </c>
      <c r="F45" s="184">
        <v>296712.25</v>
      </c>
      <c r="G45" s="45">
        <f t="shared" ref="G45:G50" si="4">(F45-E45)/E45</f>
        <v>2.0283311717026078</v>
      </c>
      <c r="H45" s="184">
        <v>237274.75</v>
      </c>
      <c r="I45" s="44">
        <f t="shared" ref="I45:I50" si="5">(F45-H45)/H45</f>
        <v>0.25050073806842066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85">
        <v>57685.604166666664</v>
      </c>
      <c r="F46" s="184">
        <v>246757.3</v>
      </c>
      <c r="G46" s="48">
        <f t="shared" si="4"/>
        <v>3.2776235694275258</v>
      </c>
      <c r="H46" s="184">
        <v>205806.8</v>
      </c>
      <c r="I46" s="84">
        <f t="shared" si="5"/>
        <v>0.1989754468754191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85">
        <v>182195.53125</v>
      </c>
      <c r="F47" s="184">
        <v>763242.25</v>
      </c>
      <c r="G47" s="48">
        <f t="shared" si="4"/>
        <v>3.1891381460542818</v>
      </c>
      <c r="H47" s="184">
        <v>584835.42857142852</v>
      </c>
      <c r="I47" s="84">
        <f t="shared" si="5"/>
        <v>0.30505474311698932</v>
      </c>
    </row>
    <row r="48" spans="1:9" ht="16.5">
      <c r="A48" s="37"/>
      <c r="B48" s="34" t="s">
        <v>48</v>
      </c>
      <c r="C48" s="128" t="s">
        <v>157</v>
      </c>
      <c r="D48" s="11" t="s">
        <v>114</v>
      </c>
      <c r="E48" s="185">
        <v>218136</v>
      </c>
      <c r="F48" s="184">
        <v>1094981.6666666667</v>
      </c>
      <c r="G48" s="48">
        <f t="shared" si="4"/>
        <v>4.0197201134460459</v>
      </c>
      <c r="H48" s="184">
        <v>993998.33333333337</v>
      </c>
      <c r="I48" s="84">
        <f t="shared" si="5"/>
        <v>0.10159306102122911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85">
        <v>25848.75</v>
      </c>
      <c r="F49" s="184">
        <v>121032.66666666667</v>
      </c>
      <c r="G49" s="48">
        <f t="shared" si="4"/>
        <v>3.6823411834872739</v>
      </c>
      <c r="H49" s="184">
        <v>100399.33333333333</v>
      </c>
      <c r="I49" s="44">
        <f t="shared" si="5"/>
        <v>0.20551265280645964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88">
        <v>263330</v>
      </c>
      <c r="F50" s="184">
        <v>1550990</v>
      </c>
      <c r="G50" s="56">
        <f t="shared" si="4"/>
        <v>4.8899099988607455</v>
      </c>
      <c r="H50" s="184">
        <v>1148990</v>
      </c>
      <c r="I50" s="59">
        <f t="shared" si="5"/>
        <v>0.34987249671450577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54"/>
      <c r="F51" s="204"/>
      <c r="G51" s="52"/>
      <c r="H51" s="204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82">
        <v>39437.916666666672</v>
      </c>
      <c r="F52" s="181">
        <v>116000</v>
      </c>
      <c r="G52" s="183">
        <f t="shared" ref="G52:G60" si="6">(F52-E52)/E52</f>
        <v>1.9413318401284716</v>
      </c>
      <c r="H52" s="181">
        <v>107066.66666666667</v>
      </c>
      <c r="I52" s="116">
        <f t="shared" ref="I52:I60" si="7">(F52-H52)/H52</f>
        <v>8.3437110834371053E-2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85">
        <v>46165</v>
      </c>
      <c r="F53" s="184">
        <v>134816.66666666666</v>
      </c>
      <c r="G53" s="186">
        <f t="shared" si="6"/>
        <v>1.9203220332863999</v>
      </c>
      <c r="H53" s="184">
        <v>106316.66666666667</v>
      </c>
      <c r="I53" s="84">
        <f t="shared" si="7"/>
        <v>0.26806709515598043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85">
        <v>33668.6</v>
      </c>
      <c r="F54" s="184">
        <v>115347.6</v>
      </c>
      <c r="G54" s="186">
        <f t="shared" si="6"/>
        <v>2.4259695977854738</v>
      </c>
      <c r="H54" s="184">
        <v>94197.6</v>
      </c>
      <c r="I54" s="84">
        <f t="shared" si="7"/>
        <v>0.22452801345257203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85">
        <v>48893.125</v>
      </c>
      <c r="F55" s="184">
        <v>130996.66666666667</v>
      </c>
      <c r="G55" s="186">
        <f t="shared" si="6"/>
        <v>1.6792451222266254</v>
      </c>
      <c r="H55" s="184">
        <v>109983.33333333333</v>
      </c>
      <c r="I55" s="84">
        <f t="shared" si="7"/>
        <v>0.19105925140172764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85">
        <v>21991</v>
      </c>
      <c r="F56" s="184">
        <v>84247.5</v>
      </c>
      <c r="G56" s="191">
        <f t="shared" si="6"/>
        <v>2.8309990450638898</v>
      </c>
      <c r="H56" s="184">
        <v>64372.5</v>
      </c>
      <c r="I56" s="85">
        <f t="shared" si="7"/>
        <v>0.30874985436327623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88">
        <v>6490</v>
      </c>
      <c r="F57" s="187">
        <v>68125</v>
      </c>
      <c r="G57" s="189">
        <f t="shared" si="6"/>
        <v>9.4969183359013876</v>
      </c>
      <c r="H57" s="187">
        <v>50750</v>
      </c>
      <c r="I57" s="117">
        <f t="shared" si="7"/>
        <v>0.34236453201970446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82">
        <v>44427.916666666672</v>
      </c>
      <c r="F58" s="190">
        <v>200058</v>
      </c>
      <c r="G58" s="44">
        <f t="shared" si="6"/>
        <v>3.5029795455184889</v>
      </c>
      <c r="H58" s="190">
        <v>164016.33333333334</v>
      </c>
      <c r="I58" s="44">
        <f t="shared" si="7"/>
        <v>0.21974437505207808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85">
        <v>53830.083333333336</v>
      </c>
      <c r="F59" s="184">
        <v>178926.85714285713</v>
      </c>
      <c r="G59" s="48">
        <f t="shared" si="6"/>
        <v>2.3239193785914094</v>
      </c>
      <c r="H59" s="184">
        <v>155949.66666666666</v>
      </c>
      <c r="I59" s="44">
        <f t="shared" si="7"/>
        <v>0.14733722083101902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88">
        <v>433950</v>
      </c>
      <c r="F60" s="184">
        <v>1238900</v>
      </c>
      <c r="G60" s="51">
        <f t="shared" si="6"/>
        <v>1.8549372047470907</v>
      </c>
      <c r="H60" s="184">
        <v>991200</v>
      </c>
      <c r="I60" s="51">
        <f t="shared" si="7"/>
        <v>0.24989911218724778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54"/>
      <c r="F61" s="204"/>
      <c r="G61" s="52"/>
      <c r="H61" s="204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82">
        <v>82219.125</v>
      </c>
      <c r="F62" s="184">
        <v>376349.125</v>
      </c>
      <c r="G62" s="45">
        <f t="shared" ref="G62:G67" si="8">(F62-E62)/E62</f>
        <v>3.5773915132276097</v>
      </c>
      <c r="H62" s="184">
        <v>289450.88888888888</v>
      </c>
      <c r="I62" s="44">
        <f t="shared" ref="I62:I67" si="9">(F62-H62)/H62</f>
        <v>0.30021754793943173</v>
      </c>
    </row>
    <row r="63" spans="1:9" ht="16.5">
      <c r="A63" s="37"/>
      <c r="B63" s="34" t="s">
        <v>60</v>
      </c>
      <c r="C63" s="15" t="s">
        <v>129</v>
      </c>
      <c r="D63" s="13" t="s">
        <v>215</v>
      </c>
      <c r="E63" s="185">
        <v>483311.69642857148</v>
      </c>
      <c r="F63" s="184">
        <v>1809682.5</v>
      </c>
      <c r="G63" s="48">
        <f t="shared" si="8"/>
        <v>2.7443383087407915</v>
      </c>
      <c r="H63" s="184">
        <v>1498190</v>
      </c>
      <c r="I63" s="44">
        <f t="shared" si="9"/>
        <v>0.20791254780768795</v>
      </c>
    </row>
    <row r="64" spans="1:9" ht="16.5">
      <c r="A64" s="37"/>
      <c r="B64" s="34" t="s">
        <v>61</v>
      </c>
      <c r="C64" s="15" t="s">
        <v>130</v>
      </c>
      <c r="D64" s="13" t="s">
        <v>216</v>
      </c>
      <c r="E64" s="185">
        <v>243704.6875</v>
      </c>
      <c r="F64" s="184">
        <v>606443.83333333337</v>
      </c>
      <c r="G64" s="48">
        <f t="shared" si="8"/>
        <v>1.4884372949672269</v>
      </c>
      <c r="H64" s="184">
        <v>655432.6</v>
      </c>
      <c r="I64" s="84">
        <f t="shared" si="9"/>
        <v>-7.4742645798616988E-2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85">
        <v>101989.37500000001</v>
      </c>
      <c r="F65" s="184">
        <v>531366</v>
      </c>
      <c r="G65" s="48">
        <f t="shared" si="8"/>
        <v>4.2100132979538305</v>
      </c>
      <c r="H65" s="184">
        <v>365099.5</v>
      </c>
      <c r="I65" s="84">
        <f t="shared" si="9"/>
        <v>0.45540051410642851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85">
        <v>56655.875000000007</v>
      </c>
      <c r="F66" s="184">
        <v>199020.42857142858</v>
      </c>
      <c r="G66" s="48">
        <f t="shared" si="8"/>
        <v>2.5127941907424174</v>
      </c>
      <c r="H66" s="184">
        <v>156121.85714285713</v>
      </c>
      <c r="I66" s="84">
        <f t="shared" si="9"/>
        <v>0.27477620503398004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88">
        <v>51239.6</v>
      </c>
      <c r="F67" s="184">
        <v>165355.6</v>
      </c>
      <c r="G67" s="51">
        <f t="shared" si="8"/>
        <v>2.227105598014036</v>
      </c>
      <c r="H67" s="184">
        <v>141411.6</v>
      </c>
      <c r="I67" s="85">
        <f t="shared" si="9"/>
        <v>0.16932132866044936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54"/>
      <c r="F68" s="204"/>
      <c r="G68" s="60"/>
      <c r="H68" s="204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82">
        <v>55157.875</v>
      </c>
      <c r="F69" s="190">
        <v>225466.85714285713</v>
      </c>
      <c r="G69" s="45">
        <f>(F69-E69)/E69</f>
        <v>3.0876639490346052</v>
      </c>
      <c r="H69" s="190">
        <v>180331.85714285713</v>
      </c>
      <c r="I69" s="44">
        <f>(F69-H69)/H69</f>
        <v>0.25028855530636773</v>
      </c>
    </row>
    <row r="70" spans="1:9" ht="16.5">
      <c r="A70" s="37"/>
      <c r="B70" s="34" t="s">
        <v>67</v>
      </c>
      <c r="C70" s="15" t="s">
        <v>139</v>
      </c>
      <c r="D70" s="13" t="s">
        <v>135</v>
      </c>
      <c r="E70" s="185">
        <v>40188.758333333331</v>
      </c>
      <c r="F70" s="184">
        <v>157312.85714285713</v>
      </c>
      <c r="G70" s="48">
        <f>(F70-E70)/E70</f>
        <v>2.9143497750807299</v>
      </c>
      <c r="H70" s="184">
        <v>127187.6</v>
      </c>
      <c r="I70" s="44">
        <f>(F70-H70)/H70</f>
        <v>0.23685687239052489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85">
        <v>21901.357142857145</v>
      </c>
      <c r="F71" s="184">
        <v>71829.666666666672</v>
      </c>
      <c r="G71" s="48">
        <f>(F71-E71)/E71</f>
        <v>2.2796902127178464</v>
      </c>
      <c r="H71" s="184">
        <v>56119.666666666664</v>
      </c>
      <c r="I71" s="44">
        <f>(F71-H71)/H71</f>
        <v>0.27993751447799065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85">
        <v>30028.25</v>
      </c>
      <c r="F72" s="184">
        <v>72557.5</v>
      </c>
      <c r="G72" s="48">
        <f>(F72-E72)/E72</f>
        <v>1.4163079766553162</v>
      </c>
      <c r="H72" s="184">
        <v>72557.5</v>
      </c>
      <c r="I72" s="44">
        <f>(F72-H72)/H72</f>
        <v>0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88">
        <v>23895.060515873018</v>
      </c>
      <c r="F73" s="193">
        <v>95438.5</v>
      </c>
      <c r="G73" s="48">
        <f>(F73-E73)/E73</f>
        <v>2.9940681437739856</v>
      </c>
      <c r="H73" s="193">
        <v>74352.25</v>
      </c>
      <c r="I73" s="59">
        <f>(F73-H73)/H73</f>
        <v>0.28359935307942935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54"/>
      <c r="F74" s="159"/>
      <c r="G74" s="52"/>
      <c r="H74" s="159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82">
        <v>19730.599999999999</v>
      </c>
      <c r="F75" s="181">
        <v>65540.75</v>
      </c>
      <c r="G75" s="44">
        <f t="shared" ref="G75:G81" si="10">(F75-E75)/E75</f>
        <v>2.3217819022229431</v>
      </c>
      <c r="H75" s="181">
        <v>53850.5</v>
      </c>
      <c r="I75" s="45">
        <f t="shared" ref="I75:I81" si="11">(F75-H75)/H75</f>
        <v>0.21708712082524767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85">
        <v>17737.96875</v>
      </c>
      <c r="F76" s="184">
        <v>66149.71428571429</v>
      </c>
      <c r="G76" s="48">
        <f t="shared" si="10"/>
        <v>2.7292722305486241</v>
      </c>
      <c r="H76" s="184">
        <v>61157.25</v>
      </c>
      <c r="I76" s="44">
        <f t="shared" si="11"/>
        <v>8.1633237035908093E-2</v>
      </c>
    </row>
    <row r="77" spans="1:9" ht="16.5">
      <c r="A77" s="37"/>
      <c r="B77" s="34" t="s">
        <v>75</v>
      </c>
      <c r="C77" s="15" t="s">
        <v>148</v>
      </c>
      <c r="D77" s="13" t="s">
        <v>145</v>
      </c>
      <c r="E77" s="185">
        <v>9871.1666666666679</v>
      </c>
      <c r="F77" s="184">
        <v>37749</v>
      </c>
      <c r="G77" s="48">
        <f t="shared" si="10"/>
        <v>2.8241680314721322</v>
      </c>
      <c r="H77" s="184">
        <v>26689.599999999999</v>
      </c>
      <c r="I77" s="44">
        <f t="shared" si="11"/>
        <v>0.41437114081889581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85">
        <v>15047.861111111111</v>
      </c>
      <c r="F78" s="184">
        <v>77899.75</v>
      </c>
      <c r="G78" s="48">
        <f t="shared" si="10"/>
        <v>4.176798843689487</v>
      </c>
      <c r="H78" s="184">
        <v>52052.875</v>
      </c>
      <c r="I78" s="44">
        <f t="shared" si="11"/>
        <v>0.49655038266378176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94">
        <v>24097.598214285714</v>
      </c>
      <c r="F79" s="184">
        <v>105799.71428571429</v>
      </c>
      <c r="G79" s="48">
        <f t="shared" si="10"/>
        <v>3.3904671886758133</v>
      </c>
      <c r="H79" s="184">
        <v>89498.28571428571</v>
      </c>
      <c r="I79" s="44">
        <f t="shared" si="11"/>
        <v>0.18214235548007315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94">
        <v>69000</v>
      </c>
      <c r="F80" s="184">
        <v>414999</v>
      </c>
      <c r="G80" s="48">
        <f t="shared" si="10"/>
        <v>5.0144782608695655</v>
      </c>
      <c r="H80" s="184">
        <v>342999</v>
      </c>
      <c r="I80" s="44">
        <f t="shared" si="11"/>
        <v>0.20991314843483508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88">
        <v>39248.416666666664</v>
      </c>
      <c r="F81" s="187">
        <v>139279.22222222222</v>
      </c>
      <c r="G81" s="51">
        <f t="shared" si="10"/>
        <v>2.5486583676765449</v>
      </c>
      <c r="H81" s="187">
        <v>111621.8</v>
      </c>
      <c r="I81" s="56">
        <f t="shared" si="11"/>
        <v>0.2477779629267958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4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20" t="s">
        <v>203</v>
      </c>
      <c r="B9" s="220"/>
      <c r="C9" s="220"/>
      <c r="D9" s="220"/>
      <c r="E9" s="220"/>
      <c r="F9" s="220"/>
      <c r="G9" s="220"/>
      <c r="H9" s="220"/>
      <c r="I9" s="220"/>
    </row>
    <row r="10" spans="1:9" ht="18">
      <c r="A10" s="2" t="s">
        <v>223</v>
      </c>
      <c r="B10" s="2"/>
      <c r="C10" s="2"/>
      <c r="D10" s="2"/>
    </row>
    <row r="11" spans="1:9" ht="18.75" thickBot="1">
      <c r="A11" s="2"/>
      <c r="B11" s="2"/>
      <c r="C11" s="2"/>
      <c r="D11" s="2"/>
    </row>
    <row r="12" spans="1:9" ht="30.75" customHeight="1">
      <c r="A12" s="221" t="s">
        <v>3</v>
      </c>
      <c r="B12" s="227"/>
      <c r="C12" s="229" t="s">
        <v>0</v>
      </c>
      <c r="D12" s="223" t="s">
        <v>23</v>
      </c>
      <c r="E12" s="223" t="s">
        <v>217</v>
      </c>
      <c r="F12" s="231" t="s">
        <v>224</v>
      </c>
      <c r="G12" s="223" t="s">
        <v>197</v>
      </c>
      <c r="H12" s="231" t="s">
        <v>219</v>
      </c>
      <c r="I12" s="223" t="s">
        <v>187</v>
      </c>
    </row>
    <row r="13" spans="1:9" ht="30.75" customHeight="1" thickBot="1">
      <c r="A13" s="222"/>
      <c r="B13" s="228"/>
      <c r="C13" s="230"/>
      <c r="D13" s="224"/>
      <c r="E13" s="224"/>
      <c r="F13" s="232"/>
      <c r="G13" s="224"/>
      <c r="H13" s="232"/>
      <c r="I13" s="224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 customHeight="1">
      <c r="A15" s="33"/>
      <c r="B15" s="40" t="s">
        <v>4</v>
      </c>
      <c r="C15" s="19" t="s">
        <v>84</v>
      </c>
      <c r="D15" s="11" t="s">
        <v>161</v>
      </c>
      <c r="E15" s="155">
        <v>14529.400000000001</v>
      </c>
      <c r="F15" s="155">
        <v>48166.6</v>
      </c>
      <c r="G15" s="44">
        <f>(F15-E15)/E15</f>
        <v>2.3151128057593566</v>
      </c>
      <c r="H15" s="155">
        <v>40433</v>
      </c>
      <c r="I15" s="118">
        <f>(F15-H15)/H15</f>
        <v>0.19126950758044167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55">
        <v>22110.14166666667</v>
      </c>
      <c r="F16" s="155">
        <v>54033.2</v>
      </c>
      <c r="G16" s="48">
        <f t="shared" ref="G16:G39" si="0">(F16-E16)/E16</f>
        <v>1.4438197101857853</v>
      </c>
      <c r="H16" s="155">
        <v>44666.6</v>
      </c>
      <c r="I16" s="48">
        <f>(F16-H16)/H16</f>
        <v>0.20970031298554173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55">
        <v>24763.597222222223</v>
      </c>
      <c r="F17" s="155">
        <v>59166.6</v>
      </c>
      <c r="G17" s="48">
        <f t="shared" si="0"/>
        <v>1.3892570804255124</v>
      </c>
      <c r="H17" s="155">
        <v>44900</v>
      </c>
      <c r="I17" s="48">
        <f t="shared" ref="I17:I29" si="1">(F17-H17)/H17</f>
        <v>0.3177416481069042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55">
        <v>4243.75</v>
      </c>
      <c r="F18" s="155">
        <v>16800</v>
      </c>
      <c r="G18" s="48">
        <f t="shared" si="0"/>
        <v>2.9587628865979383</v>
      </c>
      <c r="H18" s="155">
        <v>16500</v>
      </c>
      <c r="I18" s="48">
        <f t="shared" si="1"/>
        <v>1.8181818181818181E-2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55">
        <v>54011.49642857143</v>
      </c>
      <c r="F19" s="155">
        <v>155000</v>
      </c>
      <c r="G19" s="48">
        <f t="shared" si="0"/>
        <v>1.8697594077028175</v>
      </c>
      <c r="H19" s="155">
        <v>123800</v>
      </c>
      <c r="I19" s="48">
        <f t="shared" si="1"/>
        <v>0.25201938610662361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55">
        <v>18584.849999999999</v>
      </c>
      <c r="F20" s="155">
        <v>43700</v>
      </c>
      <c r="G20" s="48">
        <f t="shared" si="0"/>
        <v>1.3513776005725096</v>
      </c>
      <c r="H20" s="155">
        <v>47766.6</v>
      </c>
      <c r="I20" s="48">
        <f t="shared" si="1"/>
        <v>-8.5134801304677293E-2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55">
        <v>11153.674999999999</v>
      </c>
      <c r="F21" s="155">
        <v>36166.6</v>
      </c>
      <c r="G21" s="48">
        <f t="shared" si="0"/>
        <v>2.2425725153368732</v>
      </c>
      <c r="H21" s="155">
        <v>36500</v>
      </c>
      <c r="I21" s="48">
        <f t="shared" si="1"/>
        <v>-9.1342465753425049E-3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55">
        <v>3588.5</v>
      </c>
      <c r="F22" s="155">
        <v>11100</v>
      </c>
      <c r="G22" s="48">
        <f t="shared" si="0"/>
        <v>2.0932144350006965</v>
      </c>
      <c r="H22" s="155">
        <v>8200</v>
      </c>
      <c r="I22" s="48">
        <f t="shared" si="1"/>
        <v>0.35365853658536583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55">
        <v>5547.7638888888887</v>
      </c>
      <c r="F23" s="155">
        <v>12033.2</v>
      </c>
      <c r="G23" s="48">
        <f t="shared" si="0"/>
        <v>1.1690180478120566</v>
      </c>
      <c r="H23" s="155">
        <v>9900</v>
      </c>
      <c r="I23" s="48">
        <f t="shared" si="1"/>
        <v>0.21547474747474754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55">
        <v>4601.34375</v>
      </c>
      <c r="F24" s="155">
        <v>12400</v>
      </c>
      <c r="G24" s="48">
        <f t="shared" si="0"/>
        <v>1.6948649511351983</v>
      </c>
      <c r="H24" s="155">
        <v>9900</v>
      </c>
      <c r="I24" s="48">
        <f t="shared" si="1"/>
        <v>0.25252525252525254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55">
        <v>3509.6750000000002</v>
      </c>
      <c r="F25" s="155">
        <v>12066.6</v>
      </c>
      <c r="G25" s="48">
        <f t="shared" si="0"/>
        <v>2.438096120011112</v>
      </c>
      <c r="H25" s="155">
        <v>9900</v>
      </c>
      <c r="I25" s="48">
        <f t="shared" si="1"/>
        <v>0.21884848484848488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55">
        <v>13278.424999999999</v>
      </c>
      <c r="F26" s="155">
        <v>33500</v>
      </c>
      <c r="G26" s="48">
        <f t="shared" si="0"/>
        <v>1.5228895746295212</v>
      </c>
      <c r="H26" s="155">
        <v>22500</v>
      </c>
      <c r="I26" s="48">
        <f t="shared" si="1"/>
        <v>0.48888888888888887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55">
        <v>3864.0875000000001</v>
      </c>
      <c r="F27" s="155">
        <v>10300</v>
      </c>
      <c r="G27" s="48">
        <f t="shared" si="0"/>
        <v>1.6655711083147056</v>
      </c>
      <c r="H27" s="155">
        <v>8133.2</v>
      </c>
      <c r="I27" s="48">
        <f t="shared" si="1"/>
        <v>0.266414203511533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55">
        <v>7660.6437500000002</v>
      </c>
      <c r="F28" s="155">
        <v>68066.600000000006</v>
      </c>
      <c r="G28" s="48">
        <f t="shared" si="0"/>
        <v>7.885232393165392</v>
      </c>
      <c r="H28" s="155">
        <v>58400</v>
      </c>
      <c r="I28" s="48">
        <f t="shared" si="1"/>
        <v>0.16552397260273982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55">
        <v>18649.263888888891</v>
      </c>
      <c r="F29" s="155">
        <v>45500</v>
      </c>
      <c r="G29" s="48">
        <f t="shared" si="0"/>
        <v>1.4397745815108876</v>
      </c>
      <c r="H29" s="155">
        <v>37833.199999999997</v>
      </c>
      <c r="I29" s="48">
        <f t="shared" si="1"/>
        <v>0.20264741021113741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58">
        <v>14587.75</v>
      </c>
      <c r="F30" s="158">
        <v>33700</v>
      </c>
      <c r="G30" s="51">
        <f t="shared" si="0"/>
        <v>1.310157495158609</v>
      </c>
      <c r="H30" s="158">
        <v>24333.200000000001</v>
      </c>
      <c r="I30" s="51">
        <f>(F30-H30)/H30</f>
        <v>0.38493909555668793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54"/>
      <c r="F31" s="154"/>
      <c r="G31" s="41"/>
      <c r="H31" s="154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55">
        <v>18630.986111111109</v>
      </c>
      <c r="F32" s="155">
        <v>52666.6</v>
      </c>
      <c r="G32" s="44">
        <f t="shared" si="0"/>
        <v>1.8268283646344838</v>
      </c>
      <c r="H32" s="155">
        <v>40666.6</v>
      </c>
      <c r="I32" s="45">
        <f>(F32-H32)/H32</f>
        <v>0.29508245095483765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55">
        <v>19010.98333333333</v>
      </c>
      <c r="F33" s="155">
        <v>51000</v>
      </c>
      <c r="G33" s="48">
        <f t="shared" si="0"/>
        <v>1.68265976071727</v>
      </c>
      <c r="H33" s="155">
        <v>39500</v>
      </c>
      <c r="I33" s="48">
        <f>(F33-H33)/H33</f>
        <v>0.29113924050632911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55">
        <v>9732.9750000000004</v>
      </c>
      <c r="F34" s="155">
        <v>33833.199999999997</v>
      </c>
      <c r="G34" s="48">
        <f>(F34-E34)/E34</f>
        <v>2.4761416730239212</v>
      </c>
      <c r="H34" s="155">
        <v>28233.200000000001</v>
      </c>
      <c r="I34" s="48">
        <f>(F34-H34)/H34</f>
        <v>0.19834804414660739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55">
        <v>8633.2444444444445</v>
      </c>
      <c r="F35" s="155">
        <v>29700</v>
      </c>
      <c r="G35" s="48">
        <f t="shared" si="0"/>
        <v>2.4401898603846628</v>
      </c>
      <c r="H35" s="155">
        <v>28300</v>
      </c>
      <c r="I35" s="48">
        <f>(F35-H35)/H35</f>
        <v>4.9469964664310952E-2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55">
        <v>7704.625</v>
      </c>
      <c r="F36" s="155">
        <v>18000</v>
      </c>
      <c r="G36" s="55">
        <f t="shared" si="0"/>
        <v>1.3362590651718935</v>
      </c>
      <c r="H36" s="155">
        <v>19100</v>
      </c>
      <c r="I36" s="48">
        <f>(F36-H36)/H36</f>
        <v>-5.7591623036649213E-2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3"/>
      <c r="F37" s="153"/>
      <c r="G37" s="6"/>
      <c r="H37" s="153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56">
        <v>291207.33333333331</v>
      </c>
      <c r="F38" s="156">
        <v>1090000</v>
      </c>
      <c r="G38" s="45">
        <f t="shared" si="0"/>
        <v>2.743037606653679</v>
      </c>
      <c r="H38" s="156">
        <v>790000</v>
      </c>
      <c r="I38" s="45">
        <f>(F38-H38)/H38</f>
        <v>0.379746835443038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57">
        <v>186077.99285714285</v>
      </c>
      <c r="F39" s="157">
        <v>801000</v>
      </c>
      <c r="G39" s="51">
        <f t="shared" si="0"/>
        <v>3.3046466038299842</v>
      </c>
      <c r="H39" s="157">
        <v>643466.6</v>
      </c>
      <c r="I39" s="51">
        <f>(F39-H39)/H39</f>
        <v>0.24481985545170493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4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20" t="s">
        <v>204</v>
      </c>
      <c r="B9" s="220"/>
      <c r="C9" s="220"/>
      <c r="D9" s="220"/>
      <c r="E9" s="220"/>
      <c r="F9" s="220"/>
      <c r="G9" s="220"/>
      <c r="H9" s="220"/>
      <c r="I9" s="220"/>
    </row>
    <row r="10" spans="1:9" ht="18">
      <c r="A10" s="2" t="s">
        <v>221</v>
      </c>
      <c r="B10" s="2"/>
      <c r="C10" s="2"/>
      <c r="D10" s="2"/>
    </row>
    <row r="11" spans="1:9" ht="18.75" thickBot="1">
      <c r="A11" s="2"/>
      <c r="B11" s="2"/>
      <c r="C11" s="2"/>
      <c r="D11" s="2"/>
    </row>
    <row r="12" spans="1:9" ht="24.75" customHeight="1">
      <c r="A12" s="221" t="s">
        <v>3</v>
      </c>
      <c r="B12" s="227"/>
      <c r="C12" s="229" t="s">
        <v>0</v>
      </c>
      <c r="D12" s="223" t="s">
        <v>222</v>
      </c>
      <c r="E12" s="231" t="s">
        <v>224</v>
      </c>
      <c r="F12" s="238" t="s">
        <v>186</v>
      </c>
      <c r="G12" s="223" t="s">
        <v>217</v>
      </c>
      <c r="H12" s="240" t="s">
        <v>225</v>
      </c>
      <c r="I12" s="236" t="s">
        <v>196</v>
      </c>
    </row>
    <row r="13" spans="1:9" ht="39.75" customHeight="1" thickBot="1">
      <c r="A13" s="222"/>
      <c r="B13" s="228"/>
      <c r="C13" s="230"/>
      <c r="D13" s="224"/>
      <c r="E13" s="232"/>
      <c r="F13" s="239"/>
      <c r="G13" s="224"/>
      <c r="H13" s="241"/>
      <c r="I13" s="237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33"/>
      <c r="B15" s="40" t="s">
        <v>4</v>
      </c>
      <c r="C15" s="19" t="s">
        <v>163</v>
      </c>
      <c r="D15" s="144">
        <v>48110.888888888891</v>
      </c>
      <c r="E15" s="144">
        <v>48166.6</v>
      </c>
      <c r="F15" s="67">
        <f t="shared" ref="F15:F30" si="0">D15-E15</f>
        <v>-55.711111111108039</v>
      </c>
      <c r="G15" s="42">
        <v>14529.400000000001</v>
      </c>
      <c r="H15" s="66">
        <f>AVERAGE(D15:E15)</f>
        <v>48138.744444444441</v>
      </c>
      <c r="I15" s="69">
        <f>(H15-G15)/G15</f>
        <v>2.3131956202213741</v>
      </c>
    </row>
    <row r="16" spans="1:9" ht="16.5" customHeight="1">
      <c r="A16" s="37"/>
      <c r="B16" s="34" t="s">
        <v>5</v>
      </c>
      <c r="C16" s="15" t="s">
        <v>164</v>
      </c>
      <c r="D16" s="144">
        <v>49181</v>
      </c>
      <c r="E16" s="144">
        <v>54033.2</v>
      </c>
      <c r="F16" s="71">
        <f t="shared" si="0"/>
        <v>-4852.1999999999971</v>
      </c>
      <c r="G16" s="46">
        <v>22110.14166666667</v>
      </c>
      <c r="H16" s="68">
        <f t="shared" ref="H16:H30" si="1">AVERAGE(D16:E16)</f>
        <v>51607.1</v>
      </c>
      <c r="I16" s="72">
        <f t="shared" ref="I16:I39" si="2">(H16-G16)/G16</f>
        <v>1.3340917836724244</v>
      </c>
    </row>
    <row r="17" spans="1:9" ht="16.5">
      <c r="A17" s="37"/>
      <c r="B17" s="34" t="s">
        <v>6</v>
      </c>
      <c r="C17" s="15" t="s">
        <v>165</v>
      </c>
      <c r="D17" s="144">
        <v>58160.888888888891</v>
      </c>
      <c r="E17" s="144">
        <v>59166.6</v>
      </c>
      <c r="F17" s="71">
        <f t="shared" si="0"/>
        <v>-1005.711111111108</v>
      </c>
      <c r="G17" s="46">
        <v>24763.597222222223</v>
      </c>
      <c r="H17" s="68">
        <f t="shared" si="1"/>
        <v>58663.744444444441</v>
      </c>
      <c r="I17" s="72">
        <f t="shared" si="2"/>
        <v>1.368950840138891</v>
      </c>
    </row>
    <row r="18" spans="1:9" ht="16.5">
      <c r="A18" s="37"/>
      <c r="B18" s="34" t="s">
        <v>7</v>
      </c>
      <c r="C18" s="15" t="s">
        <v>166</v>
      </c>
      <c r="D18" s="144">
        <v>15720.888888888889</v>
      </c>
      <c r="E18" s="144">
        <v>16800</v>
      </c>
      <c r="F18" s="71">
        <f t="shared" si="0"/>
        <v>-1079.1111111111113</v>
      </c>
      <c r="G18" s="46">
        <v>4243.75</v>
      </c>
      <c r="H18" s="68">
        <f t="shared" si="1"/>
        <v>16260.444444444445</v>
      </c>
      <c r="I18" s="72">
        <f t="shared" si="2"/>
        <v>2.8316216658484703</v>
      </c>
    </row>
    <row r="19" spans="1:9" ht="16.5">
      <c r="A19" s="37"/>
      <c r="B19" s="34" t="s">
        <v>8</v>
      </c>
      <c r="C19" s="15" t="s">
        <v>167</v>
      </c>
      <c r="D19" s="144">
        <v>263249.66666666669</v>
      </c>
      <c r="E19" s="144">
        <v>155000</v>
      </c>
      <c r="F19" s="71">
        <f t="shared" si="0"/>
        <v>108249.66666666669</v>
      </c>
      <c r="G19" s="46">
        <v>54011.49642857143</v>
      </c>
      <c r="H19" s="68">
        <f t="shared" si="1"/>
        <v>209124.83333333334</v>
      </c>
      <c r="I19" s="72">
        <f t="shared" si="2"/>
        <v>2.8718577925330138</v>
      </c>
    </row>
    <row r="20" spans="1:9" ht="16.5">
      <c r="A20" s="37"/>
      <c r="B20" s="34" t="s">
        <v>9</v>
      </c>
      <c r="C20" s="164" t="s">
        <v>168</v>
      </c>
      <c r="D20" s="144">
        <v>40383.111111111109</v>
      </c>
      <c r="E20" s="144">
        <v>43700</v>
      </c>
      <c r="F20" s="71">
        <f t="shared" si="0"/>
        <v>-3316.8888888888905</v>
      </c>
      <c r="G20" s="46">
        <v>18584.849999999999</v>
      </c>
      <c r="H20" s="68">
        <f t="shared" si="1"/>
        <v>42041.555555555555</v>
      </c>
      <c r="I20" s="72">
        <f t="shared" si="2"/>
        <v>1.2621412363056768</v>
      </c>
    </row>
    <row r="21" spans="1:9" ht="16.5">
      <c r="A21" s="37"/>
      <c r="B21" s="34" t="s">
        <v>10</v>
      </c>
      <c r="C21" s="15" t="s">
        <v>169</v>
      </c>
      <c r="D21" s="144">
        <v>46499.75</v>
      </c>
      <c r="E21" s="144">
        <v>36166.6</v>
      </c>
      <c r="F21" s="71">
        <f t="shared" si="0"/>
        <v>10333.150000000001</v>
      </c>
      <c r="G21" s="46">
        <v>11153.674999999999</v>
      </c>
      <c r="H21" s="68">
        <f t="shared" si="1"/>
        <v>41333.175000000003</v>
      </c>
      <c r="I21" s="72">
        <f t="shared" si="2"/>
        <v>2.7057897957399697</v>
      </c>
    </row>
    <row r="22" spans="1:9" ht="16.5">
      <c r="A22" s="37"/>
      <c r="B22" s="34" t="s">
        <v>11</v>
      </c>
      <c r="C22" s="15" t="s">
        <v>170</v>
      </c>
      <c r="D22" s="144">
        <v>8827.7777777777774</v>
      </c>
      <c r="E22" s="144">
        <v>11100</v>
      </c>
      <c r="F22" s="71">
        <f t="shared" si="0"/>
        <v>-2272.2222222222226</v>
      </c>
      <c r="G22" s="46">
        <v>3588.5</v>
      </c>
      <c r="H22" s="68">
        <f t="shared" si="1"/>
        <v>9963.8888888888887</v>
      </c>
      <c r="I22" s="72">
        <f t="shared" si="2"/>
        <v>1.7766166612481229</v>
      </c>
    </row>
    <row r="23" spans="1:9" ht="16.5">
      <c r="A23" s="37"/>
      <c r="B23" s="34" t="s">
        <v>12</v>
      </c>
      <c r="C23" s="15" t="s">
        <v>171</v>
      </c>
      <c r="D23" s="144">
        <v>13993.5</v>
      </c>
      <c r="E23" s="144">
        <v>12033.2</v>
      </c>
      <c r="F23" s="71">
        <f t="shared" si="0"/>
        <v>1960.2999999999993</v>
      </c>
      <c r="G23" s="46">
        <v>5547.7638888888887</v>
      </c>
      <c r="H23" s="68">
        <f t="shared" si="1"/>
        <v>13013.35</v>
      </c>
      <c r="I23" s="72">
        <f t="shared" si="2"/>
        <v>1.3456928341999657</v>
      </c>
    </row>
    <row r="24" spans="1:9" ht="16.5">
      <c r="A24" s="37"/>
      <c r="B24" s="34" t="s">
        <v>13</v>
      </c>
      <c r="C24" s="15" t="s">
        <v>172</v>
      </c>
      <c r="D24" s="144">
        <v>13937.5</v>
      </c>
      <c r="E24" s="144">
        <v>12400</v>
      </c>
      <c r="F24" s="71">
        <f t="shared" si="0"/>
        <v>1537.5</v>
      </c>
      <c r="G24" s="46">
        <v>4601.34375</v>
      </c>
      <c r="H24" s="68">
        <f t="shared" si="1"/>
        <v>13168.75</v>
      </c>
      <c r="I24" s="72">
        <f t="shared" si="2"/>
        <v>1.8619357117146487</v>
      </c>
    </row>
    <row r="25" spans="1:9" ht="16.5">
      <c r="A25" s="37"/>
      <c r="B25" s="34" t="s">
        <v>14</v>
      </c>
      <c r="C25" s="164" t="s">
        <v>173</v>
      </c>
      <c r="D25" s="144">
        <v>14998.5</v>
      </c>
      <c r="E25" s="144">
        <v>12066.6</v>
      </c>
      <c r="F25" s="71">
        <f t="shared" si="0"/>
        <v>2931.8999999999996</v>
      </c>
      <c r="G25" s="46">
        <v>3509.6750000000002</v>
      </c>
      <c r="H25" s="68">
        <f t="shared" si="1"/>
        <v>13532.55</v>
      </c>
      <c r="I25" s="72">
        <f t="shared" si="2"/>
        <v>2.8557843674984151</v>
      </c>
    </row>
    <row r="26" spans="1:9" ht="16.5">
      <c r="A26" s="37"/>
      <c r="B26" s="34" t="s">
        <v>15</v>
      </c>
      <c r="C26" s="15" t="s">
        <v>174</v>
      </c>
      <c r="D26" s="144">
        <v>38687.25</v>
      </c>
      <c r="E26" s="144">
        <v>33500</v>
      </c>
      <c r="F26" s="71">
        <f t="shared" si="0"/>
        <v>5187.25</v>
      </c>
      <c r="G26" s="46">
        <v>13278.424999999999</v>
      </c>
      <c r="H26" s="68">
        <f t="shared" si="1"/>
        <v>36093.625</v>
      </c>
      <c r="I26" s="72">
        <f t="shared" si="2"/>
        <v>1.7182158275548494</v>
      </c>
    </row>
    <row r="27" spans="1:9" ht="16.5">
      <c r="A27" s="37"/>
      <c r="B27" s="34" t="s">
        <v>16</v>
      </c>
      <c r="C27" s="15" t="s">
        <v>175</v>
      </c>
      <c r="D27" s="144">
        <v>13562.5</v>
      </c>
      <c r="E27" s="144">
        <v>10300</v>
      </c>
      <c r="F27" s="71">
        <f t="shared" si="0"/>
        <v>3262.5</v>
      </c>
      <c r="G27" s="46">
        <v>3864.0875000000001</v>
      </c>
      <c r="H27" s="68">
        <f t="shared" si="1"/>
        <v>11931.25</v>
      </c>
      <c r="I27" s="72">
        <f t="shared" si="2"/>
        <v>2.0877276976776535</v>
      </c>
    </row>
    <row r="28" spans="1:9" ht="16.5">
      <c r="A28" s="37"/>
      <c r="B28" s="34" t="s">
        <v>17</v>
      </c>
      <c r="C28" s="15" t="s">
        <v>176</v>
      </c>
      <c r="D28" s="144">
        <v>79277.555555555562</v>
      </c>
      <c r="E28" s="144">
        <v>68066.600000000006</v>
      </c>
      <c r="F28" s="71">
        <f t="shared" si="0"/>
        <v>11210.955555555556</v>
      </c>
      <c r="G28" s="46">
        <v>7660.6437500000002</v>
      </c>
      <c r="H28" s="68">
        <f t="shared" si="1"/>
        <v>73672.077777777784</v>
      </c>
      <c r="I28" s="72">
        <f t="shared" si="2"/>
        <v>8.6169565094027227</v>
      </c>
    </row>
    <row r="29" spans="1:9" ht="16.5">
      <c r="A29" s="37"/>
      <c r="B29" s="34" t="s">
        <v>18</v>
      </c>
      <c r="C29" s="15" t="s">
        <v>177</v>
      </c>
      <c r="D29" s="144">
        <v>43621.428571428572</v>
      </c>
      <c r="E29" s="144">
        <v>45500</v>
      </c>
      <c r="F29" s="71">
        <f t="shared" si="0"/>
        <v>-1878.5714285714275</v>
      </c>
      <c r="G29" s="46">
        <v>18649.263888888891</v>
      </c>
      <c r="H29" s="68">
        <f t="shared" si="1"/>
        <v>44560.71428571429</v>
      </c>
      <c r="I29" s="72">
        <f t="shared" si="2"/>
        <v>1.3894087483132924</v>
      </c>
    </row>
    <row r="30" spans="1:9" ht="17.25" thickBot="1">
      <c r="A30" s="38"/>
      <c r="B30" s="36" t="s">
        <v>19</v>
      </c>
      <c r="C30" s="16" t="s">
        <v>178</v>
      </c>
      <c r="D30" s="155">
        <v>31249.75</v>
      </c>
      <c r="E30" s="147">
        <v>33700</v>
      </c>
      <c r="F30" s="74">
        <f t="shared" si="0"/>
        <v>-2450.25</v>
      </c>
      <c r="G30" s="49">
        <v>14587.75</v>
      </c>
      <c r="H30" s="100">
        <f t="shared" si="1"/>
        <v>32474.875</v>
      </c>
      <c r="I30" s="75">
        <f t="shared" si="2"/>
        <v>1.2261743586228171</v>
      </c>
    </row>
    <row r="31" spans="1:9" ht="17.25" customHeight="1" thickBot="1">
      <c r="A31" s="37" t="s">
        <v>20</v>
      </c>
      <c r="B31" s="10" t="s">
        <v>21</v>
      </c>
      <c r="C31" s="17"/>
      <c r="D31" s="76"/>
      <c r="E31" s="132"/>
      <c r="F31" s="76"/>
      <c r="G31" s="76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59928.571428571428</v>
      </c>
      <c r="E32" s="144">
        <v>52666.6</v>
      </c>
      <c r="F32" s="67">
        <f>D32-E32</f>
        <v>7261.971428571429</v>
      </c>
      <c r="G32" s="54">
        <v>18630.986111111109</v>
      </c>
      <c r="H32" s="68">
        <f>AVERAGE(D32:E32)</f>
        <v>56297.585714285713</v>
      </c>
      <c r="I32" s="78">
        <f t="shared" si="2"/>
        <v>2.0217179798503029</v>
      </c>
    </row>
    <row r="33" spans="1:9" ht="16.5">
      <c r="A33" s="37"/>
      <c r="B33" s="34" t="s">
        <v>27</v>
      </c>
      <c r="C33" s="15" t="s">
        <v>180</v>
      </c>
      <c r="D33" s="47">
        <v>57500</v>
      </c>
      <c r="E33" s="144">
        <v>51000</v>
      </c>
      <c r="F33" s="79">
        <f>D33-E33</f>
        <v>6500</v>
      </c>
      <c r="G33" s="46">
        <v>19010.98333333333</v>
      </c>
      <c r="H33" s="68">
        <f>AVERAGE(D33:E33)</f>
        <v>54250</v>
      </c>
      <c r="I33" s="72">
        <f t="shared" si="2"/>
        <v>1.8536135689982725</v>
      </c>
    </row>
    <row r="34" spans="1:9" ht="16.5">
      <c r="A34" s="37"/>
      <c r="B34" s="39" t="s">
        <v>28</v>
      </c>
      <c r="C34" s="15" t="s">
        <v>181</v>
      </c>
      <c r="D34" s="47">
        <v>35214.285714285717</v>
      </c>
      <c r="E34" s="144">
        <v>33833.199999999997</v>
      </c>
      <c r="F34" s="71">
        <f>D34-E34</f>
        <v>1381.0857142857203</v>
      </c>
      <c r="G34" s="46">
        <v>9732.9750000000004</v>
      </c>
      <c r="H34" s="68">
        <f>AVERAGE(D34:E34)</f>
        <v>34523.742857142861</v>
      </c>
      <c r="I34" s="72">
        <f t="shared" si="2"/>
        <v>2.5470904689617369</v>
      </c>
    </row>
    <row r="35" spans="1:9" ht="16.5">
      <c r="A35" s="37"/>
      <c r="B35" s="34" t="s">
        <v>29</v>
      </c>
      <c r="C35" s="15" t="s">
        <v>182</v>
      </c>
      <c r="D35" s="47">
        <v>37583.333333333336</v>
      </c>
      <c r="E35" s="144">
        <v>29700</v>
      </c>
      <c r="F35" s="79">
        <f>D35-E35</f>
        <v>7883.3333333333358</v>
      </c>
      <c r="G35" s="46">
        <v>8633.2444444444445</v>
      </c>
      <c r="H35" s="68">
        <f>AVERAGE(D35:E35)</f>
        <v>33641.666666666672</v>
      </c>
      <c r="I35" s="72">
        <f t="shared" si="2"/>
        <v>2.8967582677813932</v>
      </c>
    </row>
    <row r="36" spans="1:9" ht="17.25" thickBot="1">
      <c r="A36" s="38"/>
      <c r="B36" s="39" t="s">
        <v>30</v>
      </c>
      <c r="C36" s="15" t="s">
        <v>183</v>
      </c>
      <c r="D36" s="50">
        <v>21999.777777777777</v>
      </c>
      <c r="E36" s="144">
        <v>18000</v>
      </c>
      <c r="F36" s="71">
        <f>D36-E36</f>
        <v>3999.7777777777774</v>
      </c>
      <c r="G36" s="49">
        <v>7704.625</v>
      </c>
      <c r="H36" s="68">
        <f>AVERAGE(D36:E36)</f>
        <v>19999.888888888891</v>
      </c>
      <c r="I36" s="80">
        <f t="shared" si="2"/>
        <v>1.5958289843942943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7"/>
      <c r="F37" s="41"/>
      <c r="G37" s="41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1112499.5</v>
      </c>
      <c r="E38" s="145">
        <v>1090000</v>
      </c>
      <c r="F38" s="67">
        <f>D38-E38</f>
        <v>22499.5</v>
      </c>
      <c r="G38" s="46">
        <v>291207.33333333331</v>
      </c>
      <c r="H38" s="67">
        <f>AVERAGE(D38:E38)</f>
        <v>1101249.75</v>
      </c>
      <c r="I38" s="78">
        <f t="shared" si="2"/>
        <v>2.7816690170348277</v>
      </c>
    </row>
    <row r="39" spans="1:9" ht="17.25" thickBot="1">
      <c r="A39" s="38"/>
      <c r="B39" s="36" t="s">
        <v>32</v>
      </c>
      <c r="C39" s="16" t="s">
        <v>185</v>
      </c>
      <c r="D39" s="57">
        <v>693983</v>
      </c>
      <c r="E39" s="146">
        <v>801000</v>
      </c>
      <c r="F39" s="74">
        <f>D39-E39</f>
        <v>-107017</v>
      </c>
      <c r="G39" s="46">
        <v>186077.99285714285</v>
      </c>
      <c r="H39" s="81">
        <f>AVERAGE(D39:E39)</f>
        <v>747491.5</v>
      </c>
      <c r="I39" s="75">
        <f t="shared" si="2"/>
        <v>3.0170870747400507</v>
      </c>
    </row>
    <row r="40" spans="1:9" ht="15.75" customHeight="1" thickBot="1">
      <c r="A40" s="233"/>
      <c r="B40" s="234"/>
      <c r="C40" s="235"/>
      <c r="D40" s="83">
        <f>SUM(D15:D39)</f>
        <v>2798170.4246031744</v>
      </c>
      <c r="E40" s="83">
        <f>SUM(E15:E39)</f>
        <v>2727899.2</v>
      </c>
      <c r="F40" s="83">
        <f>SUM(F15:F39)</f>
        <v>70271.224603174662</v>
      </c>
      <c r="G40" s="83">
        <f>SUM(G15:G39)</f>
        <v>765682.50317460299</v>
      </c>
      <c r="H40" s="83">
        <f>AVERAGE(D40:E40)</f>
        <v>2763034.8123015873</v>
      </c>
      <c r="I40" s="75">
        <f>(H40-G40)/G40</f>
        <v>2.608590768165322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4"/>
  <sheetViews>
    <sheetView rightToLeft="1" topLeftCell="A60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20" t="s">
        <v>201</v>
      </c>
      <c r="B9" s="220"/>
      <c r="C9" s="220"/>
      <c r="D9" s="220"/>
      <c r="E9" s="220"/>
      <c r="F9" s="220"/>
      <c r="G9" s="220"/>
      <c r="H9" s="220"/>
      <c r="I9" s="220"/>
    </row>
    <row r="10" spans="1:9" ht="18">
      <c r="A10" s="2" t="s">
        <v>221</v>
      </c>
      <c r="B10" s="2"/>
      <c r="C10" s="2"/>
    </row>
    <row r="11" spans="1:9" ht="18">
      <c r="A11" s="2"/>
      <c r="B11" s="2"/>
      <c r="C11" s="2"/>
    </row>
    <row r="12" spans="1:9" ht="15.75" thickBot="1"/>
    <row r="13" spans="1:9" ht="24.75" customHeight="1">
      <c r="A13" s="221" t="s">
        <v>3</v>
      </c>
      <c r="B13" s="227"/>
      <c r="C13" s="229" t="s">
        <v>0</v>
      </c>
      <c r="D13" s="223" t="s">
        <v>23</v>
      </c>
      <c r="E13" s="223" t="s">
        <v>217</v>
      </c>
      <c r="F13" s="240" t="s">
        <v>225</v>
      </c>
      <c r="G13" s="223" t="s">
        <v>197</v>
      </c>
      <c r="H13" s="240" t="s">
        <v>220</v>
      </c>
      <c r="I13" s="223" t="s">
        <v>187</v>
      </c>
    </row>
    <row r="14" spans="1:9" ht="33.75" customHeight="1" thickBot="1">
      <c r="A14" s="222"/>
      <c r="B14" s="228"/>
      <c r="C14" s="230"/>
      <c r="D14" s="243"/>
      <c r="E14" s="224"/>
      <c r="F14" s="241"/>
      <c r="G14" s="242"/>
      <c r="H14" s="241"/>
      <c r="I14" s="242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33">
        <v>14529.400000000001</v>
      </c>
      <c r="F16" s="42">
        <v>48138.744444444441</v>
      </c>
      <c r="G16" s="21">
        <f t="shared" ref="G16:G31" si="0">(F16-E16)/E16</f>
        <v>2.3131956202213741</v>
      </c>
      <c r="H16" s="181">
        <v>40738.055555555555</v>
      </c>
      <c r="I16" s="21">
        <f t="shared" ref="I16:I31" si="1">(F16-H16)/H16</f>
        <v>0.18166524611849411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35">
        <v>22110.14166666667</v>
      </c>
      <c r="F17" s="46">
        <v>51607.1</v>
      </c>
      <c r="G17" s="21">
        <f t="shared" si="0"/>
        <v>1.3340917836724244</v>
      </c>
      <c r="H17" s="184">
        <v>49114.425000000003</v>
      </c>
      <c r="I17" s="21">
        <f t="shared" si="1"/>
        <v>5.0752401153021653E-2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35">
        <v>24763.597222222223</v>
      </c>
      <c r="F18" s="46">
        <v>58663.744444444441</v>
      </c>
      <c r="G18" s="21">
        <f t="shared" si="0"/>
        <v>1.368950840138891</v>
      </c>
      <c r="H18" s="184">
        <v>51111</v>
      </c>
      <c r="I18" s="21">
        <f t="shared" si="1"/>
        <v>0.1477714081987134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35">
        <v>4243.75</v>
      </c>
      <c r="F19" s="46">
        <v>16260.444444444445</v>
      </c>
      <c r="G19" s="21">
        <f t="shared" si="0"/>
        <v>2.8316216658484703</v>
      </c>
      <c r="H19" s="184">
        <v>16250</v>
      </c>
      <c r="I19" s="21">
        <f t="shared" si="1"/>
        <v>6.4273504273509245E-4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35">
        <v>54011.49642857143</v>
      </c>
      <c r="F20" s="46">
        <v>209124.83333333334</v>
      </c>
      <c r="G20" s="21">
        <f t="shared" si="0"/>
        <v>2.8718577925330138</v>
      </c>
      <c r="H20" s="184">
        <v>138292.71428571429</v>
      </c>
      <c r="I20" s="21">
        <f t="shared" si="1"/>
        <v>0.51218980995108032</v>
      </c>
    </row>
    <row r="21" spans="1:9" ht="16.5">
      <c r="A21" s="37"/>
      <c r="B21" s="34" t="s">
        <v>9</v>
      </c>
      <c r="C21" s="15" t="s">
        <v>88</v>
      </c>
      <c r="D21" s="160" t="s">
        <v>161</v>
      </c>
      <c r="E21" s="135">
        <v>18584.849999999999</v>
      </c>
      <c r="F21" s="46">
        <v>42041.555555555555</v>
      </c>
      <c r="G21" s="21">
        <f t="shared" si="0"/>
        <v>1.2621412363056768</v>
      </c>
      <c r="H21" s="184">
        <v>51077.077777777777</v>
      </c>
      <c r="I21" s="21">
        <f t="shared" si="1"/>
        <v>-0.17689974868048006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35">
        <v>11153.674999999999</v>
      </c>
      <c r="F22" s="46">
        <v>41333.175000000003</v>
      </c>
      <c r="G22" s="21">
        <f t="shared" si="0"/>
        <v>2.7057897957399697</v>
      </c>
      <c r="H22" s="184">
        <v>45105.444444444445</v>
      </c>
      <c r="I22" s="21">
        <f t="shared" si="1"/>
        <v>-8.3632241981135516E-2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35">
        <v>3588.5</v>
      </c>
      <c r="F23" s="46">
        <v>9963.8888888888887</v>
      </c>
      <c r="G23" s="21">
        <f t="shared" si="0"/>
        <v>1.7766166612481229</v>
      </c>
      <c r="H23" s="184">
        <v>7447.1111111111113</v>
      </c>
      <c r="I23" s="21">
        <f t="shared" si="1"/>
        <v>0.33795356887085215</v>
      </c>
    </row>
    <row r="24" spans="1:9" ht="16.5">
      <c r="A24" s="37"/>
      <c r="B24" s="34" t="s">
        <v>12</v>
      </c>
      <c r="C24" s="15" t="s">
        <v>92</v>
      </c>
      <c r="D24" s="13" t="s">
        <v>81</v>
      </c>
      <c r="E24" s="135">
        <v>5547.7638888888887</v>
      </c>
      <c r="F24" s="46">
        <v>13013.35</v>
      </c>
      <c r="G24" s="21">
        <f t="shared" si="0"/>
        <v>1.3456928341999657</v>
      </c>
      <c r="H24" s="184">
        <v>10668.625</v>
      </c>
      <c r="I24" s="21">
        <f t="shared" si="1"/>
        <v>0.21977761895277043</v>
      </c>
    </row>
    <row r="25" spans="1:9" ht="16.5">
      <c r="A25" s="37"/>
      <c r="B25" s="34" t="s">
        <v>13</v>
      </c>
      <c r="C25" s="128" t="s">
        <v>93</v>
      </c>
      <c r="D25" s="13" t="s">
        <v>81</v>
      </c>
      <c r="E25" s="135">
        <v>4601.34375</v>
      </c>
      <c r="F25" s="46">
        <v>13168.75</v>
      </c>
      <c r="G25" s="21">
        <f t="shared" si="0"/>
        <v>1.8619357117146487</v>
      </c>
      <c r="H25" s="184">
        <v>10606.125</v>
      </c>
      <c r="I25" s="21">
        <f t="shared" si="1"/>
        <v>0.2416174616082688</v>
      </c>
    </row>
    <row r="26" spans="1:9" ht="16.5">
      <c r="A26" s="37"/>
      <c r="B26" s="34" t="s">
        <v>14</v>
      </c>
      <c r="C26" s="15" t="s">
        <v>94</v>
      </c>
      <c r="D26" s="13" t="s">
        <v>81</v>
      </c>
      <c r="E26" s="135">
        <v>3509.6750000000002</v>
      </c>
      <c r="F26" s="46">
        <v>13532.55</v>
      </c>
      <c r="G26" s="21">
        <f t="shared" si="0"/>
        <v>2.8557843674984151</v>
      </c>
      <c r="H26" s="184">
        <v>9474.8888888888887</v>
      </c>
      <c r="I26" s="21">
        <f t="shared" si="1"/>
        <v>0.42825421582193862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35">
        <v>13278.424999999999</v>
      </c>
      <c r="F27" s="46">
        <v>36093.625</v>
      </c>
      <c r="G27" s="21">
        <f t="shared" si="0"/>
        <v>1.7182158275548494</v>
      </c>
      <c r="H27" s="184">
        <v>24246.75</v>
      </c>
      <c r="I27" s="21">
        <f t="shared" si="1"/>
        <v>0.4885964098281213</v>
      </c>
    </row>
    <row r="28" spans="1:9" ht="16.5">
      <c r="A28" s="37"/>
      <c r="B28" s="34" t="s">
        <v>16</v>
      </c>
      <c r="C28" s="15" t="s">
        <v>96</v>
      </c>
      <c r="D28" s="162" t="s">
        <v>81</v>
      </c>
      <c r="E28" s="135">
        <v>3864.0875000000001</v>
      </c>
      <c r="F28" s="46">
        <v>11931.25</v>
      </c>
      <c r="G28" s="21">
        <f t="shared" si="0"/>
        <v>2.0877276976776535</v>
      </c>
      <c r="H28" s="184">
        <v>9347.7250000000004</v>
      </c>
      <c r="I28" s="21">
        <f t="shared" si="1"/>
        <v>0.27638008178460527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35">
        <v>7660.6437500000002</v>
      </c>
      <c r="F29" s="46">
        <v>73672.077777777784</v>
      </c>
      <c r="G29" s="21">
        <f t="shared" si="0"/>
        <v>8.6169565094027227</v>
      </c>
      <c r="H29" s="184">
        <v>59161.75</v>
      </c>
      <c r="I29" s="21">
        <f t="shared" si="1"/>
        <v>0.24526535773160504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35">
        <v>18649.263888888891</v>
      </c>
      <c r="F30" s="46">
        <v>44560.71428571429</v>
      </c>
      <c r="G30" s="21">
        <f t="shared" si="0"/>
        <v>1.3894087483132924</v>
      </c>
      <c r="H30" s="184">
        <v>38263.028571428571</v>
      </c>
      <c r="I30" s="21">
        <f t="shared" si="1"/>
        <v>0.16458931635610963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37">
        <v>14587.75</v>
      </c>
      <c r="F31" s="49">
        <v>32474.875</v>
      </c>
      <c r="G31" s="23">
        <f t="shared" si="0"/>
        <v>1.2261743586228171</v>
      </c>
      <c r="H31" s="187">
        <v>25728.974999999999</v>
      </c>
      <c r="I31" s="23">
        <f t="shared" si="1"/>
        <v>0.26219077907301019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50"/>
      <c r="F32" s="41"/>
      <c r="G32" s="41"/>
      <c r="H32" s="154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40">
        <v>18630.986111111109</v>
      </c>
      <c r="F33" s="54">
        <v>56297.585714285713</v>
      </c>
      <c r="G33" s="21">
        <f>(F33-E33)/E33</f>
        <v>2.0217179798503029</v>
      </c>
      <c r="H33" s="190">
        <v>42577.633333333331</v>
      </c>
      <c r="I33" s="21">
        <f>(F33-H33)/H33</f>
        <v>0.32223379523096357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35">
        <v>19010.98333333333</v>
      </c>
      <c r="F34" s="46">
        <v>54250</v>
      </c>
      <c r="G34" s="21">
        <f>(F34-E34)/E34</f>
        <v>1.8536135689982725</v>
      </c>
      <c r="H34" s="184">
        <v>41056.125</v>
      </c>
      <c r="I34" s="21">
        <f>(F34-H34)/H34</f>
        <v>0.32136191615745519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35">
        <v>9732.9750000000004</v>
      </c>
      <c r="F35" s="46">
        <v>34523.742857142861</v>
      </c>
      <c r="G35" s="21">
        <f>(F35-E35)/E35</f>
        <v>2.5470904689617369</v>
      </c>
      <c r="H35" s="184">
        <v>28534.457142857143</v>
      </c>
      <c r="I35" s="21">
        <f>(F35-H35)/H35</f>
        <v>0.20989660620843381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35">
        <v>8633.2444444444445</v>
      </c>
      <c r="F36" s="46">
        <v>33641.666666666672</v>
      </c>
      <c r="G36" s="21">
        <f>(F36-E36)/E36</f>
        <v>2.8967582677813932</v>
      </c>
      <c r="H36" s="184">
        <v>30683.333333333332</v>
      </c>
      <c r="I36" s="21">
        <f>(F36-H36)/H36</f>
        <v>9.6414991852254411E-2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37">
        <v>7704.625</v>
      </c>
      <c r="F37" s="49">
        <v>19999.888888888891</v>
      </c>
      <c r="G37" s="23">
        <f>(F37-E37)/E37</f>
        <v>1.5958289843942943</v>
      </c>
      <c r="H37" s="187">
        <v>21238.777777777777</v>
      </c>
      <c r="I37" s="23">
        <f>(F37-H37)/H37</f>
        <v>-5.8331458704989209E-2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50"/>
      <c r="F38" s="41"/>
      <c r="G38" s="41"/>
      <c r="H38" s="154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34">
        <v>291207.33333333331</v>
      </c>
      <c r="F39" s="46">
        <v>1101249.75</v>
      </c>
      <c r="G39" s="21">
        <f t="shared" ref="G39:G44" si="2">(F39-E39)/E39</f>
        <v>2.7816690170348277</v>
      </c>
      <c r="H39" s="184">
        <v>846212.25</v>
      </c>
      <c r="I39" s="21">
        <f t="shared" ref="I39:I44" si="3">(F39-H39)/H39</f>
        <v>0.30138715198225979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36">
        <v>186077.99285714285</v>
      </c>
      <c r="F40" s="46">
        <v>747491.5</v>
      </c>
      <c r="G40" s="21">
        <f t="shared" si="2"/>
        <v>3.0170870747400507</v>
      </c>
      <c r="H40" s="184">
        <v>594224.80000000005</v>
      </c>
      <c r="I40" s="21">
        <f t="shared" si="3"/>
        <v>0.25792713464668582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36">
        <v>133572.69999999998</v>
      </c>
      <c r="F41" s="57">
        <v>489979.6</v>
      </c>
      <c r="G41" s="21">
        <f t="shared" si="2"/>
        <v>2.6682615534461762</v>
      </c>
      <c r="H41" s="192">
        <v>370339.6</v>
      </c>
      <c r="I41" s="21">
        <f t="shared" si="3"/>
        <v>0.32305483939605706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36">
        <v>62959.821428571428</v>
      </c>
      <c r="F42" s="47">
        <v>186194.25</v>
      </c>
      <c r="G42" s="21">
        <f t="shared" si="2"/>
        <v>1.9573503509891514</v>
      </c>
      <c r="H42" s="185">
        <v>156044.25</v>
      </c>
      <c r="I42" s="21">
        <f t="shared" si="3"/>
        <v>0.19321442475451675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36">
        <v>49551.458333333336</v>
      </c>
      <c r="F43" s="47">
        <v>191666</v>
      </c>
      <c r="G43" s="21">
        <f t="shared" si="2"/>
        <v>2.8680193569815886</v>
      </c>
      <c r="H43" s="185">
        <v>156666</v>
      </c>
      <c r="I43" s="21">
        <f t="shared" si="3"/>
        <v>0.22340520597959992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38">
        <v>116762.03125</v>
      </c>
      <c r="F44" s="50">
        <v>422285.42857142858</v>
      </c>
      <c r="G44" s="31">
        <f t="shared" si="2"/>
        <v>2.6166331130988145</v>
      </c>
      <c r="H44" s="188">
        <v>347499.66666666669</v>
      </c>
      <c r="I44" s="31">
        <f t="shared" si="3"/>
        <v>0.21521103206265491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50"/>
      <c r="F45" s="121"/>
      <c r="G45" s="41"/>
      <c r="H45" s="149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34">
        <v>97978.798611111124</v>
      </c>
      <c r="F46" s="43">
        <v>296712.25</v>
      </c>
      <c r="G46" s="21">
        <f t="shared" ref="G46:G51" si="4">(F46-E46)/E46</f>
        <v>2.0283311717026078</v>
      </c>
      <c r="H46" s="182">
        <v>237274.75</v>
      </c>
      <c r="I46" s="21">
        <f t="shared" ref="I46:I51" si="5">(F46-H46)/H46</f>
        <v>0.25050073806842066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36">
        <v>57685.604166666664</v>
      </c>
      <c r="F47" s="47">
        <v>246757.3</v>
      </c>
      <c r="G47" s="21">
        <f t="shared" si="4"/>
        <v>3.2776235694275258</v>
      </c>
      <c r="H47" s="185">
        <v>205806.8</v>
      </c>
      <c r="I47" s="21">
        <f t="shared" si="5"/>
        <v>0.1989754468754191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36">
        <v>182195.53125</v>
      </c>
      <c r="F48" s="47">
        <v>763242.25</v>
      </c>
      <c r="G48" s="21">
        <f t="shared" si="4"/>
        <v>3.1891381460542818</v>
      </c>
      <c r="H48" s="185">
        <v>584835.42857142852</v>
      </c>
      <c r="I48" s="21">
        <f t="shared" si="5"/>
        <v>0.30505474311698932</v>
      </c>
    </row>
    <row r="49" spans="1:9" ht="16.5">
      <c r="A49" s="37"/>
      <c r="B49" s="34" t="s">
        <v>48</v>
      </c>
      <c r="C49" s="15" t="s">
        <v>157</v>
      </c>
      <c r="D49" s="11" t="s">
        <v>114</v>
      </c>
      <c r="E49" s="136">
        <v>218136</v>
      </c>
      <c r="F49" s="47">
        <v>1094981.6666666667</v>
      </c>
      <c r="G49" s="21">
        <f t="shared" si="4"/>
        <v>4.0197201134460459</v>
      </c>
      <c r="H49" s="185">
        <v>993998.33333333337</v>
      </c>
      <c r="I49" s="21">
        <f t="shared" si="5"/>
        <v>0.10159306102122911</v>
      </c>
    </row>
    <row r="50" spans="1:9" ht="16.5">
      <c r="A50" s="37"/>
      <c r="B50" s="34" t="s">
        <v>49</v>
      </c>
      <c r="C50" s="15" t="s">
        <v>158</v>
      </c>
      <c r="D50" s="13" t="s">
        <v>199</v>
      </c>
      <c r="E50" s="136">
        <v>25848.75</v>
      </c>
      <c r="F50" s="47">
        <v>121032.66666666667</v>
      </c>
      <c r="G50" s="21">
        <f t="shared" si="4"/>
        <v>3.6823411834872739</v>
      </c>
      <c r="H50" s="185">
        <v>100399.33333333333</v>
      </c>
      <c r="I50" s="21">
        <f t="shared" si="5"/>
        <v>0.20551265280645964</v>
      </c>
    </row>
    <row r="51" spans="1:9" ht="16.5" customHeight="1" thickBot="1">
      <c r="A51" s="38"/>
      <c r="B51" s="34" t="s">
        <v>50</v>
      </c>
      <c r="C51" s="128" t="s">
        <v>159</v>
      </c>
      <c r="D51" s="12" t="s">
        <v>112</v>
      </c>
      <c r="E51" s="138">
        <v>263330</v>
      </c>
      <c r="F51" s="50">
        <v>1550990</v>
      </c>
      <c r="G51" s="31">
        <f t="shared" si="4"/>
        <v>4.8899099988607455</v>
      </c>
      <c r="H51" s="188">
        <v>1148990</v>
      </c>
      <c r="I51" s="31">
        <f t="shared" si="5"/>
        <v>0.34987249671450577</v>
      </c>
    </row>
    <row r="52" spans="1:9" ht="17.25" customHeight="1" thickBot="1">
      <c r="A52" s="37" t="s">
        <v>44</v>
      </c>
      <c r="B52" s="27" t="s">
        <v>57</v>
      </c>
      <c r="C52" s="5"/>
      <c r="D52" s="6"/>
      <c r="E52" s="150"/>
      <c r="F52" s="41"/>
      <c r="G52" s="41"/>
      <c r="H52" s="154"/>
      <c r="I52" s="8"/>
    </row>
    <row r="53" spans="1:9" ht="16.5">
      <c r="A53" s="33"/>
      <c r="B53" s="91" t="s">
        <v>38</v>
      </c>
      <c r="C53" s="19" t="s">
        <v>115</v>
      </c>
      <c r="D53" s="20" t="s">
        <v>114</v>
      </c>
      <c r="E53" s="134">
        <v>39437.916666666672</v>
      </c>
      <c r="F53" s="66">
        <v>116000</v>
      </c>
      <c r="G53" s="22">
        <f t="shared" ref="G53:G61" si="6">(F53-E53)/E53</f>
        <v>1.9413318401284716</v>
      </c>
      <c r="H53" s="143">
        <v>107066.66666666667</v>
      </c>
      <c r="I53" s="22">
        <f t="shared" ref="I53:I61" si="7">(F53-H53)/H53</f>
        <v>8.3437110834371053E-2</v>
      </c>
    </row>
    <row r="54" spans="1:9" ht="16.5">
      <c r="A54" s="37"/>
      <c r="B54" s="92" t="s">
        <v>39</v>
      </c>
      <c r="C54" s="15" t="s">
        <v>116</v>
      </c>
      <c r="D54" s="11" t="s">
        <v>114</v>
      </c>
      <c r="E54" s="136">
        <v>46165</v>
      </c>
      <c r="F54" s="70">
        <v>134816.66666666666</v>
      </c>
      <c r="G54" s="21">
        <f t="shared" si="6"/>
        <v>1.9203220332863999</v>
      </c>
      <c r="H54" s="196">
        <v>106316.66666666667</v>
      </c>
      <c r="I54" s="21">
        <f t="shared" si="7"/>
        <v>0.26806709515598043</v>
      </c>
    </row>
    <row r="55" spans="1:9" ht="16.5">
      <c r="A55" s="37"/>
      <c r="B55" s="92" t="s">
        <v>40</v>
      </c>
      <c r="C55" s="15" t="s">
        <v>117</v>
      </c>
      <c r="D55" s="11" t="s">
        <v>114</v>
      </c>
      <c r="E55" s="136">
        <v>33668.6</v>
      </c>
      <c r="F55" s="70">
        <v>115347.6</v>
      </c>
      <c r="G55" s="21">
        <f t="shared" si="6"/>
        <v>2.4259695977854738</v>
      </c>
      <c r="H55" s="196">
        <v>94197.6</v>
      </c>
      <c r="I55" s="21">
        <f t="shared" si="7"/>
        <v>0.22452801345257203</v>
      </c>
    </row>
    <row r="56" spans="1:9" ht="16.5">
      <c r="A56" s="37"/>
      <c r="B56" s="92" t="s">
        <v>41</v>
      </c>
      <c r="C56" s="15" t="s">
        <v>118</v>
      </c>
      <c r="D56" s="11" t="s">
        <v>114</v>
      </c>
      <c r="E56" s="136">
        <v>48893.125</v>
      </c>
      <c r="F56" s="70">
        <v>130996.66666666667</v>
      </c>
      <c r="G56" s="21">
        <f t="shared" si="6"/>
        <v>1.6792451222266254</v>
      </c>
      <c r="H56" s="196">
        <v>109983.33333333333</v>
      </c>
      <c r="I56" s="21">
        <f t="shared" si="7"/>
        <v>0.19105925140172764</v>
      </c>
    </row>
    <row r="57" spans="1:9" ht="16.5">
      <c r="A57" s="37"/>
      <c r="B57" s="92" t="s">
        <v>42</v>
      </c>
      <c r="C57" s="15" t="s">
        <v>198</v>
      </c>
      <c r="D57" s="11" t="s">
        <v>114</v>
      </c>
      <c r="E57" s="136">
        <v>21991</v>
      </c>
      <c r="F57" s="98">
        <v>84247.5</v>
      </c>
      <c r="G57" s="21">
        <f t="shared" si="6"/>
        <v>2.8309990450638898</v>
      </c>
      <c r="H57" s="201">
        <v>64372.5</v>
      </c>
      <c r="I57" s="21">
        <f t="shared" si="7"/>
        <v>0.30874985436327623</v>
      </c>
    </row>
    <row r="58" spans="1:9" ht="16.5" customHeight="1" thickBot="1">
      <c r="A58" s="38"/>
      <c r="B58" s="93" t="s">
        <v>43</v>
      </c>
      <c r="C58" s="16" t="s">
        <v>119</v>
      </c>
      <c r="D58" s="12" t="s">
        <v>114</v>
      </c>
      <c r="E58" s="138">
        <v>6490</v>
      </c>
      <c r="F58" s="50">
        <v>68125</v>
      </c>
      <c r="G58" s="29">
        <f t="shared" si="6"/>
        <v>9.4969183359013876</v>
      </c>
      <c r="H58" s="188">
        <v>50750</v>
      </c>
      <c r="I58" s="29">
        <f t="shared" si="7"/>
        <v>0.34236453201970446</v>
      </c>
    </row>
    <row r="59" spans="1:9" ht="16.5">
      <c r="A59" s="37"/>
      <c r="B59" s="94" t="s">
        <v>54</v>
      </c>
      <c r="C59" s="14" t="s">
        <v>121</v>
      </c>
      <c r="D59" s="11" t="s">
        <v>120</v>
      </c>
      <c r="E59" s="136">
        <v>44427.916666666672</v>
      </c>
      <c r="F59" s="68">
        <v>200058</v>
      </c>
      <c r="G59" s="21">
        <f t="shared" si="6"/>
        <v>3.5029795455184889</v>
      </c>
      <c r="H59" s="195">
        <v>164016.33333333334</v>
      </c>
      <c r="I59" s="21">
        <f t="shared" si="7"/>
        <v>0.21974437505207808</v>
      </c>
    </row>
    <row r="60" spans="1:9" ht="16.5">
      <c r="A60" s="37"/>
      <c r="B60" s="92" t="s">
        <v>55</v>
      </c>
      <c r="C60" s="15" t="s">
        <v>122</v>
      </c>
      <c r="D60" s="13" t="s">
        <v>120</v>
      </c>
      <c r="E60" s="141">
        <v>53830.083333333336</v>
      </c>
      <c r="F60" s="70">
        <v>178926.85714285713</v>
      </c>
      <c r="G60" s="21">
        <f t="shared" si="6"/>
        <v>2.3239193785914094</v>
      </c>
      <c r="H60" s="196">
        <v>155949.66666666666</v>
      </c>
      <c r="I60" s="21">
        <f t="shared" si="7"/>
        <v>0.14733722083101902</v>
      </c>
    </row>
    <row r="61" spans="1:9" ht="16.5" customHeight="1" thickBot="1">
      <c r="A61" s="38"/>
      <c r="B61" s="93" t="s">
        <v>56</v>
      </c>
      <c r="C61" s="16" t="s">
        <v>123</v>
      </c>
      <c r="D61" s="12" t="s">
        <v>120</v>
      </c>
      <c r="E61" s="138">
        <v>433950</v>
      </c>
      <c r="F61" s="73">
        <v>1238900</v>
      </c>
      <c r="G61" s="29">
        <f t="shared" si="6"/>
        <v>1.8549372047470907</v>
      </c>
      <c r="H61" s="197">
        <v>991200</v>
      </c>
      <c r="I61" s="29">
        <f t="shared" si="7"/>
        <v>0.24989911218724778</v>
      </c>
    </row>
    <row r="62" spans="1:9" ht="17.25" customHeight="1" thickBot="1">
      <c r="A62" s="37" t="s">
        <v>53</v>
      </c>
      <c r="B62" s="27" t="s">
        <v>58</v>
      </c>
      <c r="C62" s="5"/>
      <c r="D62" s="6"/>
      <c r="E62" s="150"/>
      <c r="F62" s="52"/>
      <c r="G62" s="41"/>
      <c r="H62" s="139"/>
      <c r="I62" s="8"/>
    </row>
    <row r="63" spans="1:9" ht="16.5">
      <c r="A63" s="33"/>
      <c r="B63" s="34" t="s">
        <v>59</v>
      </c>
      <c r="C63" s="15" t="s">
        <v>128</v>
      </c>
      <c r="D63" s="20" t="s">
        <v>124</v>
      </c>
      <c r="E63" s="134">
        <v>82219.125</v>
      </c>
      <c r="F63" s="54">
        <v>376349.125</v>
      </c>
      <c r="G63" s="21">
        <f t="shared" ref="G63:G68" si="8">(F63-E63)/E63</f>
        <v>3.5773915132276097</v>
      </c>
      <c r="H63" s="190">
        <v>289450.88888888888</v>
      </c>
      <c r="I63" s="21">
        <f t="shared" ref="I63:I74" si="9">(F63-H63)/H63</f>
        <v>0.30021754793943173</v>
      </c>
    </row>
    <row r="64" spans="1:9" ht="16.5">
      <c r="A64" s="37"/>
      <c r="B64" s="34" t="s">
        <v>60</v>
      </c>
      <c r="C64" s="15" t="s">
        <v>129</v>
      </c>
      <c r="D64" s="13" t="s">
        <v>215</v>
      </c>
      <c r="E64" s="136">
        <v>483311.69642857148</v>
      </c>
      <c r="F64" s="46">
        <v>1809682.5</v>
      </c>
      <c r="G64" s="21">
        <f t="shared" si="8"/>
        <v>2.7443383087407915</v>
      </c>
      <c r="H64" s="184">
        <v>1498190</v>
      </c>
      <c r="I64" s="21">
        <f t="shared" si="9"/>
        <v>0.20791254780768795</v>
      </c>
    </row>
    <row r="65" spans="1:9" ht="16.5">
      <c r="A65" s="37"/>
      <c r="B65" s="34" t="s">
        <v>61</v>
      </c>
      <c r="C65" s="15" t="s">
        <v>130</v>
      </c>
      <c r="D65" s="13" t="s">
        <v>216</v>
      </c>
      <c r="E65" s="136">
        <v>243704.6875</v>
      </c>
      <c r="F65" s="46">
        <v>606443.83333333337</v>
      </c>
      <c r="G65" s="21">
        <f t="shared" si="8"/>
        <v>1.4884372949672269</v>
      </c>
      <c r="H65" s="184">
        <v>655432.6</v>
      </c>
      <c r="I65" s="21">
        <f t="shared" si="9"/>
        <v>-7.4742645798616988E-2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36">
        <v>101989.37500000001</v>
      </c>
      <c r="F66" s="46">
        <v>531366</v>
      </c>
      <c r="G66" s="21">
        <f t="shared" si="8"/>
        <v>4.2100132979538305</v>
      </c>
      <c r="H66" s="184">
        <v>365099.5</v>
      </c>
      <c r="I66" s="21">
        <f t="shared" si="9"/>
        <v>0.45540051410642851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36">
        <v>56655.875000000007</v>
      </c>
      <c r="F67" s="46">
        <v>199020.42857142858</v>
      </c>
      <c r="G67" s="21">
        <f t="shared" si="8"/>
        <v>2.5127941907424174</v>
      </c>
      <c r="H67" s="184">
        <v>156121.85714285713</v>
      </c>
      <c r="I67" s="21">
        <f t="shared" si="9"/>
        <v>0.27477620503398004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38">
        <v>51239.6</v>
      </c>
      <c r="F68" s="58">
        <v>165355.6</v>
      </c>
      <c r="G68" s="31">
        <f t="shared" si="8"/>
        <v>2.227105598014036</v>
      </c>
      <c r="H68" s="193">
        <v>141411.6</v>
      </c>
      <c r="I68" s="31">
        <f t="shared" si="9"/>
        <v>0.16932132866044936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50"/>
      <c r="F69" s="52"/>
      <c r="G69" s="52"/>
      <c r="H69" s="139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34">
        <v>55157.875</v>
      </c>
      <c r="F70" s="43">
        <v>225466.85714285713</v>
      </c>
      <c r="G70" s="21">
        <f>(F70-E70)/E70</f>
        <v>3.0876639490346052</v>
      </c>
      <c r="H70" s="182">
        <v>180331.85714285713</v>
      </c>
      <c r="I70" s="21">
        <f t="shared" si="9"/>
        <v>0.25028855530636773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36">
        <v>40188.758333333331</v>
      </c>
      <c r="F71" s="47">
        <v>157312.85714285713</v>
      </c>
      <c r="G71" s="21">
        <f>(F71-E71)/E71</f>
        <v>2.9143497750807299</v>
      </c>
      <c r="H71" s="185">
        <v>127187.6</v>
      </c>
      <c r="I71" s="21">
        <f t="shared" si="9"/>
        <v>0.23685687239052489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36">
        <v>21901.357142857145</v>
      </c>
      <c r="F72" s="47">
        <v>71829.666666666672</v>
      </c>
      <c r="G72" s="21">
        <f>(F72-E72)/E72</f>
        <v>2.2796902127178464</v>
      </c>
      <c r="H72" s="185">
        <v>56119.666666666664</v>
      </c>
      <c r="I72" s="21">
        <f t="shared" si="9"/>
        <v>0.27993751447799065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36">
        <v>30028.25</v>
      </c>
      <c r="F73" s="47">
        <v>72557.5</v>
      </c>
      <c r="G73" s="21">
        <f>(F73-E73)/E73</f>
        <v>1.4163079766553162</v>
      </c>
      <c r="H73" s="185">
        <v>72557.5</v>
      </c>
      <c r="I73" s="21">
        <f t="shared" si="9"/>
        <v>0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38">
        <v>23895.060515873018</v>
      </c>
      <c r="F74" s="50">
        <v>95438.5</v>
      </c>
      <c r="G74" s="21">
        <f>(F74-E74)/E74</f>
        <v>2.9940681437739856</v>
      </c>
      <c r="H74" s="188">
        <v>74352.25</v>
      </c>
      <c r="I74" s="21">
        <f t="shared" si="9"/>
        <v>0.28359935307942935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50"/>
      <c r="F75" s="52"/>
      <c r="G75" s="52"/>
      <c r="H75" s="139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36">
        <v>19730.599999999999</v>
      </c>
      <c r="F76" s="43">
        <v>65540.75</v>
      </c>
      <c r="G76" s="22">
        <f t="shared" ref="G76:G82" si="10">(F76-E76)/E76</f>
        <v>2.3217819022229431</v>
      </c>
      <c r="H76" s="182">
        <v>53850.5</v>
      </c>
      <c r="I76" s="22">
        <f t="shared" ref="I76:I82" si="11">(F76-H76)/H76</f>
        <v>0.21708712082524767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36">
        <v>17737.96875</v>
      </c>
      <c r="F77" s="32">
        <v>66149.71428571429</v>
      </c>
      <c r="G77" s="21">
        <f t="shared" si="10"/>
        <v>2.7292722305486241</v>
      </c>
      <c r="H77" s="176">
        <v>61157.25</v>
      </c>
      <c r="I77" s="21">
        <f t="shared" si="11"/>
        <v>8.1633237035908093E-2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36">
        <v>9871.1666666666679</v>
      </c>
      <c r="F78" s="47">
        <v>37749</v>
      </c>
      <c r="G78" s="21">
        <f t="shared" si="10"/>
        <v>2.8241680314721322</v>
      </c>
      <c r="H78" s="185">
        <v>26689.599999999999</v>
      </c>
      <c r="I78" s="21">
        <f t="shared" si="11"/>
        <v>0.41437114081889581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36">
        <v>15047.861111111111</v>
      </c>
      <c r="F79" s="47">
        <v>77899.75</v>
      </c>
      <c r="G79" s="21">
        <f t="shared" si="10"/>
        <v>4.176798843689487</v>
      </c>
      <c r="H79" s="185">
        <v>52052.875</v>
      </c>
      <c r="I79" s="21">
        <f t="shared" si="11"/>
        <v>0.49655038266378176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42">
        <v>24097.598214285714</v>
      </c>
      <c r="F80" s="61">
        <v>105799.71428571429</v>
      </c>
      <c r="G80" s="21">
        <f t="shared" si="10"/>
        <v>3.3904671886758133</v>
      </c>
      <c r="H80" s="194">
        <v>89498.28571428571</v>
      </c>
      <c r="I80" s="21">
        <f t="shared" si="11"/>
        <v>0.18214235548007315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42">
        <v>69000</v>
      </c>
      <c r="F81" s="61">
        <v>414999</v>
      </c>
      <c r="G81" s="21">
        <f t="shared" si="10"/>
        <v>5.0144782608695655</v>
      </c>
      <c r="H81" s="194">
        <v>342999</v>
      </c>
      <c r="I81" s="21">
        <f t="shared" si="11"/>
        <v>0.20991314843483508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38">
        <v>39248.416666666664</v>
      </c>
      <c r="F82" s="50">
        <v>139279.22222222222</v>
      </c>
      <c r="G82" s="23">
        <f t="shared" si="10"/>
        <v>2.5486583676765449</v>
      </c>
      <c r="H82" s="188">
        <v>111621.8</v>
      </c>
      <c r="I82" s="23">
        <f t="shared" si="11"/>
        <v>0.2477779629267958</v>
      </c>
    </row>
    <row r="83" spans="1:9">
      <c r="E83"/>
      <c r="F83"/>
      <c r="H83"/>
    </row>
    <row r="84" spans="1:9">
      <c r="H84" s="205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abSelected="1" topLeftCell="A70" zoomScaleNormal="100" workbookViewId="0">
      <selection activeCell="E90" sqref="E90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20" t="s">
        <v>201</v>
      </c>
      <c r="B9" s="220"/>
      <c r="C9" s="220"/>
      <c r="D9" s="220"/>
      <c r="E9" s="220"/>
      <c r="F9" s="220"/>
      <c r="G9" s="220"/>
      <c r="H9" s="220"/>
      <c r="I9" s="220"/>
    </row>
    <row r="10" spans="1:9" ht="18">
      <c r="A10" s="2" t="s">
        <v>221</v>
      </c>
      <c r="B10" s="2"/>
      <c r="C10" s="2"/>
    </row>
    <row r="11" spans="1:9" ht="18">
      <c r="A11" s="2"/>
      <c r="B11" s="2"/>
      <c r="C11" s="2"/>
    </row>
    <row r="12" spans="1:9" ht="4.5" customHeight="1" thickBot="1">
      <c r="A12" s="2"/>
      <c r="B12" s="2"/>
      <c r="C12" s="2"/>
    </row>
    <row r="13" spans="1:9" s="126" customFormat="1" ht="24.75" customHeight="1">
      <c r="A13" s="221" t="s">
        <v>3</v>
      </c>
      <c r="B13" s="227"/>
      <c r="C13" s="229" t="s">
        <v>0</v>
      </c>
      <c r="D13" s="223" t="s">
        <v>23</v>
      </c>
      <c r="E13" s="223" t="s">
        <v>217</v>
      </c>
      <c r="F13" s="240" t="s">
        <v>225</v>
      </c>
      <c r="G13" s="223" t="s">
        <v>197</v>
      </c>
      <c r="H13" s="240" t="s">
        <v>220</v>
      </c>
      <c r="I13" s="223" t="s">
        <v>187</v>
      </c>
    </row>
    <row r="14" spans="1:9" s="126" customFormat="1" ht="33.75" customHeight="1" thickBot="1">
      <c r="A14" s="222"/>
      <c r="B14" s="228"/>
      <c r="C14" s="230"/>
      <c r="D14" s="243"/>
      <c r="E14" s="224"/>
      <c r="F14" s="241"/>
      <c r="G14" s="242"/>
      <c r="H14" s="241"/>
      <c r="I14" s="242"/>
    </row>
    <row r="15" spans="1:9" ht="17.25" customHeight="1" thickBot="1">
      <c r="A15" s="33" t="s">
        <v>24</v>
      </c>
      <c r="B15" s="27" t="s">
        <v>22</v>
      </c>
      <c r="C15" s="124"/>
      <c r="D15" s="6"/>
      <c r="E15" s="30"/>
      <c r="F15" s="7"/>
      <c r="G15" s="7"/>
      <c r="H15" s="7"/>
      <c r="I15" s="8"/>
    </row>
    <row r="16" spans="1:9" ht="15.75" customHeight="1">
      <c r="A16" s="129"/>
      <c r="B16" s="180" t="s">
        <v>9</v>
      </c>
      <c r="C16" s="163" t="s">
        <v>88</v>
      </c>
      <c r="D16" s="160" t="s">
        <v>161</v>
      </c>
      <c r="E16" s="181">
        <v>18584.849999999999</v>
      </c>
      <c r="F16" s="181">
        <v>42041.555555555555</v>
      </c>
      <c r="G16" s="169">
        <f>(F16-E16)/E16</f>
        <v>1.2621412363056768</v>
      </c>
      <c r="H16" s="181">
        <v>51077.077777777777</v>
      </c>
      <c r="I16" s="169">
        <f>(F16-H16)/H16</f>
        <v>-0.17689974868048006</v>
      </c>
    </row>
    <row r="17" spans="1:9" ht="16.5">
      <c r="A17" s="130"/>
      <c r="B17" s="177" t="s">
        <v>10</v>
      </c>
      <c r="C17" s="164" t="s">
        <v>90</v>
      </c>
      <c r="D17" s="160" t="s">
        <v>161</v>
      </c>
      <c r="E17" s="184">
        <v>11153.674999999999</v>
      </c>
      <c r="F17" s="184">
        <v>41333.175000000003</v>
      </c>
      <c r="G17" s="169">
        <f>(F17-E17)/E17</f>
        <v>2.7057897957399697</v>
      </c>
      <c r="H17" s="184">
        <v>45105.444444444445</v>
      </c>
      <c r="I17" s="169">
        <f>(F17-H17)/H17</f>
        <v>-8.3632241981135516E-2</v>
      </c>
    </row>
    <row r="18" spans="1:9" ht="16.5">
      <c r="A18" s="130"/>
      <c r="B18" s="177" t="s">
        <v>7</v>
      </c>
      <c r="C18" s="164" t="s">
        <v>87</v>
      </c>
      <c r="D18" s="160" t="s">
        <v>161</v>
      </c>
      <c r="E18" s="184">
        <v>4243.75</v>
      </c>
      <c r="F18" s="184">
        <v>16260.444444444445</v>
      </c>
      <c r="G18" s="169">
        <f>(F18-E18)/E18</f>
        <v>2.8316216658484703</v>
      </c>
      <c r="H18" s="184">
        <v>16250</v>
      </c>
      <c r="I18" s="169">
        <f>(F18-H18)/H18</f>
        <v>6.4273504273509245E-4</v>
      </c>
    </row>
    <row r="19" spans="1:9" ht="16.5">
      <c r="A19" s="130"/>
      <c r="B19" s="177" t="s">
        <v>5</v>
      </c>
      <c r="C19" s="164" t="s">
        <v>85</v>
      </c>
      <c r="D19" s="160" t="s">
        <v>161</v>
      </c>
      <c r="E19" s="184">
        <v>22110.14166666667</v>
      </c>
      <c r="F19" s="184">
        <v>51607.1</v>
      </c>
      <c r="G19" s="169">
        <f>(F19-E19)/E19</f>
        <v>1.3340917836724244</v>
      </c>
      <c r="H19" s="184">
        <v>49114.425000000003</v>
      </c>
      <c r="I19" s="169">
        <f>(F19-H19)/H19</f>
        <v>5.0752401153021653E-2</v>
      </c>
    </row>
    <row r="20" spans="1:9" ht="16.5">
      <c r="A20" s="130"/>
      <c r="B20" s="177" t="s">
        <v>6</v>
      </c>
      <c r="C20" s="164" t="s">
        <v>86</v>
      </c>
      <c r="D20" s="160" t="s">
        <v>161</v>
      </c>
      <c r="E20" s="184">
        <v>24763.597222222223</v>
      </c>
      <c r="F20" s="184">
        <v>58663.744444444441</v>
      </c>
      <c r="G20" s="169">
        <f>(F20-E20)/E20</f>
        <v>1.368950840138891</v>
      </c>
      <c r="H20" s="184">
        <v>51111</v>
      </c>
      <c r="I20" s="169">
        <f>(F20-H20)/H20</f>
        <v>0.1477714081987134</v>
      </c>
    </row>
    <row r="21" spans="1:9" ht="16.5">
      <c r="A21" s="130"/>
      <c r="B21" s="177" t="s">
        <v>18</v>
      </c>
      <c r="C21" s="164" t="s">
        <v>98</v>
      </c>
      <c r="D21" s="160" t="s">
        <v>83</v>
      </c>
      <c r="E21" s="184">
        <v>18649.263888888891</v>
      </c>
      <c r="F21" s="184">
        <v>44560.71428571429</v>
      </c>
      <c r="G21" s="169">
        <f>(F21-E21)/E21</f>
        <v>1.3894087483132924</v>
      </c>
      <c r="H21" s="184">
        <v>38263.028571428571</v>
      </c>
      <c r="I21" s="169">
        <f>(F21-H21)/H21</f>
        <v>0.16458931635610963</v>
      </c>
    </row>
    <row r="22" spans="1:9" ht="16.5">
      <c r="A22" s="130"/>
      <c r="B22" s="177" t="s">
        <v>4</v>
      </c>
      <c r="C22" s="164" t="s">
        <v>84</v>
      </c>
      <c r="D22" s="160" t="s">
        <v>161</v>
      </c>
      <c r="E22" s="184">
        <v>14529.400000000001</v>
      </c>
      <c r="F22" s="184">
        <v>48138.744444444441</v>
      </c>
      <c r="G22" s="169">
        <f>(F22-E22)/E22</f>
        <v>2.3131956202213741</v>
      </c>
      <c r="H22" s="184">
        <v>40738.055555555555</v>
      </c>
      <c r="I22" s="169">
        <f>(F22-H22)/H22</f>
        <v>0.18166524611849411</v>
      </c>
    </row>
    <row r="23" spans="1:9" ht="16.5">
      <c r="A23" s="130"/>
      <c r="B23" s="177" t="s">
        <v>12</v>
      </c>
      <c r="C23" s="164" t="s">
        <v>92</v>
      </c>
      <c r="D23" s="162" t="s">
        <v>81</v>
      </c>
      <c r="E23" s="184">
        <v>5547.7638888888887</v>
      </c>
      <c r="F23" s="184">
        <v>13013.35</v>
      </c>
      <c r="G23" s="169">
        <f>(F23-E23)/E23</f>
        <v>1.3456928341999657</v>
      </c>
      <c r="H23" s="184">
        <v>10668.625</v>
      </c>
      <c r="I23" s="169">
        <f>(F23-H23)/H23</f>
        <v>0.21977761895277043</v>
      </c>
    </row>
    <row r="24" spans="1:9" ht="16.5">
      <c r="A24" s="130"/>
      <c r="B24" s="177" t="s">
        <v>13</v>
      </c>
      <c r="C24" s="164" t="s">
        <v>93</v>
      </c>
      <c r="D24" s="162" t="s">
        <v>81</v>
      </c>
      <c r="E24" s="184">
        <v>4601.34375</v>
      </c>
      <c r="F24" s="184">
        <v>13168.75</v>
      </c>
      <c r="G24" s="169">
        <f>(F24-E24)/E24</f>
        <v>1.8619357117146487</v>
      </c>
      <c r="H24" s="184">
        <v>10606.125</v>
      </c>
      <c r="I24" s="169">
        <f>(F24-H24)/H24</f>
        <v>0.2416174616082688</v>
      </c>
    </row>
    <row r="25" spans="1:9" ht="16.5">
      <c r="A25" s="130"/>
      <c r="B25" s="177" t="s">
        <v>17</v>
      </c>
      <c r="C25" s="164" t="s">
        <v>97</v>
      </c>
      <c r="D25" s="162" t="s">
        <v>161</v>
      </c>
      <c r="E25" s="184">
        <v>7660.6437500000002</v>
      </c>
      <c r="F25" s="184">
        <v>73672.077777777784</v>
      </c>
      <c r="G25" s="169">
        <f>(F25-E25)/E25</f>
        <v>8.6169565094027227</v>
      </c>
      <c r="H25" s="184">
        <v>59161.75</v>
      </c>
      <c r="I25" s="169">
        <f>(F25-H25)/H25</f>
        <v>0.24526535773160504</v>
      </c>
    </row>
    <row r="26" spans="1:9" ht="16.5">
      <c r="A26" s="130"/>
      <c r="B26" s="177" t="s">
        <v>19</v>
      </c>
      <c r="C26" s="164" t="s">
        <v>99</v>
      </c>
      <c r="D26" s="162" t="s">
        <v>161</v>
      </c>
      <c r="E26" s="184">
        <v>14587.75</v>
      </c>
      <c r="F26" s="184">
        <v>32474.875</v>
      </c>
      <c r="G26" s="169">
        <f>(F26-E26)/E26</f>
        <v>1.2261743586228171</v>
      </c>
      <c r="H26" s="184">
        <v>25728.974999999999</v>
      </c>
      <c r="I26" s="169">
        <f>(F26-H26)/H26</f>
        <v>0.26219077907301019</v>
      </c>
    </row>
    <row r="27" spans="1:9" ht="16.5">
      <c r="A27" s="130"/>
      <c r="B27" s="177" t="s">
        <v>16</v>
      </c>
      <c r="C27" s="164" t="s">
        <v>96</v>
      </c>
      <c r="D27" s="162" t="s">
        <v>81</v>
      </c>
      <c r="E27" s="184">
        <v>3864.0875000000001</v>
      </c>
      <c r="F27" s="184">
        <v>11931.25</v>
      </c>
      <c r="G27" s="169">
        <f>(F27-E27)/E27</f>
        <v>2.0877276976776535</v>
      </c>
      <c r="H27" s="184">
        <v>9347.7250000000004</v>
      </c>
      <c r="I27" s="169">
        <f>(F27-H27)/H27</f>
        <v>0.27638008178460527</v>
      </c>
    </row>
    <row r="28" spans="1:9" ht="16.5">
      <c r="A28" s="130"/>
      <c r="B28" s="177" t="s">
        <v>11</v>
      </c>
      <c r="C28" s="164" t="s">
        <v>91</v>
      </c>
      <c r="D28" s="162" t="s">
        <v>81</v>
      </c>
      <c r="E28" s="184">
        <v>3588.5</v>
      </c>
      <c r="F28" s="184">
        <v>9963.8888888888887</v>
      </c>
      <c r="G28" s="169">
        <f>(F28-E28)/E28</f>
        <v>1.7766166612481229</v>
      </c>
      <c r="H28" s="184">
        <v>7447.1111111111113</v>
      </c>
      <c r="I28" s="169">
        <f>(F28-H28)/H28</f>
        <v>0.33795356887085215</v>
      </c>
    </row>
    <row r="29" spans="1:9" ht="17.25" thickBot="1">
      <c r="A29" s="131"/>
      <c r="B29" s="177" t="s">
        <v>14</v>
      </c>
      <c r="C29" s="164" t="s">
        <v>94</v>
      </c>
      <c r="D29" s="162" t="s">
        <v>81</v>
      </c>
      <c r="E29" s="184">
        <v>3509.6750000000002</v>
      </c>
      <c r="F29" s="184">
        <v>13532.55</v>
      </c>
      <c r="G29" s="169">
        <f>(F29-E29)/E29</f>
        <v>2.8557843674984151</v>
      </c>
      <c r="H29" s="184">
        <v>9474.8888888888887</v>
      </c>
      <c r="I29" s="169">
        <f>(F29-H29)/H29</f>
        <v>0.42825421582193862</v>
      </c>
    </row>
    <row r="30" spans="1:9" ht="16.5">
      <c r="A30" s="37"/>
      <c r="B30" s="177" t="s">
        <v>15</v>
      </c>
      <c r="C30" s="164" t="s">
        <v>95</v>
      </c>
      <c r="D30" s="162" t="s">
        <v>82</v>
      </c>
      <c r="E30" s="184">
        <v>13278.424999999999</v>
      </c>
      <c r="F30" s="184">
        <v>36093.625</v>
      </c>
      <c r="G30" s="169">
        <f>(F30-E30)/E30</f>
        <v>1.7182158275548494</v>
      </c>
      <c r="H30" s="184">
        <v>24246.75</v>
      </c>
      <c r="I30" s="169">
        <f>(F30-H30)/H30</f>
        <v>0.4885964098281213</v>
      </c>
    </row>
    <row r="31" spans="1:9" ht="17.25" thickBot="1">
      <c r="A31" s="38"/>
      <c r="B31" s="178" t="s">
        <v>8</v>
      </c>
      <c r="C31" s="165" t="s">
        <v>89</v>
      </c>
      <c r="D31" s="161" t="s">
        <v>161</v>
      </c>
      <c r="E31" s="187">
        <v>54011.49642857143</v>
      </c>
      <c r="F31" s="187">
        <v>209124.83333333334</v>
      </c>
      <c r="G31" s="171">
        <f>(F31-E31)/E31</f>
        <v>2.8718577925330138</v>
      </c>
      <c r="H31" s="187">
        <v>138292.71428571429</v>
      </c>
      <c r="I31" s="171">
        <f>(F31-H31)/H31</f>
        <v>0.51218980995108032</v>
      </c>
    </row>
    <row r="32" spans="1:9" ht="15.75" customHeight="1" thickBot="1">
      <c r="A32" s="233" t="s">
        <v>188</v>
      </c>
      <c r="B32" s="234"/>
      <c r="C32" s="234"/>
      <c r="D32" s="235"/>
      <c r="E32" s="99">
        <f>SUM(E16:E31)</f>
        <v>224684.36309523808</v>
      </c>
      <c r="F32" s="100">
        <f>SUM(F16:F31)</f>
        <v>715580.67817460315</v>
      </c>
      <c r="G32" s="101">
        <f t="shared" ref="G32" si="0">(F32-E32)/E32</f>
        <v>2.1848263417925811</v>
      </c>
      <c r="H32" s="100">
        <f>SUM(H16:H31)</f>
        <v>586633.69563492062</v>
      </c>
      <c r="I32" s="104">
        <f t="shared" ref="I32" si="1">(F32-H32)/H32</f>
        <v>0.21980834633121726</v>
      </c>
    </row>
    <row r="33" spans="1:9" ht="17.25" customHeight="1" thickBot="1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>
      <c r="A34" s="33"/>
      <c r="B34" s="179" t="s">
        <v>30</v>
      </c>
      <c r="C34" s="166" t="s">
        <v>104</v>
      </c>
      <c r="D34" s="168" t="s">
        <v>161</v>
      </c>
      <c r="E34" s="190">
        <v>7704.625</v>
      </c>
      <c r="F34" s="190">
        <v>19999.888888888891</v>
      </c>
      <c r="G34" s="169">
        <f>(F34-E34)/E34</f>
        <v>1.5958289843942943</v>
      </c>
      <c r="H34" s="190">
        <v>21238.777777777777</v>
      </c>
      <c r="I34" s="169">
        <f>(F34-H34)/H34</f>
        <v>-5.8331458704989209E-2</v>
      </c>
    </row>
    <row r="35" spans="1:9" ht="16.5">
      <c r="A35" s="37"/>
      <c r="B35" s="177" t="s">
        <v>29</v>
      </c>
      <c r="C35" s="164" t="s">
        <v>103</v>
      </c>
      <c r="D35" s="160" t="s">
        <v>161</v>
      </c>
      <c r="E35" s="184">
        <v>8633.2444444444445</v>
      </c>
      <c r="F35" s="184">
        <v>33641.666666666672</v>
      </c>
      <c r="G35" s="169">
        <f>(F35-E35)/E35</f>
        <v>2.8967582677813932</v>
      </c>
      <c r="H35" s="184">
        <v>30683.333333333332</v>
      </c>
      <c r="I35" s="169">
        <f>(F35-H35)/H35</f>
        <v>9.6414991852254411E-2</v>
      </c>
    </row>
    <row r="36" spans="1:9" ht="16.5">
      <c r="A36" s="37"/>
      <c r="B36" s="179" t="s">
        <v>28</v>
      </c>
      <c r="C36" s="164" t="s">
        <v>102</v>
      </c>
      <c r="D36" s="160" t="s">
        <v>161</v>
      </c>
      <c r="E36" s="184">
        <v>9732.9750000000004</v>
      </c>
      <c r="F36" s="184">
        <v>34523.742857142861</v>
      </c>
      <c r="G36" s="169">
        <f>(F36-E36)/E36</f>
        <v>2.5470904689617369</v>
      </c>
      <c r="H36" s="184">
        <v>28534.457142857143</v>
      </c>
      <c r="I36" s="169">
        <f>(F36-H36)/H36</f>
        <v>0.20989660620843381</v>
      </c>
    </row>
    <row r="37" spans="1:9" ht="16.5">
      <c r="A37" s="37"/>
      <c r="B37" s="177" t="s">
        <v>27</v>
      </c>
      <c r="C37" s="164" t="s">
        <v>101</v>
      </c>
      <c r="D37" s="160" t="s">
        <v>161</v>
      </c>
      <c r="E37" s="184">
        <v>19010.98333333333</v>
      </c>
      <c r="F37" s="184">
        <v>54250</v>
      </c>
      <c r="G37" s="169">
        <f>(F37-E37)/E37</f>
        <v>1.8536135689982725</v>
      </c>
      <c r="H37" s="184">
        <v>41056.125</v>
      </c>
      <c r="I37" s="169">
        <f>(F37-H37)/H37</f>
        <v>0.32136191615745519</v>
      </c>
    </row>
    <row r="38" spans="1:9" ht="17.25" thickBot="1">
      <c r="A38" s="38"/>
      <c r="B38" s="179" t="s">
        <v>26</v>
      </c>
      <c r="C38" s="164" t="s">
        <v>100</v>
      </c>
      <c r="D38" s="172" t="s">
        <v>161</v>
      </c>
      <c r="E38" s="187">
        <v>18630.986111111109</v>
      </c>
      <c r="F38" s="187">
        <v>56297.585714285713</v>
      </c>
      <c r="G38" s="171">
        <f>(F38-E38)/E38</f>
        <v>2.0217179798503029</v>
      </c>
      <c r="H38" s="187">
        <v>42577.633333333331</v>
      </c>
      <c r="I38" s="171">
        <f>(F38-H38)/H38</f>
        <v>0.32223379523096357</v>
      </c>
    </row>
    <row r="39" spans="1:9" ht="15.75" customHeight="1" thickBot="1">
      <c r="A39" s="233" t="s">
        <v>189</v>
      </c>
      <c r="B39" s="234"/>
      <c r="C39" s="234"/>
      <c r="D39" s="235"/>
      <c r="E39" s="83">
        <f>SUM(E34:E38)</f>
        <v>63712.813888888886</v>
      </c>
      <c r="F39" s="102">
        <f>SUM(F34:F38)</f>
        <v>198712.88412698417</v>
      </c>
      <c r="G39" s="103">
        <f t="shared" ref="G39" si="2">(F39-E39)/E39</f>
        <v>2.1188841301771233</v>
      </c>
      <c r="H39" s="102">
        <f>SUM(H34:H38)</f>
        <v>164090.32658730159</v>
      </c>
      <c r="I39" s="104">
        <f t="shared" ref="I39" si="3">(F39-H39)/H39</f>
        <v>0.21099694454725948</v>
      </c>
    </row>
    <row r="40" spans="1:9" ht="17.25" customHeight="1" thickBot="1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>
      <c r="A41" s="33"/>
      <c r="B41" s="180" t="s">
        <v>34</v>
      </c>
      <c r="C41" s="164" t="s">
        <v>154</v>
      </c>
      <c r="D41" s="168" t="s">
        <v>161</v>
      </c>
      <c r="E41" s="182">
        <v>62959.821428571428</v>
      </c>
      <c r="F41" s="184">
        <v>186194.25</v>
      </c>
      <c r="G41" s="169">
        <f>(F41-E41)/E41</f>
        <v>1.9573503509891514</v>
      </c>
      <c r="H41" s="184">
        <v>156044.25</v>
      </c>
      <c r="I41" s="169">
        <f>(F41-H41)/H41</f>
        <v>0.19321442475451675</v>
      </c>
    </row>
    <row r="42" spans="1:9" ht="16.5">
      <c r="A42" s="37"/>
      <c r="B42" s="177" t="s">
        <v>36</v>
      </c>
      <c r="C42" s="164" t="s">
        <v>153</v>
      </c>
      <c r="D42" s="160" t="s">
        <v>161</v>
      </c>
      <c r="E42" s="185">
        <v>116762.03125</v>
      </c>
      <c r="F42" s="184">
        <v>422285.42857142858</v>
      </c>
      <c r="G42" s="169">
        <f>(F42-E42)/E42</f>
        <v>2.6166331130988145</v>
      </c>
      <c r="H42" s="184">
        <v>347499.66666666669</v>
      </c>
      <c r="I42" s="169">
        <f>(F42-H42)/H42</f>
        <v>0.21521103206265491</v>
      </c>
    </row>
    <row r="43" spans="1:9" ht="16.5">
      <c r="A43" s="37"/>
      <c r="B43" s="179" t="s">
        <v>35</v>
      </c>
      <c r="C43" s="164" t="s">
        <v>152</v>
      </c>
      <c r="D43" s="160" t="s">
        <v>161</v>
      </c>
      <c r="E43" s="185">
        <v>49551.458333333336</v>
      </c>
      <c r="F43" s="192">
        <v>191666</v>
      </c>
      <c r="G43" s="169">
        <f>(F43-E43)/E43</f>
        <v>2.8680193569815886</v>
      </c>
      <c r="H43" s="192">
        <v>156666</v>
      </c>
      <c r="I43" s="169">
        <f>(F43-H43)/H43</f>
        <v>0.22340520597959992</v>
      </c>
    </row>
    <row r="44" spans="1:9" ht="16.5">
      <c r="A44" s="37"/>
      <c r="B44" s="177" t="s">
        <v>32</v>
      </c>
      <c r="C44" s="164" t="s">
        <v>106</v>
      </c>
      <c r="D44" s="160" t="s">
        <v>161</v>
      </c>
      <c r="E44" s="185">
        <v>186077.99285714285</v>
      </c>
      <c r="F44" s="185">
        <v>747491.5</v>
      </c>
      <c r="G44" s="169">
        <f>(F44-E44)/E44</f>
        <v>3.0170870747400507</v>
      </c>
      <c r="H44" s="185">
        <v>594224.80000000005</v>
      </c>
      <c r="I44" s="169">
        <f>(F44-H44)/H44</f>
        <v>0.25792713464668582</v>
      </c>
    </row>
    <row r="45" spans="1:9" ht="16.5">
      <c r="A45" s="37"/>
      <c r="B45" s="177" t="s">
        <v>31</v>
      </c>
      <c r="C45" s="164" t="s">
        <v>105</v>
      </c>
      <c r="D45" s="160" t="s">
        <v>161</v>
      </c>
      <c r="E45" s="185">
        <v>291207.33333333331</v>
      </c>
      <c r="F45" s="185">
        <v>1101249.75</v>
      </c>
      <c r="G45" s="169">
        <f>(F45-E45)/E45</f>
        <v>2.7816690170348277</v>
      </c>
      <c r="H45" s="185">
        <v>846212.25</v>
      </c>
      <c r="I45" s="169">
        <f>(F45-H45)/H45</f>
        <v>0.30138715198225979</v>
      </c>
    </row>
    <row r="46" spans="1:9" ht="16.5" customHeight="1" thickBot="1">
      <c r="A46" s="38"/>
      <c r="B46" s="177" t="s">
        <v>33</v>
      </c>
      <c r="C46" s="164" t="s">
        <v>107</v>
      </c>
      <c r="D46" s="160" t="s">
        <v>161</v>
      </c>
      <c r="E46" s="188">
        <v>133572.69999999998</v>
      </c>
      <c r="F46" s="188">
        <v>489979.6</v>
      </c>
      <c r="G46" s="175">
        <f>(F46-E46)/E46</f>
        <v>2.6682615534461762</v>
      </c>
      <c r="H46" s="188">
        <v>370339.6</v>
      </c>
      <c r="I46" s="175">
        <f>(F46-H46)/H46</f>
        <v>0.32305483939605706</v>
      </c>
    </row>
    <row r="47" spans="1:9" ht="15.75" customHeight="1" thickBot="1">
      <c r="A47" s="233" t="s">
        <v>190</v>
      </c>
      <c r="B47" s="234"/>
      <c r="C47" s="234"/>
      <c r="D47" s="235"/>
      <c r="E47" s="83">
        <f>SUM(E41:E46)</f>
        <v>840131.33720238088</v>
      </c>
      <c r="F47" s="83">
        <f>SUM(F41:F46)</f>
        <v>3138866.5285714287</v>
      </c>
      <c r="G47" s="103">
        <f t="shared" ref="G47" si="4">(F47-E47)/E47</f>
        <v>2.7361617042208972</v>
      </c>
      <c r="H47" s="102">
        <f>SUM(H41:H46)</f>
        <v>2470986.5666666669</v>
      </c>
      <c r="I47" s="104">
        <f t="shared" ref="I47" si="5">(F47-H47)/H47</f>
        <v>0.27028878704335668</v>
      </c>
    </row>
    <row r="48" spans="1:9" ht="17.25" customHeight="1" thickBot="1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>
      <c r="A49" s="33"/>
      <c r="B49" s="177" t="s">
        <v>48</v>
      </c>
      <c r="C49" s="164" t="s">
        <v>157</v>
      </c>
      <c r="D49" s="168" t="s">
        <v>114</v>
      </c>
      <c r="E49" s="182">
        <v>218136</v>
      </c>
      <c r="F49" s="182">
        <v>1094981.6666666667</v>
      </c>
      <c r="G49" s="169">
        <f>(F49-E49)/E49</f>
        <v>4.0197201134460459</v>
      </c>
      <c r="H49" s="182">
        <v>993998.33333333337</v>
      </c>
      <c r="I49" s="169">
        <f>(F49-H49)/H49</f>
        <v>0.10159306102122911</v>
      </c>
    </row>
    <row r="50" spans="1:9" ht="16.5">
      <c r="A50" s="37"/>
      <c r="B50" s="177" t="s">
        <v>46</v>
      </c>
      <c r="C50" s="164" t="s">
        <v>111</v>
      </c>
      <c r="D50" s="162" t="s">
        <v>110</v>
      </c>
      <c r="E50" s="185">
        <v>57685.604166666664</v>
      </c>
      <c r="F50" s="185">
        <v>246757.3</v>
      </c>
      <c r="G50" s="169">
        <f>(F50-E50)/E50</f>
        <v>3.2776235694275258</v>
      </c>
      <c r="H50" s="185">
        <v>205806.8</v>
      </c>
      <c r="I50" s="169">
        <f>(F50-H50)/H50</f>
        <v>0.1989754468754191</v>
      </c>
    </row>
    <row r="51" spans="1:9" ht="16.5">
      <c r="A51" s="37"/>
      <c r="B51" s="177" t="s">
        <v>49</v>
      </c>
      <c r="C51" s="164" t="s">
        <v>158</v>
      </c>
      <c r="D51" s="160" t="s">
        <v>199</v>
      </c>
      <c r="E51" s="185">
        <v>25848.75</v>
      </c>
      <c r="F51" s="185">
        <v>121032.66666666667</v>
      </c>
      <c r="G51" s="169">
        <f>(F51-E51)/E51</f>
        <v>3.6823411834872739</v>
      </c>
      <c r="H51" s="185">
        <v>100399.33333333333</v>
      </c>
      <c r="I51" s="169">
        <f>(F51-H51)/H51</f>
        <v>0.20551265280645964</v>
      </c>
    </row>
    <row r="52" spans="1:9" ht="16.5">
      <c r="A52" s="37"/>
      <c r="B52" s="177" t="s">
        <v>45</v>
      </c>
      <c r="C52" s="164" t="s">
        <v>109</v>
      </c>
      <c r="D52" s="160" t="s">
        <v>108</v>
      </c>
      <c r="E52" s="185">
        <v>97978.798611111124</v>
      </c>
      <c r="F52" s="185">
        <v>296712.25</v>
      </c>
      <c r="G52" s="169">
        <f>(F52-E52)/E52</f>
        <v>2.0283311717026078</v>
      </c>
      <c r="H52" s="185">
        <v>237274.75</v>
      </c>
      <c r="I52" s="169">
        <f>(F52-H52)/H52</f>
        <v>0.25050073806842066</v>
      </c>
    </row>
    <row r="53" spans="1:9" ht="16.5">
      <c r="A53" s="37"/>
      <c r="B53" s="177" t="s">
        <v>47</v>
      </c>
      <c r="C53" s="164" t="s">
        <v>113</v>
      </c>
      <c r="D53" s="162" t="s">
        <v>114</v>
      </c>
      <c r="E53" s="185">
        <v>182195.53125</v>
      </c>
      <c r="F53" s="185">
        <v>763242.25</v>
      </c>
      <c r="G53" s="169">
        <f>(F53-E53)/E53</f>
        <v>3.1891381460542818</v>
      </c>
      <c r="H53" s="185">
        <v>584835.42857142852</v>
      </c>
      <c r="I53" s="169">
        <f>(F53-H53)/H53</f>
        <v>0.30505474311698932</v>
      </c>
    </row>
    <row r="54" spans="1:9" ht="16.5" customHeight="1" thickBot="1">
      <c r="A54" s="38"/>
      <c r="B54" s="177" t="s">
        <v>50</v>
      </c>
      <c r="C54" s="164" t="s">
        <v>159</v>
      </c>
      <c r="D54" s="161" t="s">
        <v>112</v>
      </c>
      <c r="E54" s="188">
        <v>263330</v>
      </c>
      <c r="F54" s="188">
        <v>1550990</v>
      </c>
      <c r="G54" s="175">
        <f>(F54-E54)/E54</f>
        <v>4.8899099988607455</v>
      </c>
      <c r="H54" s="188">
        <v>1148990</v>
      </c>
      <c r="I54" s="175">
        <f>(F54-H54)/H54</f>
        <v>0.34987249671450577</v>
      </c>
    </row>
    <row r="55" spans="1:9" ht="15.75" customHeight="1" thickBot="1">
      <c r="A55" s="233" t="s">
        <v>191</v>
      </c>
      <c r="B55" s="234"/>
      <c r="C55" s="234"/>
      <c r="D55" s="235"/>
      <c r="E55" s="83">
        <f>SUM(E49:E54)</f>
        <v>845174.68402777775</v>
      </c>
      <c r="F55" s="83">
        <f>SUM(F49:F54)</f>
        <v>4073716.1333333338</v>
      </c>
      <c r="G55" s="103">
        <f t="shared" ref="G55" si="6">(F55-E55)/E55</f>
        <v>3.8199694220839269</v>
      </c>
      <c r="H55" s="83">
        <f>SUM(H49:H54)</f>
        <v>3271304.645238095</v>
      </c>
      <c r="I55" s="104">
        <f t="shared" ref="I55" si="7">(F55-H55)/H55</f>
        <v>0.24528791265688951</v>
      </c>
    </row>
    <row r="56" spans="1:9" ht="17.25" customHeight="1" thickBot="1">
      <c r="A56" s="108" t="s">
        <v>44</v>
      </c>
      <c r="B56" s="10" t="s">
        <v>57</v>
      </c>
      <c r="C56" s="151"/>
      <c r="D56" s="122"/>
      <c r="E56" s="105"/>
      <c r="F56" s="105"/>
      <c r="G56" s="106"/>
      <c r="H56" s="105"/>
      <c r="I56" s="107"/>
    </row>
    <row r="57" spans="1:9" ht="16.5">
      <c r="A57" s="108"/>
      <c r="B57" s="198" t="s">
        <v>38</v>
      </c>
      <c r="C57" s="167" t="s">
        <v>115</v>
      </c>
      <c r="D57" s="168" t="s">
        <v>114</v>
      </c>
      <c r="E57" s="182">
        <v>39437.916666666672</v>
      </c>
      <c r="F57" s="143">
        <v>116000</v>
      </c>
      <c r="G57" s="170">
        <f>(F57-E57)/E57</f>
        <v>1.9413318401284716</v>
      </c>
      <c r="H57" s="143">
        <v>107066.66666666667</v>
      </c>
      <c r="I57" s="170">
        <f>(F57-H57)/H57</f>
        <v>8.3437110834371053E-2</v>
      </c>
    </row>
    <row r="58" spans="1:9" ht="16.5">
      <c r="A58" s="109"/>
      <c r="B58" s="199" t="s">
        <v>55</v>
      </c>
      <c r="C58" s="164" t="s">
        <v>122</v>
      </c>
      <c r="D58" s="160" t="s">
        <v>120</v>
      </c>
      <c r="E58" s="185">
        <v>53830.083333333336</v>
      </c>
      <c r="F58" s="196">
        <v>178926.85714285713</v>
      </c>
      <c r="G58" s="169">
        <f>(F58-E58)/E58</f>
        <v>2.3239193785914094</v>
      </c>
      <c r="H58" s="196">
        <v>155949.66666666666</v>
      </c>
      <c r="I58" s="169">
        <f>(F58-H58)/H58</f>
        <v>0.14733722083101902</v>
      </c>
    </row>
    <row r="59" spans="1:9" ht="16.5">
      <c r="A59" s="109"/>
      <c r="B59" s="199" t="s">
        <v>41</v>
      </c>
      <c r="C59" s="164" t="s">
        <v>118</v>
      </c>
      <c r="D59" s="160" t="s">
        <v>114</v>
      </c>
      <c r="E59" s="185">
        <v>48893.125</v>
      </c>
      <c r="F59" s="196">
        <v>130996.66666666667</v>
      </c>
      <c r="G59" s="169">
        <f>(F59-E59)/E59</f>
        <v>1.6792451222266254</v>
      </c>
      <c r="H59" s="196">
        <v>109983.33333333333</v>
      </c>
      <c r="I59" s="169">
        <f>(F59-H59)/H59</f>
        <v>0.19105925140172764</v>
      </c>
    </row>
    <row r="60" spans="1:9" ht="16.5">
      <c r="A60" s="109"/>
      <c r="B60" s="199" t="s">
        <v>54</v>
      </c>
      <c r="C60" s="164" t="s">
        <v>121</v>
      </c>
      <c r="D60" s="160" t="s">
        <v>120</v>
      </c>
      <c r="E60" s="185">
        <v>44427.916666666672</v>
      </c>
      <c r="F60" s="196">
        <v>200058</v>
      </c>
      <c r="G60" s="169">
        <f>(F60-E60)/E60</f>
        <v>3.5029795455184889</v>
      </c>
      <c r="H60" s="196">
        <v>164016.33333333334</v>
      </c>
      <c r="I60" s="169">
        <f>(F60-H60)/H60</f>
        <v>0.21974437505207808</v>
      </c>
    </row>
    <row r="61" spans="1:9" s="126" customFormat="1" ht="16.5">
      <c r="A61" s="148"/>
      <c r="B61" s="199" t="s">
        <v>40</v>
      </c>
      <c r="C61" s="164" t="s">
        <v>117</v>
      </c>
      <c r="D61" s="160" t="s">
        <v>114</v>
      </c>
      <c r="E61" s="185">
        <v>33668.6</v>
      </c>
      <c r="F61" s="201">
        <v>115347.6</v>
      </c>
      <c r="G61" s="169">
        <f>(F61-E61)/E61</f>
        <v>2.4259695977854738</v>
      </c>
      <c r="H61" s="201">
        <v>94197.6</v>
      </c>
      <c r="I61" s="169">
        <f>(F61-H61)/H61</f>
        <v>0.22452801345257203</v>
      </c>
    </row>
    <row r="62" spans="1:9" s="126" customFormat="1" ht="17.25" thickBot="1">
      <c r="A62" s="148"/>
      <c r="B62" s="200" t="s">
        <v>56</v>
      </c>
      <c r="C62" s="165" t="s">
        <v>123</v>
      </c>
      <c r="D62" s="161" t="s">
        <v>120</v>
      </c>
      <c r="E62" s="188">
        <v>433950</v>
      </c>
      <c r="F62" s="197">
        <v>1238900</v>
      </c>
      <c r="G62" s="174">
        <f>(F62-E62)/E62</f>
        <v>1.8549372047470907</v>
      </c>
      <c r="H62" s="197">
        <v>991200</v>
      </c>
      <c r="I62" s="174">
        <f>(F62-H62)/H62</f>
        <v>0.24989911218724778</v>
      </c>
    </row>
    <row r="63" spans="1:9" s="126" customFormat="1" ht="16.5">
      <c r="A63" s="148"/>
      <c r="B63" s="94" t="s">
        <v>39</v>
      </c>
      <c r="C63" s="163" t="s">
        <v>116</v>
      </c>
      <c r="D63" s="160" t="s">
        <v>114</v>
      </c>
      <c r="E63" s="185">
        <v>46165</v>
      </c>
      <c r="F63" s="195">
        <v>134816.66666666666</v>
      </c>
      <c r="G63" s="169">
        <f>(F63-E63)/E63</f>
        <v>1.9203220332863999</v>
      </c>
      <c r="H63" s="195">
        <v>106316.66666666667</v>
      </c>
      <c r="I63" s="169">
        <f>(F63-H63)/H63</f>
        <v>0.26806709515598043</v>
      </c>
    </row>
    <row r="64" spans="1:9" s="126" customFormat="1" ht="16.5">
      <c r="A64" s="148"/>
      <c r="B64" s="199" t="s">
        <v>42</v>
      </c>
      <c r="C64" s="164" t="s">
        <v>198</v>
      </c>
      <c r="D64" s="162" t="s">
        <v>114</v>
      </c>
      <c r="E64" s="192">
        <v>21991</v>
      </c>
      <c r="F64" s="196">
        <v>84247.5</v>
      </c>
      <c r="G64" s="169">
        <f>(F64-E64)/E64</f>
        <v>2.8309990450638898</v>
      </c>
      <c r="H64" s="196">
        <v>64372.5</v>
      </c>
      <c r="I64" s="169">
        <f>(F64-H64)/H64</f>
        <v>0.30874985436327623</v>
      </c>
    </row>
    <row r="65" spans="1:9" ht="16.5" customHeight="1" thickBot="1">
      <c r="A65" s="110"/>
      <c r="B65" s="200" t="s">
        <v>43</v>
      </c>
      <c r="C65" s="165" t="s">
        <v>119</v>
      </c>
      <c r="D65" s="161" t="s">
        <v>114</v>
      </c>
      <c r="E65" s="188">
        <v>6490</v>
      </c>
      <c r="F65" s="188">
        <v>68125</v>
      </c>
      <c r="G65" s="174">
        <f>(F65-E65)/E65</f>
        <v>9.4969183359013876</v>
      </c>
      <c r="H65" s="188">
        <v>50750</v>
      </c>
      <c r="I65" s="174">
        <f>(F65-H65)/H65</f>
        <v>0.34236453201970446</v>
      </c>
    </row>
    <row r="66" spans="1:9" ht="15.75" customHeight="1" thickBot="1">
      <c r="A66" s="233" t="s">
        <v>192</v>
      </c>
      <c r="B66" s="244"/>
      <c r="C66" s="244"/>
      <c r="D66" s="245"/>
      <c r="E66" s="99">
        <f>SUM(E57:E65)</f>
        <v>728853.64166666672</v>
      </c>
      <c r="F66" s="99">
        <f>SUM(F57:F65)</f>
        <v>2267418.2904761904</v>
      </c>
      <c r="G66" s="101">
        <f t="shared" ref="G66" si="8">(F66-E66)/E66</f>
        <v>2.1109377258392978</v>
      </c>
      <c r="H66" s="99">
        <f>SUM(H57:H65)</f>
        <v>1843852.7666666668</v>
      </c>
      <c r="I66" s="152">
        <f t="shared" ref="I66" si="9">(F66-H66)/H66</f>
        <v>0.22971764962299512</v>
      </c>
    </row>
    <row r="67" spans="1:9" ht="17.25" customHeight="1" thickBot="1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>
      <c r="A68" s="33"/>
      <c r="B68" s="177" t="s">
        <v>61</v>
      </c>
      <c r="C68" s="164" t="s">
        <v>130</v>
      </c>
      <c r="D68" s="168" t="s">
        <v>216</v>
      </c>
      <c r="E68" s="182">
        <v>243704.6875</v>
      </c>
      <c r="F68" s="190">
        <v>606443.83333333337</v>
      </c>
      <c r="G68" s="169">
        <f>(F68-E68)/E68</f>
        <v>1.4884372949672269</v>
      </c>
      <c r="H68" s="190">
        <v>655432.6</v>
      </c>
      <c r="I68" s="169">
        <f>(F68-H68)/H68</f>
        <v>-7.4742645798616988E-2</v>
      </c>
    </row>
    <row r="69" spans="1:9" ht="16.5">
      <c r="A69" s="37"/>
      <c r="B69" s="177" t="s">
        <v>64</v>
      </c>
      <c r="C69" s="164" t="s">
        <v>133</v>
      </c>
      <c r="D69" s="162" t="s">
        <v>127</v>
      </c>
      <c r="E69" s="185">
        <v>51239.6</v>
      </c>
      <c r="F69" s="184">
        <v>165355.6</v>
      </c>
      <c r="G69" s="169">
        <f>(F69-E69)/E69</f>
        <v>2.227105598014036</v>
      </c>
      <c r="H69" s="184">
        <v>141411.6</v>
      </c>
      <c r="I69" s="169">
        <f>(F69-H69)/H69</f>
        <v>0.16932132866044936</v>
      </c>
    </row>
    <row r="70" spans="1:9" ht="16.5">
      <c r="A70" s="37"/>
      <c r="B70" s="177" t="s">
        <v>60</v>
      </c>
      <c r="C70" s="164" t="s">
        <v>129</v>
      </c>
      <c r="D70" s="162" t="s">
        <v>215</v>
      </c>
      <c r="E70" s="185">
        <v>483311.69642857148</v>
      </c>
      <c r="F70" s="184">
        <v>1809682.5</v>
      </c>
      <c r="G70" s="169">
        <f>(F70-E70)/E70</f>
        <v>2.7443383087407915</v>
      </c>
      <c r="H70" s="184">
        <v>1498190</v>
      </c>
      <c r="I70" s="169">
        <f>(F70-H70)/H70</f>
        <v>0.20791254780768795</v>
      </c>
    </row>
    <row r="71" spans="1:9" ht="16.5">
      <c r="A71" s="37"/>
      <c r="B71" s="177" t="s">
        <v>63</v>
      </c>
      <c r="C71" s="164" t="s">
        <v>132</v>
      </c>
      <c r="D71" s="162" t="s">
        <v>126</v>
      </c>
      <c r="E71" s="185">
        <v>56655.875000000007</v>
      </c>
      <c r="F71" s="184">
        <v>199020.42857142858</v>
      </c>
      <c r="G71" s="169">
        <f>(F71-E71)/E71</f>
        <v>2.5127941907424174</v>
      </c>
      <c r="H71" s="184">
        <v>156121.85714285713</v>
      </c>
      <c r="I71" s="169">
        <f>(F71-H71)/H71</f>
        <v>0.27477620503398004</v>
      </c>
    </row>
    <row r="72" spans="1:9" ht="16.5">
      <c r="A72" s="37"/>
      <c r="B72" s="177" t="s">
        <v>59</v>
      </c>
      <c r="C72" s="164" t="s">
        <v>128</v>
      </c>
      <c r="D72" s="162" t="s">
        <v>124</v>
      </c>
      <c r="E72" s="185">
        <v>82219.125</v>
      </c>
      <c r="F72" s="184">
        <v>376349.125</v>
      </c>
      <c r="G72" s="169">
        <f>(F72-E72)/E72</f>
        <v>3.5773915132276097</v>
      </c>
      <c r="H72" s="184">
        <v>289450.88888888888</v>
      </c>
      <c r="I72" s="169">
        <f>(F72-H72)/H72</f>
        <v>0.30021754793943173</v>
      </c>
    </row>
    <row r="73" spans="1:9" ht="16.5" customHeight="1" thickBot="1">
      <c r="A73" s="37"/>
      <c r="B73" s="177" t="s">
        <v>62</v>
      </c>
      <c r="C73" s="164" t="s">
        <v>131</v>
      </c>
      <c r="D73" s="161" t="s">
        <v>125</v>
      </c>
      <c r="E73" s="188">
        <v>101989.37500000001</v>
      </c>
      <c r="F73" s="193">
        <v>531366</v>
      </c>
      <c r="G73" s="175">
        <f>(F73-E73)/E73</f>
        <v>4.2100132979538305</v>
      </c>
      <c r="H73" s="193">
        <v>365099.5</v>
      </c>
      <c r="I73" s="175">
        <f>(F73-H73)/H73</f>
        <v>0.45540051410642851</v>
      </c>
    </row>
    <row r="74" spans="1:9" ht="15.75" customHeight="1" thickBot="1">
      <c r="A74" s="233" t="s">
        <v>214</v>
      </c>
      <c r="B74" s="234"/>
      <c r="C74" s="234"/>
      <c r="D74" s="235"/>
      <c r="E74" s="83">
        <f>SUM(E68:E73)</f>
        <v>1019120.3589285715</v>
      </c>
      <c r="F74" s="83">
        <f>SUM(F68:F73)</f>
        <v>3688217.4869047622</v>
      </c>
      <c r="G74" s="103">
        <f t="shared" ref="G74" si="10">(F74-E74)/E74</f>
        <v>2.6190205156751887</v>
      </c>
      <c r="H74" s="83">
        <f>SUM(H68:H73)</f>
        <v>3105706.4460317465</v>
      </c>
      <c r="I74" s="104">
        <f t="shared" ref="I74" si="11">(F74-H74)/H74</f>
        <v>0.18756152617621263</v>
      </c>
    </row>
    <row r="75" spans="1:9" ht="17.25" customHeight="1" thickBot="1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>
      <c r="A76" s="33"/>
      <c r="B76" s="177" t="s">
        <v>70</v>
      </c>
      <c r="C76" s="166" t="s">
        <v>141</v>
      </c>
      <c r="D76" s="168" t="s">
        <v>137</v>
      </c>
      <c r="E76" s="182">
        <v>30028.25</v>
      </c>
      <c r="F76" s="182">
        <v>72557.5</v>
      </c>
      <c r="G76" s="169">
        <f>(F76-E76)/E76</f>
        <v>1.4163079766553162</v>
      </c>
      <c r="H76" s="182">
        <v>72557.5</v>
      </c>
      <c r="I76" s="169">
        <f>(F76-H76)/H76</f>
        <v>0</v>
      </c>
    </row>
    <row r="77" spans="1:9" ht="16.5">
      <c r="A77" s="37"/>
      <c r="B77" s="177" t="s">
        <v>67</v>
      </c>
      <c r="C77" s="164" t="s">
        <v>139</v>
      </c>
      <c r="D77" s="162" t="s">
        <v>135</v>
      </c>
      <c r="E77" s="185">
        <v>40188.758333333331</v>
      </c>
      <c r="F77" s="185">
        <v>157312.85714285713</v>
      </c>
      <c r="G77" s="169">
        <f>(F77-E77)/E77</f>
        <v>2.9143497750807299</v>
      </c>
      <c r="H77" s="185">
        <v>127187.6</v>
      </c>
      <c r="I77" s="169">
        <f>(F77-H77)/H77</f>
        <v>0.23685687239052489</v>
      </c>
    </row>
    <row r="78" spans="1:9" ht="16.5">
      <c r="A78" s="37"/>
      <c r="B78" s="177" t="s">
        <v>68</v>
      </c>
      <c r="C78" s="164" t="s">
        <v>138</v>
      </c>
      <c r="D78" s="162" t="s">
        <v>134</v>
      </c>
      <c r="E78" s="185">
        <v>55157.875</v>
      </c>
      <c r="F78" s="185">
        <v>225466.85714285713</v>
      </c>
      <c r="G78" s="169">
        <f>(F78-E78)/E78</f>
        <v>3.0876639490346052</v>
      </c>
      <c r="H78" s="185">
        <v>180331.85714285713</v>
      </c>
      <c r="I78" s="169">
        <f>(F78-H78)/H78</f>
        <v>0.25028855530636773</v>
      </c>
    </row>
    <row r="79" spans="1:9" ht="16.5">
      <c r="A79" s="37"/>
      <c r="B79" s="177" t="s">
        <v>69</v>
      </c>
      <c r="C79" s="164" t="s">
        <v>140</v>
      </c>
      <c r="D79" s="162" t="s">
        <v>136</v>
      </c>
      <c r="E79" s="185">
        <v>21901.357142857145</v>
      </c>
      <c r="F79" s="185">
        <v>71829.666666666672</v>
      </c>
      <c r="G79" s="169">
        <f>(F79-E79)/E79</f>
        <v>2.2796902127178464</v>
      </c>
      <c r="H79" s="185">
        <v>56119.666666666664</v>
      </c>
      <c r="I79" s="169">
        <f>(F79-H79)/H79</f>
        <v>0.27993751447799065</v>
      </c>
    </row>
    <row r="80" spans="1:9" ht="16.5" customHeight="1" thickBot="1">
      <c r="A80" s="38"/>
      <c r="B80" s="177" t="s">
        <v>71</v>
      </c>
      <c r="C80" s="164" t="s">
        <v>200</v>
      </c>
      <c r="D80" s="161" t="s">
        <v>134</v>
      </c>
      <c r="E80" s="188">
        <v>23895.060515873018</v>
      </c>
      <c r="F80" s="188">
        <v>95438.5</v>
      </c>
      <c r="G80" s="169">
        <f>(F80-E80)/E80</f>
        <v>2.9940681437739856</v>
      </c>
      <c r="H80" s="188">
        <v>74352.25</v>
      </c>
      <c r="I80" s="169">
        <f>(F80-H80)/H80</f>
        <v>0.28359935307942935</v>
      </c>
    </row>
    <row r="81" spans="1:11" ht="15.75" customHeight="1" thickBot="1">
      <c r="A81" s="233" t="s">
        <v>193</v>
      </c>
      <c r="B81" s="234"/>
      <c r="C81" s="234"/>
      <c r="D81" s="235"/>
      <c r="E81" s="83">
        <f>SUM(E76:E80)</f>
        <v>171171.30099206348</v>
      </c>
      <c r="F81" s="83">
        <f>SUM(F76:F80)</f>
        <v>622605.38095238095</v>
      </c>
      <c r="G81" s="103">
        <f t="shared" ref="G81" si="12">(F81-E81)/E81</f>
        <v>2.6373234142868882</v>
      </c>
      <c r="H81" s="83">
        <f>SUM(H76:H80)</f>
        <v>510548.87380952382</v>
      </c>
      <c r="I81" s="104">
        <f t="shared" ref="I81" si="13">(F81-H81)/H81</f>
        <v>0.21948242938376022</v>
      </c>
    </row>
    <row r="82" spans="1:11" ht="17.25" customHeight="1" thickBot="1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>
      <c r="A83" s="33"/>
      <c r="B83" s="177" t="s">
        <v>76</v>
      </c>
      <c r="C83" s="164" t="s">
        <v>143</v>
      </c>
      <c r="D83" s="168" t="s">
        <v>161</v>
      </c>
      <c r="E83" s="185">
        <v>17737.96875</v>
      </c>
      <c r="F83" s="246">
        <v>66149.71428571429</v>
      </c>
      <c r="G83" s="170">
        <f>(F83-E83)/E83</f>
        <v>2.7292722305486241</v>
      </c>
      <c r="H83" s="246">
        <v>61157.25</v>
      </c>
      <c r="I83" s="170">
        <f>(F83-H83)/H83</f>
        <v>8.1633237035908093E-2</v>
      </c>
    </row>
    <row r="84" spans="1:11" ht="16.5">
      <c r="A84" s="37"/>
      <c r="B84" s="177" t="s">
        <v>78</v>
      </c>
      <c r="C84" s="164" t="s">
        <v>149</v>
      </c>
      <c r="D84" s="160" t="s">
        <v>147</v>
      </c>
      <c r="E84" s="185">
        <v>24097.598214285714</v>
      </c>
      <c r="F84" s="185">
        <v>105799.71428571429</v>
      </c>
      <c r="G84" s="169">
        <f>(F84-E84)/E84</f>
        <v>3.3904671886758133</v>
      </c>
      <c r="H84" s="185">
        <v>89498.28571428571</v>
      </c>
      <c r="I84" s="169">
        <f>(F84-H84)/H84</f>
        <v>0.18214235548007315</v>
      </c>
    </row>
    <row r="85" spans="1:11" ht="16.5">
      <c r="A85" s="37"/>
      <c r="B85" s="177" t="s">
        <v>79</v>
      </c>
      <c r="C85" s="164" t="s">
        <v>155</v>
      </c>
      <c r="D85" s="162" t="s">
        <v>156</v>
      </c>
      <c r="E85" s="185">
        <v>69000</v>
      </c>
      <c r="F85" s="185">
        <v>414999</v>
      </c>
      <c r="G85" s="169">
        <f>(F85-E85)/E85</f>
        <v>5.0144782608695655</v>
      </c>
      <c r="H85" s="185">
        <v>342999</v>
      </c>
      <c r="I85" s="169">
        <f>(F85-H85)/H85</f>
        <v>0.20991314843483508</v>
      </c>
    </row>
    <row r="86" spans="1:11" ht="16.5">
      <c r="A86" s="37"/>
      <c r="B86" s="177" t="s">
        <v>74</v>
      </c>
      <c r="C86" s="164" t="s">
        <v>144</v>
      </c>
      <c r="D86" s="162" t="s">
        <v>142</v>
      </c>
      <c r="E86" s="185">
        <v>19730.599999999999</v>
      </c>
      <c r="F86" s="185">
        <v>65540.75</v>
      </c>
      <c r="G86" s="169">
        <f>(F86-E86)/E86</f>
        <v>2.3217819022229431</v>
      </c>
      <c r="H86" s="185">
        <v>53850.5</v>
      </c>
      <c r="I86" s="169">
        <f>(F86-H86)/H86</f>
        <v>0.21708712082524767</v>
      </c>
    </row>
    <row r="87" spans="1:11" ht="16.5">
      <c r="A87" s="37"/>
      <c r="B87" s="177" t="s">
        <v>80</v>
      </c>
      <c r="C87" s="164" t="s">
        <v>151</v>
      </c>
      <c r="D87" s="173" t="s">
        <v>150</v>
      </c>
      <c r="E87" s="194">
        <v>39248.416666666664</v>
      </c>
      <c r="F87" s="194">
        <v>139279.22222222222</v>
      </c>
      <c r="G87" s="169">
        <f>(F87-E87)/E87</f>
        <v>2.5486583676765449</v>
      </c>
      <c r="H87" s="194">
        <v>111621.8</v>
      </c>
      <c r="I87" s="169">
        <f>(F87-H87)/H87</f>
        <v>0.2477779629267958</v>
      </c>
    </row>
    <row r="88" spans="1:11" ht="16.5">
      <c r="A88" s="37"/>
      <c r="B88" s="177" t="s">
        <v>75</v>
      </c>
      <c r="C88" s="164" t="s">
        <v>148</v>
      </c>
      <c r="D88" s="173" t="s">
        <v>145</v>
      </c>
      <c r="E88" s="194">
        <v>9871.1666666666679</v>
      </c>
      <c r="F88" s="194">
        <v>37749</v>
      </c>
      <c r="G88" s="169">
        <f>(F88-E88)/E88</f>
        <v>2.8241680314721322</v>
      </c>
      <c r="H88" s="194">
        <v>26689.599999999999</v>
      </c>
      <c r="I88" s="169">
        <f>(F88-H88)/H88</f>
        <v>0.41437114081889581</v>
      </c>
    </row>
    <row r="89" spans="1:11" ht="16.5" customHeight="1" thickBot="1">
      <c r="A89" s="35"/>
      <c r="B89" s="178" t="s">
        <v>77</v>
      </c>
      <c r="C89" s="165" t="s">
        <v>146</v>
      </c>
      <c r="D89" s="161" t="s">
        <v>162</v>
      </c>
      <c r="E89" s="188">
        <v>15047.861111111111</v>
      </c>
      <c r="F89" s="188">
        <v>77899.75</v>
      </c>
      <c r="G89" s="171">
        <f>(F89-E89)/E89</f>
        <v>4.176798843689487</v>
      </c>
      <c r="H89" s="188">
        <v>52052.875</v>
      </c>
      <c r="I89" s="171">
        <f>(F89-H89)/H89</f>
        <v>0.49655038266378176</v>
      </c>
    </row>
    <row r="90" spans="1:11" ht="15.75" customHeight="1" thickBot="1">
      <c r="A90" s="233" t="s">
        <v>194</v>
      </c>
      <c r="B90" s="234"/>
      <c r="C90" s="234"/>
      <c r="D90" s="235"/>
      <c r="E90" s="83">
        <f>SUM(E83:E89)</f>
        <v>194733.61140873015</v>
      </c>
      <c r="F90" s="83">
        <f>SUM(F83:F89)</f>
        <v>907417.15079365089</v>
      </c>
      <c r="G90" s="111">
        <f t="shared" ref="G90:G91" si="14">(F90-E90)/E90</f>
        <v>3.6597869994258745</v>
      </c>
      <c r="H90" s="83">
        <f>SUM(H83:H89)</f>
        <v>737869.3107142857</v>
      </c>
      <c r="I90" s="104">
        <f t="shared" ref="I90:I91" si="15">(F90-H90)/H90</f>
        <v>0.22978031152323761</v>
      </c>
    </row>
    <row r="91" spans="1:11" ht="15.75" customHeight="1" thickBot="1">
      <c r="A91" s="233" t="s">
        <v>195</v>
      </c>
      <c r="B91" s="234"/>
      <c r="C91" s="234"/>
      <c r="D91" s="235"/>
      <c r="E91" s="99">
        <f>SUM(E90+E81+E74+E66+E55+E47+E39+E32)</f>
        <v>4087582.1112103169</v>
      </c>
      <c r="F91" s="99">
        <f>SUM(F32,F39,F47,F55,F66,F74,F81,F90)</f>
        <v>15612534.533333335</v>
      </c>
      <c r="G91" s="101">
        <f t="shared" si="14"/>
        <v>2.8195035863660061</v>
      </c>
      <c r="H91" s="99">
        <f>SUM(H32,H39,H47,H55,H66,H74,H81,H90)</f>
        <v>12690992.631349206</v>
      </c>
      <c r="I91" s="112">
        <f t="shared" si="15"/>
        <v>0.23020594108354894</v>
      </c>
      <c r="J91" s="113"/>
    </row>
    <row r="92" spans="1:11">
      <c r="E92" s="114"/>
      <c r="F92" s="114"/>
      <c r="K92" s="115"/>
    </row>
    <row r="93" spans="1:11">
      <c r="I93" s="28"/>
    </row>
    <row r="94" spans="1:11">
      <c r="I94" s="28"/>
    </row>
    <row r="95" spans="1:11">
      <c r="I95" s="28"/>
    </row>
  </sheetData>
  <sortState ref="B83:I89">
    <sortCondition ref="I83:I89"/>
  </sortState>
  <mergeCells count="19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10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6" customWidth="1"/>
    <col min="4" max="6" width="13.140625" style="126" customWidth="1"/>
    <col min="7" max="7" width="11.28515625" style="82" customWidth="1"/>
    <col min="8" max="8" width="11.42578125" style="126" customWidth="1"/>
    <col min="9" max="9" width="11.7109375" style="126" customWidth="1"/>
    <col min="10" max="10" width="9.140625" style="126"/>
    <col min="11" max="11" width="13" style="219" bestFit="1" customWidth="1"/>
    <col min="12" max="12" width="9.140625" style="219"/>
    <col min="13" max="16384" width="9.140625" style="126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205</v>
      </c>
      <c r="B9" s="26"/>
      <c r="C9" s="26"/>
      <c r="D9" s="26"/>
      <c r="E9" s="218"/>
      <c r="F9" s="218"/>
    </row>
    <row r="10" spans="1:12" ht="18">
      <c r="A10" s="2" t="s">
        <v>206</v>
      </c>
      <c r="B10" s="2"/>
      <c r="C10" s="2"/>
    </row>
    <row r="11" spans="1:12" ht="18">
      <c r="A11" s="2" t="s">
        <v>226</v>
      </c>
    </row>
    <row r="12" spans="1:12" ht="15.75" thickBot="1"/>
    <row r="13" spans="1:12" ht="24.75" customHeight="1">
      <c r="A13" s="227" t="s">
        <v>3</v>
      </c>
      <c r="B13" s="227"/>
      <c r="C13" s="229" t="s">
        <v>0</v>
      </c>
      <c r="D13" s="223" t="s">
        <v>207</v>
      </c>
      <c r="E13" s="223" t="s">
        <v>208</v>
      </c>
      <c r="F13" s="223" t="s">
        <v>209</v>
      </c>
      <c r="G13" s="223" t="s">
        <v>210</v>
      </c>
      <c r="H13" s="223" t="s">
        <v>211</v>
      </c>
      <c r="I13" s="223" t="s">
        <v>212</v>
      </c>
    </row>
    <row r="14" spans="1:12" ht="24.75" customHeight="1" thickBot="1">
      <c r="A14" s="228"/>
      <c r="B14" s="228"/>
      <c r="C14" s="230"/>
      <c r="D14" s="243"/>
      <c r="E14" s="243"/>
      <c r="F14" s="243"/>
      <c r="G14" s="224"/>
      <c r="H14" s="243"/>
      <c r="I14" s="243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206"/>
    </row>
    <row r="16" spans="1:12" ht="18">
      <c r="A16" s="87"/>
      <c r="B16" s="207" t="s">
        <v>4</v>
      </c>
      <c r="C16" s="163" t="s">
        <v>163</v>
      </c>
      <c r="D16" s="208">
        <v>50000</v>
      </c>
      <c r="E16" s="208">
        <v>40000</v>
      </c>
      <c r="F16" s="208">
        <v>47500</v>
      </c>
      <c r="G16" s="155">
        <v>60000</v>
      </c>
      <c r="H16" s="155">
        <v>43333</v>
      </c>
      <c r="I16" s="155">
        <f>AVERAGE(D16:H16)</f>
        <v>48166.6</v>
      </c>
      <c r="K16" s="206"/>
      <c r="L16" s="209"/>
    </row>
    <row r="17" spans="1:16" ht="18">
      <c r="A17" s="88"/>
      <c r="B17" s="210" t="s">
        <v>5</v>
      </c>
      <c r="C17" s="164" t="s">
        <v>164</v>
      </c>
      <c r="D17" s="202">
        <v>55000</v>
      </c>
      <c r="E17" s="202">
        <v>70000</v>
      </c>
      <c r="F17" s="202">
        <v>51000</v>
      </c>
      <c r="G17" s="125">
        <v>57500</v>
      </c>
      <c r="H17" s="125">
        <v>36666</v>
      </c>
      <c r="I17" s="155">
        <f t="shared" ref="I17:I40" si="0">AVERAGE(D17:H17)</f>
        <v>54033.2</v>
      </c>
      <c r="K17" s="206"/>
      <c r="L17" s="209"/>
    </row>
    <row r="18" spans="1:16" ht="18">
      <c r="A18" s="88"/>
      <c r="B18" s="210" t="s">
        <v>6</v>
      </c>
      <c r="C18" s="164" t="s">
        <v>165</v>
      </c>
      <c r="D18" s="202">
        <v>45000</v>
      </c>
      <c r="E18" s="211">
        <v>80000</v>
      </c>
      <c r="F18" s="202">
        <v>40000</v>
      </c>
      <c r="G18" s="125">
        <v>62500</v>
      </c>
      <c r="H18" s="125">
        <v>68333</v>
      </c>
      <c r="I18" s="155">
        <f t="shared" si="0"/>
        <v>59166.6</v>
      </c>
      <c r="K18" s="206"/>
      <c r="L18" s="209"/>
    </row>
    <row r="19" spans="1:16" ht="18">
      <c r="A19" s="88"/>
      <c r="B19" s="210" t="s">
        <v>7</v>
      </c>
      <c r="C19" s="164" t="s">
        <v>166</v>
      </c>
      <c r="D19" s="202">
        <v>15000</v>
      </c>
      <c r="E19" s="202">
        <v>20000</v>
      </c>
      <c r="F19" s="202">
        <v>15000</v>
      </c>
      <c r="G19" s="125">
        <v>21000</v>
      </c>
      <c r="H19" s="125">
        <v>13000</v>
      </c>
      <c r="I19" s="155">
        <f t="shared" si="0"/>
        <v>16800</v>
      </c>
      <c r="K19" s="206"/>
      <c r="L19" s="209"/>
      <c r="P19" s="219"/>
    </row>
    <row r="20" spans="1:16" ht="18">
      <c r="A20" s="88"/>
      <c r="B20" s="210" t="s">
        <v>8</v>
      </c>
      <c r="C20" s="164" t="s">
        <v>167</v>
      </c>
      <c r="D20" s="202">
        <v>150000</v>
      </c>
      <c r="E20" s="202">
        <v>150000</v>
      </c>
      <c r="F20" s="211">
        <v>180000</v>
      </c>
      <c r="G20" s="125">
        <v>145000</v>
      </c>
      <c r="H20" s="125">
        <v>150000</v>
      </c>
      <c r="I20" s="155">
        <f t="shared" si="0"/>
        <v>155000</v>
      </c>
      <c r="K20" s="206"/>
      <c r="L20" s="209"/>
    </row>
    <row r="21" spans="1:16" ht="18.75" customHeight="1">
      <c r="A21" s="88"/>
      <c r="B21" s="210" t="s">
        <v>9</v>
      </c>
      <c r="C21" s="164" t="s">
        <v>168</v>
      </c>
      <c r="D21" s="202">
        <v>45000</v>
      </c>
      <c r="E21" s="202">
        <v>50000</v>
      </c>
      <c r="F21" s="202">
        <v>50000</v>
      </c>
      <c r="G21" s="125">
        <v>43500</v>
      </c>
      <c r="H21" s="125">
        <v>30000</v>
      </c>
      <c r="I21" s="155">
        <f t="shared" si="0"/>
        <v>43700</v>
      </c>
      <c r="K21" s="206"/>
      <c r="L21" s="209"/>
    </row>
    <row r="22" spans="1:16" ht="18">
      <c r="A22" s="88"/>
      <c r="B22" s="210" t="s">
        <v>10</v>
      </c>
      <c r="C22" s="164" t="s">
        <v>169</v>
      </c>
      <c r="D22" s="202">
        <v>45000</v>
      </c>
      <c r="E22" s="202">
        <v>40000</v>
      </c>
      <c r="F22" s="202">
        <v>27500</v>
      </c>
      <c r="G22" s="125">
        <v>35000</v>
      </c>
      <c r="H22" s="125">
        <v>33333</v>
      </c>
      <c r="I22" s="155">
        <f t="shared" si="0"/>
        <v>36166.6</v>
      </c>
      <c r="K22" s="206"/>
      <c r="L22" s="209"/>
    </row>
    <row r="23" spans="1:16" ht="18">
      <c r="A23" s="88"/>
      <c r="B23" s="210" t="s">
        <v>11</v>
      </c>
      <c r="C23" s="164" t="s">
        <v>170</v>
      </c>
      <c r="D23" s="202">
        <v>12000</v>
      </c>
      <c r="E23" s="202">
        <v>10000</v>
      </c>
      <c r="F23" s="211">
        <v>10000</v>
      </c>
      <c r="G23" s="125">
        <v>13500</v>
      </c>
      <c r="H23" s="125">
        <v>10000</v>
      </c>
      <c r="I23" s="155">
        <f t="shared" si="0"/>
        <v>11100</v>
      </c>
      <c r="K23" s="206"/>
      <c r="L23" s="209"/>
    </row>
    <row r="24" spans="1:16" ht="18">
      <c r="A24" s="88"/>
      <c r="B24" s="210" t="s">
        <v>12</v>
      </c>
      <c r="C24" s="164" t="s">
        <v>171</v>
      </c>
      <c r="D24" s="202">
        <v>12000</v>
      </c>
      <c r="E24" s="202">
        <v>10000</v>
      </c>
      <c r="F24" s="202">
        <v>12500</v>
      </c>
      <c r="G24" s="125">
        <v>15000</v>
      </c>
      <c r="H24" s="125">
        <v>10666</v>
      </c>
      <c r="I24" s="155">
        <f t="shared" si="0"/>
        <v>12033.2</v>
      </c>
      <c r="K24" s="206"/>
      <c r="L24" s="209"/>
    </row>
    <row r="25" spans="1:16" ht="18">
      <c r="A25" s="88"/>
      <c r="B25" s="210" t="s">
        <v>13</v>
      </c>
      <c r="C25" s="164" t="s">
        <v>172</v>
      </c>
      <c r="D25" s="202">
        <v>12000</v>
      </c>
      <c r="E25" s="202">
        <v>10000</v>
      </c>
      <c r="F25" s="202">
        <v>15000</v>
      </c>
      <c r="G25" s="125">
        <v>15000</v>
      </c>
      <c r="H25" s="125">
        <v>10000</v>
      </c>
      <c r="I25" s="155">
        <f t="shared" si="0"/>
        <v>12400</v>
      </c>
      <c r="K25" s="206"/>
      <c r="L25" s="209"/>
    </row>
    <row r="26" spans="1:16" ht="18">
      <c r="A26" s="88"/>
      <c r="B26" s="210" t="s">
        <v>14</v>
      </c>
      <c r="C26" s="164" t="s">
        <v>173</v>
      </c>
      <c r="D26" s="202">
        <v>12000</v>
      </c>
      <c r="E26" s="202">
        <v>10000</v>
      </c>
      <c r="F26" s="202">
        <v>10000</v>
      </c>
      <c r="G26" s="125">
        <v>15000</v>
      </c>
      <c r="H26" s="125">
        <v>13333</v>
      </c>
      <c r="I26" s="155">
        <f t="shared" si="0"/>
        <v>12066.6</v>
      </c>
      <c r="K26" s="206"/>
      <c r="L26" s="209"/>
    </row>
    <row r="27" spans="1:16" ht="18">
      <c r="A27" s="88"/>
      <c r="B27" s="210" t="s">
        <v>15</v>
      </c>
      <c r="C27" s="164" t="s">
        <v>174</v>
      </c>
      <c r="D27" s="202">
        <v>40000</v>
      </c>
      <c r="E27" s="202">
        <v>25000</v>
      </c>
      <c r="F27" s="202">
        <v>37500</v>
      </c>
      <c r="G27" s="125">
        <v>35000</v>
      </c>
      <c r="H27" s="125">
        <v>30000</v>
      </c>
      <c r="I27" s="155">
        <f t="shared" si="0"/>
        <v>33500</v>
      </c>
      <c r="K27" s="206"/>
      <c r="L27" s="209"/>
    </row>
    <row r="28" spans="1:16" ht="18">
      <c r="A28" s="88"/>
      <c r="B28" s="210" t="s">
        <v>16</v>
      </c>
      <c r="C28" s="164" t="s">
        <v>175</v>
      </c>
      <c r="D28" s="202">
        <v>12000</v>
      </c>
      <c r="E28" s="202">
        <v>8000</v>
      </c>
      <c r="F28" s="202">
        <v>11500</v>
      </c>
      <c r="G28" s="125">
        <v>10000</v>
      </c>
      <c r="H28" s="125">
        <v>10000</v>
      </c>
      <c r="I28" s="155">
        <f t="shared" si="0"/>
        <v>10300</v>
      </c>
      <c r="K28" s="206"/>
      <c r="L28" s="209"/>
    </row>
    <row r="29" spans="1:16" ht="18">
      <c r="A29" s="88"/>
      <c r="B29" s="210" t="s">
        <v>17</v>
      </c>
      <c r="C29" s="164" t="s">
        <v>176</v>
      </c>
      <c r="D29" s="202">
        <v>70000</v>
      </c>
      <c r="E29" s="211">
        <v>65000</v>
      </c>
      <c r="F29" s="202">
        <v>75000</v>
      </c>
      <c r="G29" s="125">
        <v>70000</v>
      </c>
      <c r="H29" s="125">
        <v>60333</v>
      </c>
      <c r="I29" s="155">
        <f t="shared" si="0"/>
        <v>68066.600000000006</v>
      </c>
      <c r="K29" s="206"/>
      <c r="L29" s="209"/>
    </row>
    <row r="30" spans="1:16" ht="18">
      <c r="A30" s="88"/>
      <c r="B30" s="210" t="s">
        <v>18</v>
      </c>
      <c r="C30" s="164" t="s">
        <v>177</v>
      </c>
      <c r="D30" s="202">
        <v>75000</v>
      </c>
      <c r="E30" s="202">
        <v>75000</v>
      </c>
      <c r="F30" s="202">
        <v>32500</v>
      </c>
      <c r="G30" s="125">
        <v>25000</v>
      </c>
      <c r="H30" s="125">
        <v>20000</v>
      </c>
      <c r="I30" s="155">
        <f t="shared" si="0"/>
        <v>45500</v>
      </c>
      <c r="K30" s="206"/>
      <c r="L30" s="209"/>
    </row>
    <row r="31" spans="1:16" ht="16.5" customHeight="1" thickBot="1">
      <c r="A31" s="89"/>
      <c r="B31" s="212" t="s">
        <v>19</v>
      </c>
      <c r="C31" s="165" t="s">
        <v>178</v>
      </c>
      <c r="D31" s="203">
        <v>45000</v>
      </c>
      <c r="E31" s="203">
        <v>40000</v>
      </c>
      <c r="F31" s="203">
        <v>31500</v>
      </c>
      <c r="G31" s="158">
        <v>27000</v>
      </c>
      <c r="H31" s="158">
        <v>25000</v>
      </c>
      <c r="I31" s="155">
        <f t="shared" si="0"/>
        <v>33700</v>
      </c>
      <c r="K31" s="206"/>
      <c r="L31" s="209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55"/>
      <c r="K32" s="213"/>
      <c r="L32" s="214"/>
    </row>
    <row r="33" spans="1:12" ht="18">
      <c r="A33" s="87"/>
      <c r="B33" s="207" t="s">
        <v>26</v>
      </c>
      <c r="C33" s="166" t="s">
        <v>179</v>
      </c>
      <c r="D33" s="208">
        <v>60000</v>
      </c>
      <c r="E33" s="208">
        <v>60000</v>
      </c>
      <c r="F33" s="208">
        <v>45000</v>
      </c>
      <c r="G33" s="155">
        <v>60000</v>
      </c>
      <c r="H33" s="155">
        <v>38333</v>
      </c>
      <c r="I33" s="155">
        <f t="shared" si="0"/>
        <v>52666.6</v>
      </c>
      <c r="K33" s="215"/>
      <c r="L33" s="209"/>
    </row>
    <row r="34" spans="1:12" ht="18">
      <c r="A34" s="88"/>
      <c r="B34" s="210" t="s">
        <v>27</v>
      </c>
      <c r="C34" s="164" t="s">
        <v>180</v>
      </c>
      <c r="D34" s="202">
        <v>60000</v>
      </c>
      <c r="E34" s="202">
        <v>60000</v>
      </c>
      <c r="F34" s="202">
        <v>40000</v>
      </c>
      <c r="G34" s="125">
        <v>60000</v>
      </c>
      <c r="H34" s="125">
        <v>35000</v>
      </c>
      <c r="I34" s="155">
        <f t="shared" si="0"/>
        <v>51000</v>
      </c>
      <c r="K34" s="215"/>
      <c r="L34" s="209"/>
    </row>
    <row r="35" spans="1:12" ht="18">
      <c r="A35" s="88"/>
      <c r="B35" s="207" t="s">
        <v>28</v>
      </c>
      <c r="C35" s="164" t="s">
        <v>181</v>
      </c>
      <c r="D35" s="202">
        <v>40000</v>
      </c>
      <c r="E35" s="202">
        <v>30000</v>
      </c>
      <c r="F35" s="202">
        <v>32500</v>
      </c>
      <c r="G35" s="125">
        <v>35000</v>
      </c>
      <c r="H35" s="125">
        <v>31666</v>
      </c>
      <c r="I35" s="155">
        <f t="shared" si="0"/>
        <v>33833.199999999997</v>
      </c>
      <c r="K35" s="215"/>
      <c r="L35" s="209"/>
    </row>
    <row r="36" spans="1:12" ht="18">
      <c r="A36" s="88"/>
      <c r="B36" s="210" t="s">
        <v>29</v>
      </c>
      <c r="C36" s="164" t="s">
        <v>182</v>
      </c>
      <c r="D36" s="202">
        <v>35000</v>
      </c>
      <c r="E36" s="202">
        <v>30000</v>
      </c>
      <c r="F36" s="202">
        <v>26000</v>
      </c>
      <c r="G36" s="125">
        <v>30000</v>
      </c>
      <c r="H36" s="125">
        <v>27500</v>
      </c>
      <c r="I36" s="155">
        <f t="shared" si="0"/>
        <v>29700</v>
      </c>
      <c r="K36" s="215"/>
      <c r="L36" s="209"/>
    </row>
    <row r="37" spans="1:12" ht="16.5" customHeight="1" thickBot="1">
      <c r="A37" s="89"/>
      <c r="B37" s="207" t="s">
        <v>30</v>
      </c>
      <c r="C37" s="164" t="s">
        <v>183</v>
      </c>
      <c r="D37" s="202">
        <v>20000</v>
      </c>
      <c r="E37" s="202">
        <v>20000</v>
      </c>
      <c r="F37" s="202">
        <v>20000</v>
      </c>
      <c r="G37" s="125">
        <v>17000</v>
      </c>
      <c r="H37" s="125">
        <v>13000</v>
      </c>
      <c r="I37" s="155">
        <f t="shared" si="0"/>
        <v>18000</v>
      </c>
      <c r="K37" s="215"/>
      <c r="L37" s="209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55"/>
      <c r="K38" s="213"/>
      <c r="L38" s="214"/>
    </row>
    <row r="39" spans="1:12" ht="18">
      <c r="A39" s="87"/>
      <c r="B39" s="216" t="s">
        <v>31</v>
      </c>
      <c r="C39" s="167" t="s">
        <v>213</v>
      </c>
      <c r="D39" s="181">
        <v>1200000</v>
      </c>
      <c r="E39" s="181">
        <v>1200000</v>
      </c>
      <c r="F39" s="181">
        <v>1100000</v>
      </c>
      <c r="G39" s="217">
        <v>950000</v>
      </c>
      <c r="H39" s="217">
        <v>1000000</v>
      </c>
      <c r="I39" s="155">
        <f t="shared" si="0"/>
        <v>1090000</v>
      </c>
      <c r="K39" s="215"/>
      <c r="L39" s="209"/>
    </row>
    <row r="40" spans="1:12" ht="18.75" thickBot="1">
      <c r="A40" s="89"/>
      <c r="B40" s="212" t="s">
        <v>32</v>
      </c>
      <c r="C40" s="165" t="s">
        <v>185</v>
      </c>
      <c r="D40" s="187">
        <v>750000</v>
      </c>
      <c r="E40" s="187">
        <v>860000</v>
      </c>
      <c r="F40" s="187">
        <v>870000</v>
      </c>
      <c r="G40" s="157">
        <v>775000</v>
      </c>
      <c r="H40" s="157">
        <v>750000</v>
      </c>
      <c r="I40" s="155">
        <f t="shared" si="0"/>
        <v>801000</v>
      </c>
      <c r="K40" s="215"/>
      <c r="L40" s="209"/>
    </row>
    <row r="41" spans="1:12">
      <c r="D41" s="90">
        <f>SUM(D16:D40)</f>
        <v>2860000</v>
      </c>
      <c r="E41" s="90">
        <f t="shared" ref="E41:H41" si="1">SUM(E16:E40)</f>
        <v>2963000</v>
      </c>
      <c r="F41" s="90">
        <f t="shared" si="1"/>
        <v>2780000</v>
      </c>
      <c r="G41" s="90">
        <f t="shared" si="1"/>
        <v>2577000</v>
      </c>
      <c r="H41" s="90">
        <f t="shared" si="1"/>
        <v>2459496</v>
      </c>
      <c r="I41" s="90"/>
    </row>
    <row r="44" spans="1:12" ht="14.25" customHeight="1"/>
    <row r="48" spans="1:12" ht="15" customHeight="1"/>
    <row r="49" spans="11:12" s="126" customFormat="1" ht="15" customHeight="1">
      <c r="K49" s="219"/>
      <c r="L49" s="219"/>
    </row>
    <row r="50" spans="11:12" s="126" customFormat="1" ht="15" customHeight="1">
      <c r="K50" s="219"/>
      <c r="L50" s="219"/>
    </row>
    <row r="51" spans="11:12" s="126" customFormat="1" ht="15" customHeight="1">
      <c r="K51" s="219"/>
      <c r="L51" s="219"/>
    </row>
    <row r="52" spans="11:12" s="126" customFormat="1" ht="15" customHeight="1">
      <c r="K52" s="219"/>
      <c r="L52" s="219"/>
    </row>
    <row r="53" spans="11:12" s="126" customFormat="1" ht="15" customHeight="1">
      <c r="K53" s="219"/>
      <c r="L53" s="219"/>
    </row>
    <row r="54" spans="11:12" s="126" customFormat="1" ht="15" customHeight="1">
      <c r="K54" s="219"/>
      <c r="L54" s="219"/>
    </row>
    <row r="55" spans="11:12" s="126" customFormat="1" ht="15" customHeight="1">
      <c r="K55" s="219"/>
      <c r="L55" s="219"/>
    </row>
    <row r="56" spans="11:12" s="126" customFormat="1" ht="15" customHeight="1">
      <c r="K56" s="219"/>
      <c r="L56" s="219"/>
    </row>
    <row r="57" spans="11:12" s="126" customFormat="1" ht="15" customHeight="1">
      <c r="K57" s="219"/>
      <c r="L57" s="219"/>
    </row>
    <row r="58" spans="11:12" s="126" customFormat="1" ht="15" customHeight="1">
      <c r="K58" s="219"/>
      <c r="L58" s="219"/>
    </row>
    <row r="59" spans="11:12" s="126" customFormat="1" ht="15" customHeight="1">
      <c r="K59" s="219"/>
      <c r="L59" s="219"/>
    </row>
    <row r="60" spans="11:12" s="126" customFormat="1" ht="15" customHeight="1">
      <c r="K60" s="219"/>
      <c r="L60" s="219"/>
    </row>
    <row r="61" spans="11:12" s="126" customFormat="1" ht="15" customHeight="1">
      <c r="K61" s="219"/>
      <c r="L61" s="219"/>
    </row>
    <row r="62" spans="11:12" s="126" customFormat="1" ht="15" customHeight="1">
      <c r="K62" s="219"/>
      <c r="L62" s="219"/>
    </row>
    <row r="63" spans="11:12" s="126" customFormat="1" ht="15" customHeight="1">
      <c r="K63" s="219"/>
      <c r="L63" s="219"/>
    </row>
    <row r="64" spans="11:12" s="126" customFormat="1" ht="15" customHeight="1">
      <c r="K64" s="219"/>
      <c r="L64" s="219"/>
    </row>
    <row r="65" spans="11:12" s="126" customFormat="1" ht="15" customHeight="1">
      <c r="K65" s="219"/>
      <c r="L65" s="219"/>
    </row>
    <row r="66" spans="11:12" s="126" customFormat="1" ht="15" customHeight="1">
      <c r="K66" s="219"/>
      <c r="L66" s="219"/>
    </row>
    <row r="67" spans="11:12" s="126" customFormat="1" ht="15" customHeight="1">
      <c r="K67" s="219"/>
      <c r="L67" s="219"/>
    </row>
    <row r="68" spans="11:12" s="126" customFormat="1" ht="15" customHeight="1">
      <c r="K68" s="219"/>
      <c r="L68" s="219"/>
    </row>
    <row r="69" spans="11:12" s="126" customFormat="1" ht="15" customHeight="1">
      <c r="K69" s="219"/>
      <c r="L69" s="219"/>
    </row>
    <row r="70" spans="11:12" s="126" customFormat="1" ht="15" customHeight="1">
      <c r="K70" s="219"/>
      <c r="L70" s="219"/>
    </row>
    <row r="71" spans="11:12" s="126" customFormat="1" ht="15" customHeight="1">
      <c r="K71" s="219"/>
      <c r="L71" s="219"/>
    </row>
    <row r="72" spans="11:12" s="126" customFormat="1" ht="15" customHeight="1">
      <c r="K72" s="219"/>
      <c r="L72" s="219"/>
    </row>
    <row r="73" spans="11:12" s="126" customFormat="1" ht="15" customHeight="1">
      <c r="K73" s="219"/>
      <c r="L73" s="219"/>
    </row>
    <row r="74" spans="11:12" s="126" customFormat="1" ht="15" customHeight="1">
      <c r="K74" s="219"/>
      <c r="L74" s="219"/>
    </row>
    <row r="75" spans="11:12" s="126" customFormat="1" ht="15" customHeight="1">
      <c r="K75" s="219"/>
      <c r="L75" s="219"/>
    </row>
    <row r="76" spans="11:12" s="126" customFormat="1" ht="15" customHeight="1">
      <c r="K76" s="219"/>
      <c r="L76" s="219"/>
    </row>
    <row r="77" spans="11:12" s="126" customFormat="1" ht="15" customHeight="1">
      <c r="K77" s="219"/>
      <c r="L77" s="219"/>
    </row>
    <row r="78" spans="11:12" s="126" customFormat="1" ht="15" customHeight="1">
      <c r="K78" s="219"/>
      <c r="L78" s="219"/>
    </row>
    <row r="79" spans="11:12" s="126" customFormat="1" ht="15" customHeight="1">
      <c r="K79" s="219"/>
      <c r="L79" s="219"/>
    </row>
    <row r="80" spans="11:12" s="126" customFormat="1" ht="15" customHeight="1">
      <c r="K80" s="219"/>
      <c r="L80" s="219"/>
    </row>
    <row r="81" spans="11:12" s="126" customFormat="1" ht="15" customHeight="1">
      <c r="K81" s="219"/>
      <c r="L81" s="219"/>
    </row>
    <row r="82" spans="11:12" s="126" customFormat="1" ht="15" customHeight="1">
      <c r="K82" s="219"/>
      <c r="L82" s="219"/>
    </row>
    <row r="83" spans="11:12" s="126" customFormat="1" ht="15" customHeight="1">
      <c r="K83" s="219"/>
      <c r="L83" s="219"/>
    </row>
    <row r="84" spans="11:12" s="126" customFormat="1" ht="15" customHeight="1">
      <c r="K84" s="219"/>
      <c r="L84" s="219"/>
    </row>
    <row r="85" spans="11:12" s="126" customFormat="1" ht="15" customHeight="1">
      <c r="K85" s="219"/>
      <c r="L85" s="219"/>
    </row>
    <row r="86" spans="11:12" s="126" customFormat="1" ht="15" customHeight="1">
      <c r="K86" s="219"/>
      <c r="L86" s="219"/>
    </row>
    <row r="87" spans="11:12" s="126" customFormat="1" ht="15" customHeight="1">
      <c r="K87" s="219"/>
      <c r="L87" s="219"/>
    </row>
    <row r="88" spans="11:12" s="126" customFormat="1" ht="15" customHeight="1">
      <c r="K88" s="219"/>
      <c r="L88" s="219"/>
    </row>
    <row r="89" spans="11:12" s="126" customFormat="1" ht="15" customHeight="1">
      <c r="K89" s="219"/>
      <c r="L89" s="219"/>
    </row>
    <row r="90" spans="11:12" s="126" customFormat="1" ht="15" customHeight="1">
      <c r="K90" s="219"/>
      <c r="L90" s="219"/>
    </row>
    <row r="91" spans="11:12" s="126" customFormat="1" ht="15" customHeight="1">
      <c r="K91" s="219"/>
      <c r="L91" s="219"/>
    </row>
    <row r="92" spans="11:12" s="126" customFormat="1">
      <c r="K92" s="219"/>
      <c r="L92" s="219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27-02-2023</vt:lpstr>
      <vt:lpstr>By Order</vt:lpstr>
      <vt:lpstr>All Stores</vt:lpstr>
      <vt:lpstr>'27-02-2023'!Print_Titles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2023-03-02T10:47:39Z</cp:lastPrinted>
  <dcterms:created xsi:type="dcterms:W3CDTF">2010-10-20T06:23:14Z</dcterms:created>
  <dcterms:modified xsi:type="dcterms:W3CDTF">2023-03-02T10:54:53Z</dcterms:modified>
</cp:coreProperties>
</file>