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13-02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'13-02-2023'!$12:$14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11" l="1"/>
  <c r="G85" i="11"/>
  <c r="I89" i="11"/>
  <c r="G89" i="11"/>
  <c r="I88" i="11"/>
  <c r="G88" i="11"/>
  <c r="I86" i="11"/>
  <c r="G86" i="11"/>
  <c r="I83" i="11"/>
  <c r="G83" i="11"/>
  <c r="I84" i="11"/>
  <c r="G84" i="11"/>
  <c r="I87" i="11"/>
  <c r="G87" i="11"/>
  <c r="I76" i="11"/>
  <c r="G76" i="11"/>
  <c r="I79" i="11"/>
  <c r="G79" i="11"/>
  <c r="I77" i="11"/>
  <c r="G77" i="11"/>
  <c r="I78" i="11"/>
  <c r="G78" i="11"/>
  <c r="I80" i="11"/>
  <c r="G80" i="11"/>
  <c r="I70" i="11"/>
  <c r="G70" i="11"/>
  <c r="I72" i="11"/>
  <c r="G72" i="11"/>
  <c r="I69" i="11"/>
  <c r="G69" i="11"/>
  <c r="I73" i="11"/>
  <c r="G73" i="11"/>
  <c r="I71" i="11"/>
  <c r="G71" i="11"/>
  <c r="I68" i="11"/>
  <c r="G68" i="11"/>
  <c r="I58" i="11"/>
  <c r="G58" i="11"/>
  <c r="I65" i="11"/>
  <c r="G65" i="11"/>
  <c r="I63" i="11"/>
  <c r="G63" i="11"/>
  <c r="I59" i="11"/>
  <c r="G59" i="11"/>
  <c r="I60" i="11"/>
  <c r="G60" i="11"/>
  <c r="I57" i="11"/>
  <c r="G57" i="11"/>
  <c r="I64" i="11"/>
  <c r="G64" i="11"/>
  <c r="I61" i="11"/>
  <c r="G61" i="11"/>
  <c r="I62" i="11"/>
  <c r="G62" i="11"/>
  <c r="I51" i="11"/>
  <c r="G51" i="11"/>
  <c r="I49" i="11"/>
  <c r="G49" i="11"/>
  <c r="I54" i="11"/>
  <c r="G54" i="11"/>
  <c r="I52" i="11"/>
  <c r="G52" i="11"/>
  <c r="I50" i="11"/>
  <c r="G50" i="11"/>
  <c r="I53" i="11"/>
  <c r="G53" i="11"/>
  <c r="I42" i="11"/>
  <c r="G42" i="11"/>
  <c r="I41" i="11"/>
  <c r="G41" i="11"/>
  <c r="I43" i="11"/>
  <c r="G43" i="11"/>
  <c r="I45" i="11"/>
  <c r="G45" i="11"/>
  <c r="I44" i="11"/>
  <c r="G44" i="11"/>
  <c r="I46" i="11"/>
  <c r="G46" i="11"/>
  <c r="I35" i="11"/>
  <c r="G35" i="11"/>
  <c r="I38" i="11"/>
  <c r="G38" i="11"/>
  <c r="I34" i="11"/>
  <c r="G34" i="11"/>
  <c r="I36" i="11"/>
  <c r="G36" i="11"/>
  <c r="I37" i="11"/>
  <c r="G37" i="11"/>
  <c r="I26" i="11"/>
  <c r="G26" i="11"/>
  <c r="I17" i="11"/>
  <c r="G17" i="11"/>
  <c r="I31" i="11"/>
  <c r="G31" i="11"/>
  <c r="I21" i="11"/>
  <c r="G21" i="11"/>
  <c r="I19" i="11"/>
  <c r="G19" i="11"/>
  <c r="I22" i="11"/>
  <c r="G22" i="11"/>
  <c r="I24" i="11"/>
  <c r="G24" i="11"/>
  <c r="I23" i="11"/>
  <c r="G23" i="11"/>
  <c r="I16" i="11"/>
  <c r="G16" i="11"/>
  <c r="I30" i="11"/>
  <c r="G30" i="11"/>
  <c r="I29" i="11"/>
  <c r="G29" i="11"/>
  <c r="I27" i="11"/>
  <c r="G27" i="11"/>
  <c r="I28" i="11"/>
  <c r="G28" i="11"/>
  <c r="I20" i="11"/>
  <c r="G20" i="11"/>
  <c r="I25" i="11"/>
  <c r="G25" i="11"/>
  <c r="I18" i="11"/>
  <c r="G18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<sst xmlns="http://schemas.openxmlformats.org/spreadsheetml/2006/main" count="849" uniqueCount="226">
  <si>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</si>
  <si>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</si>
  <si>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</si>
  <si>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</si>
  <si>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</si>
  <si>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</si>
  <si>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</si>
  <si>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</si>
  <si>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</si>
  <si>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</si>
  <si>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</si>
  <si>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</si>
  <si>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</si>
  <si>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</si>
  <si>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</si>
  <si>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</si>
  <si>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</si>
  <si>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</si>
  <si>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</si>
  <si>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</si>
  <si>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</si>
  <si>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</si>
  <si>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</si>
  <si>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</si>
  <si>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</si>
  <si>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</si>
  <si>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</si>
  <si>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</si>
  <si>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</si>
  <si>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</si>
  <si>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</si>
  <si>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</si>
  <si>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</si>
  <si>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</si>
  <si>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</si>
  <si>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</si>
  <si>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</si>
  <si>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</si>
  <si>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</si>
  <si>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</si>
  <si>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</si>
  <si>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</si>
  <si>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</si>
  <si>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</si>
  <si>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</si>
  <si>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</si>
  <si>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</si>
  <si>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</si>
  <si>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</si>
  <si>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</si>
  <si>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</si>
  <si>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</si>
  <si>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</si>
  <si>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</si>
  <si>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</si>
  <si>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</si>
  <si>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</si>
  <si>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</si>
  <si>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</si>
  <si>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</si>
  <si>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</si>
  <si>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</si>
  <si>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</si>
  <si>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</si>
  <si>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</si>
  <si>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</si>
  <si>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</si>
  <si>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</si>
  <si>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</si>
  <si>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</si>
  <si>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</si>
  <si>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</si>
  <si>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</si>
  <si>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</si>
  <si>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</si>
  <si>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</si>
  <si>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</si>
  <si>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</si>
  <si>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</si>
  <si>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</si>
  <si>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</si>
  <si>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</si>
  <si>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</si>
  <si>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</si>
  <si>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</si>
  <si>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</si>
  <si>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</si>
  <si>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</si>
  <si>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</si>
  <si>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</si>
  <si>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</si>
  <si>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</si>
  <si>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</si>
  <si>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</si>
  <si>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</si>
  <si>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</si>
  <si>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</si>
  <si>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</si>
  <si>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</si>
  <si>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</si>
  <si>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</si>
  <si>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</si>
  <si>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</si>
  <si>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</si>
  <si>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</si>
  <si>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</si>
  <si>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</si>
  <si>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</si>
  <si>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</si>
  <si>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</si>
  <si>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</si>
  <si>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</si>
  <si>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</si>
  <si>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</si>
  <si>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</si>
  <si>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</si>
  <si>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</si>
  <si>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</si>
  <si>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</si>
  <si>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</si>
  <si>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</si>
  <si>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</si>
  <si>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</si>
  <si>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</si>
  <si>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</si>
  <si>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</si>
  <si>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</si>
  <si>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</si>
  <si>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</si>
  <si>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</si>
  <si>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</si>
  <si>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</si>
  <si>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</si>
  <si>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</si>
  <si>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</si>
  <si>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</si>
  <si>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</si>
  <si>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</si>
  <si>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</si>
  <si>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</si>
  <si>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</si>
  <si>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</si>
  <si>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</si>
  <si>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</si>
  <si>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</si>
  <si>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</si>
  <si>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</si>
  <si>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</si>
  <si>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</si>
  <si>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</si>
  <si>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</si>
  <si>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</si>
  <si>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</si>
  <si>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</si>
  <si>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</si>
  <si>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</si>
  <si>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</si>
  <si>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</si>
  <si>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</si>
  <si>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</si>
  <si>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</si>
  <si>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</si>
  <si>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</si>
  <si>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</si>
  <si>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</si>
  <si>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</si>
  <si>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</si>
  <si>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</si>
  <si>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</si>
  <si>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</si>
  <si>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</si>
  <si>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</si>
  <si>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</si>
  <si>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</si>
  <si>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</si>
  <si>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</si>
  <si>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</si>
  <si>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</si>
  <si>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</si>
  <si>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</si>
  <si>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</si>
  <si>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</si>
  <si>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</si>
  <si>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</si>
  <si>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</si>
  <si>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</si>
  <si>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</si>
  <si>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</si>
  <si>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</si>
  <si>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</si>
  <si>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</si>
  <si>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</si>
  <si>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</si>
  <si>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</si>
  <si>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</si>
  <si>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</si>
  <si>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</si>
  <si>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</si>
  <si>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</si>
  <si>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</si>
  <si>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</si>
  <si>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</si>
  <si>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</si>
  <si>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</si>
  <si>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</si>
  <si>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</si>
  <si>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</si>
  <si>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</si>
  <si>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</si>
  <si>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</si>
  <si>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</si>
  <si>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</si>
  <si>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</si>
  <si>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</si>
  <si>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</si>
  <si>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</si>
  <si>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</si>
  <si>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30-01-2023 (ل.ل.)</t>
  </si>
  <si>
    <t>معدل أسعار المحلات والملاحم في 30-01-2023 (ل.ل.)</t>
  </si>
  <si>
    <t>المعدل العام للأسعار في 30-01-2023  (ل.ل.)</t>
  </si>
  <si>
    <t xml:space="preserve"> التاريخ 13 شباط 2023</t>
  </si>
  <si>
    <t>معدل الأسعار في شباط 2022 (ل.ل.)</t>
  </si>
  <si>
    <t>معدل أسعار  السوبرماركات في 13-02-2023 (ل.ل.)</t>
  </si>
  <si>
    <t>معدل أسعار المحلات والملاحم في 13-02-2023 (ل.ل.)</t>
  </si>
  <si>
    <t>المعدل العام للأسعار في 13-02-2023  (ل.ل.)</t>
  </si>
  <si>
    <t xml:space="preserve"> التاريخ 13 شباط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</si>
</sst>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8" t="s">
        <v>202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09" t="s">
        <v>3</v>
      </c>
      <c r="B12" s="215"/>
      <c r="C12" s="213" t="s">
        <v>0</v>
      </c>
      <c r="D12" s="211" t="s">
        <v>23</v>
      </c>
      <c r="E12" s="211" t="s">
        <v>221</v>
      </c>
      <c r="F12" s="211" t="s">
        <v>222</v>
      </c>
      <c r="G12" s="211" t="s">
        <v>197</v>
      </c>
      <c r="H12" s="211" t="s">
        <v>217</v>
      </c>
      <c r="I12" s="211" t="s">
        <v>187</v>
      </c>
    </row>
    <row r="13" spans="1:9" ht="38.25" customHeight="1" thickBot="1">
      <c r="A13" s="210"/>
      <c r="B13" s="216"/>
      <c r="C13" s="214"/>
      <c r="D13" s="212"/>
      <c r="E13" s="212"/>
      <c r="F13" s="212"/>
      <c r="G13" s="212"/>
      <c r="H13" s="212"/>
      <c r="I13" s="212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14529.400000000001</v>
      </c>
      <c r="F15" s="190">
        <v>41043.111111111109</v>
      </c>
      <c r="G15" s="45">
        <f t="shared" ref="G15:G30" si="0">(F15-E15)/E15</f>
        <v>1.8248317969848105</v>
      </c>
      <c r="H15" s="190">
        <v>35624.75</v>
      </c>
      <c r="I15" s="45">
        <f t="shared" ref="I15:I30" si="1">(F15-H15)/H15</f>
        <v>0.15209541431479826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22110.14166666667</v>
      </c>
      <c r="F16" s="184">
        <v>53562.25</v>
      </c>
      <c r="G16" s="48">
        <f t="shared" si="0"/>
        <v>1.4225195300648228</v>
      </c>
      <c r="H16" s="184">
        <v>39561</v>
      </c>
      <c r="I16" s="44">
        <f t="shared" si="1"/>
        <v>0.35391547230858672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24763.597222222223</v>
      </c>
      <c r="F17" s="184">
        <v>57322</v>
      </c>
      <c r="G17" s="48">
        <f t="shared" si="0"/>
        <v>1.3147687101194125</v>
      </c>
      <c r="H17" s="184">
        <v>42994.222222222219</v>
      </c>
      <c r="I17" s="44">
        <f t="shared" si="1"/>
        <v>0.33324891199851153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4243.75</v>
      </c>
      <c r="F18" s="184">
        <v>16000</v>
      </c>
      <c r="G18" s="48">
        <f t="shared" si="0"/>
        <v>2.7702503681885124</v>
      </c>
      <c r="H18" s="184">
        <v>10749.777777777777</v>
      </c>
      <c r="I18" s="44">
        <f t="shared" si="1"/>
        <v>0.48840286104105518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54011.49642857143</v>
      </c>
      <c r="F19" s="184">
        <v>152785.42857142858</v>
      </c>
      <c r="G19" s="48">
        <f t="shared" si="0"/>
        <v>1.828757554856542</v>
      </c>
      <c r="H19" s="184">
        <v>108785.42857142857</v>
      </c>
      <c r="I19" s="44">
        <f t="shared" si="1"/>
        <v>0.4044659342506482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18584.849999999999</v>
      </c>
      <c r="F20" s="184">
        <v>54387.555555555555</v>
      </c>
      <c r="G20" s="48">
        <f t="shared" si="0"/>
        <v>1.9264457639182215</v>
      </c>
      <c r="H20" s="184">
        <v>33666.444444444445</v>
      </c>
      <c r="I20" s="44">
        <f t="shared" si="1"/>
        <v>0.6154826104462735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11153.674999999999</v>
      </c>
      <c r="F21" s="184">
        <v>53710.888888888891</v>
      </c>
      <c r="G21" s="48">
        <f t="shared" si="0"/>
        <v>3.8155328973534632</v>
      </c>
      <c r="H21" s="184">
        <v>28333.111111111109</v>
      </c>
      <c r="I21" s="44">
        <f t="shared" si="1"/>
        <v>0.89569329955529076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3588.5</v>
      </c>
      <c r="F22" s="184">
        <v>6694.2222222222226</v>
      </c>
      <c r="G22" s="48">
        <f t="shared" si="0"/>
        <v>0.8654652980973172</v>
      </c>
      <c r="H22" s="184">
        <v>6383.333333333333</v>
      </c>
      <c r="I22" s="44">
        <f t="shared" si="1"/>
        <v>4.8703220191470956E-2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5547.7638888888887</v>
      </c>
      <c r="F23" s="184">
        <v>11437.25</v>
      </c>
      <c r="G23" s="48">
        <f t="shared" si="0"/>
        <v>1.061596388935482</v>
      </c>
      <c r="H23" s="184">
        <v>8993.5</v>
      </c>
      <c r="I23" s="44">
        <f t="shared" si="1"/>
        <v>0.27172402290543168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4601.34375</v>
      </c>
      <c r="F24" s="184">
        <v>11312.25</v>
      </c>
      <c r="G24" s="48">
        <f t="shared" si="0"/>
        <v>1.4584666164096085</v>
      </c>
      <c r="H24" s="184">
        <v>8993.5</v>
      </c>
      <c r="I24" s="44">
        <f t="shared" si="1"/>
        <v>0.25782509590259634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3509.6750000000002</v>
      </c>
      <c r="F25" s="184">
        <v>9049.7777777777774</v>
      </c>
      <c r="G25" s="48">
        <f>(F25-E25)/E25</f>
        <v>1.5785230193045729</v>
      </c>
      <c r="H25" s="184">
        <v>8438.6666666666661</v>
      </c>
      <c r="I25" s="44">
        <f t="shared" si="1"/>
        <v>7.2417970190130118E-2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13278.424999999999</v>
      </c>
      <c r="F26" s="184">
        <v>25993.5</v>
      </c>
      <c r="G26" s="48">
        <f t="shared" si="0"/>
        <v>0.95757403457111834</v>
      </c>
      <c r="H26" s="184">
        <v>22187.25</v>
      </c>
      <c r="I26" s="44">
        <f t="shared" si="1"/>
        <v>0.1715512287462394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3864.0875000000001</v>
      </c>
      <c r="F27" s="184">
        <v>10562.25</v>
      </c>
      <c r="G27" s="48">
        <f t="shared" si="0"/>
        <v>1.733439654252136</v>
      </c>
      <c r="H27" s="184">
        <v>8993.5</v>
      </c>
      <c r="I27" s="44">
        <f t="shared" si="1"/>
        <v>0.17443153388558402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7660.6437500000002</v>
      </c>
      <c r="F28" s="184">
        <v>59923.5</v>
      </c>
      <c r="G28" s="48">
        <f t="shared" si="0"/>
        <v>6.8222538412649714</v>
      </c>
      <c r="H28" s="184">
        <v>28554.222222222223</v>
      </c>
      <c r="I28" s="44">
        <f t="shared" si="1"/>
        <v>1.0985863153143338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18649.263888888891</v>
      </c>
      <c r="F29" s="184">
        <v>38692.857142857145</v>
      </c>
      <c r="G29" s="48">
        <f t="shared" si="0"/>
        <v>1.0747659196302164</v>
      </c>
      <c r="H29" s="184">
        <v>38343.75</v>
      </c>
      <c r="I29" s="44">
        <f t="shared" si="1"/>
        <v>9.1046687623705276E-3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14587.75</v>
      </c>
      <c r="F30" s="187">
        <v>27124.75</v>
      </c>
      <c r="G30" s="51">
        <f t="shared" si="0"/>
        <v>0.85941971859950983</v>
      </c>
      <c r="H30" s="187">
        <v>21494.222222222223</v>
      </c>
      <c r="I30" s="56">
        <f t="shared" si="1"/>
        <v>0.26195540920557459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18630.986111111109</v>
      </c>
      <c r="F32" s="190">
        <v>44488.666666666664</v>
      </c>
      <c r="G32" s="45">
        <f>(F32-E32)/E32</f>
        <v>1.387885772730763</v>
      </c>
      <c r="H32" s="190">
        <v>37166.444444444445</v>
      </c>
      <c r="I32" s="44">
        <f>(F32-H32)/H32</f>
        <v>0.19701164132520962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19010.98333333333</v>
      </c>
      <c r="F33" s="184">
        <v>42612.25</v>
      </c>
      <c r="G33" s="48">
        <f>(F33-E33)/E33</f>
        <v>1.241454282129892</v>
      </c>
      <c r="H33" s="184">
        <v>35874.75</v>
      </c>
      <c r="I33" s="44">
        <f>(F33-H33)/H33</f>
        <v>0.18780618680269548</v>
      </c>
    </row>
    <row r="34" spans="1:9" ht="16.5">
      <c r="A34" s="37"/>
      <c r="B34" s="39" t="s">
        <v>28</v>
      </c>
      <c r="C34" s="164" t="s">
        <v>102</v>
      </c>
      <c r="D34" s="11" t="s">
        <v>161</v>
      </c>
      <c r="E34" s="184">
        <v>9732.9750000000004</v>
      </c>
      <c r="F34" s="184">
        <v>28835.714285714286</v>
      </c>
      <c r="G34" s="48">
        <f>(F34-E34)/E34</f>
        <v>1.962682456876164</v>
      </c>
      <c r="H34" s="184">
        <v>27428.571428571428</v>
      </c>
      <c r="I34" s="44">
        <f>(F34-H34)/H34</f>
        <v>5.1302083333333394E-2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8633.2444444444445</v>
      </c>
      <c r="F35" s="184">
        <v>33066.666666666664</v>
      </c>
      <c r="G35" s="48">
        <f>(F35-E35)/E35</f>
        <v>2.830155265433878</v>
      </c>
      <c r="H35" s="184">
        <v>22880</v>
      </c>
      <c r="I35" s="44">
        <f>(F35-H35)/H35</f>
        <v>0.44522144522144513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7704.625</v>
      </c>
      <c r="F36" s="184">
        <v>23377.555555555555</v>
      </c>
      <c r="G36" s="51">
        <f>(F36-E36)/E36</f>
        <v>2.0342236715681237</v>
      </c>
      <c r="H36" s="184">
        <v>19766.444444444445</v>
      </c>
      <c r="I36" s="56">
        <f>(F36-H36)/H36</f>
        <v>0.18268895659310383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291207.33333333331</v>
      </c>
      <c r="F38" s="184">
        <v>902424.5</v>
      </c>
      <c r="G38" s="45">
        <f t="shared" ref="G38:G43" si="2">(F38-E38)/E38</f>
        <v>2.098907193271232</v>
      </c>
      <c r="H38" s="184">
        <v>768977.6</v>
      </c>
      <c r="I38" s="44">
        <f t="shared" ref="I38:I43" si="3">(F38-H38)/H38</f>
        <v>0.17353808485448735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186077.99285714285</v>
      </c>
      <c r="F39" s="184">
        <v>544983</v>
      </c>
      <c r="G39" s="48">
        <f t="shared" si="2"/>
        <v>1.9287880400687596</v>
      </c>
      <c r="H39" s="184">
        <v>483441.33333333331</v>
      </c>
      <c r="I39" s="44">
        <f t="shared" si="3"/>
        <v>0.12729914143322463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133572.69999999998</v>
      </c>
      <c r="F40" s="184">
        <v>370339.6</v>
      </c>
      <c r="G40" s="48">
        <f t="shared" si="2"/>
        <v>1.7725695445251914</v>
      </c>
      <c r="H40" s="184">
        <v>319369.59999999998</v>
      </c>
      <c r="I40" s="44">
        <f t="shared" si="3"/>
        <v>0.15959565343727145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62959.821428571428</v>
      </c>
      <c r="F41" s="184">
        <v>156044.25</v>
      </c>
      <c r="G41" s="48">
        <f t="shared" si="2"/>
        <v>1.4784735162731335</v>
      </c>
      <c r="H41" s="184">
        <v>143384</v>
      </c>
      <c r="I41" s="44">
        <f t="shared" si="3"/>
        <v>8.829611393181945E-2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49551.458333333336</v>
      </c>
      <c r="F42" s="184">
        <v>156666</v>
      </c>
      <c r="G42" s="48">
        <f t="shared" si="2"/>
        <v>2.1616829306234679</v>
      </c>
      <c r="H42" s="184">
        <v>149999.33333333334</v>
      </c>
      <c r="I42" s="44">
        <f t="shared" si="3"/>
        <v>4.4444641976186493E-2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116762.03125</v>
      </c>
      <c r="F43" s="184">
        <v>347499.66666666669</v>
      </c>
      <c r="G43" s="51">
        <f t="shared" si="2"/>
        <v>1.976135846100799</v>
      </c>
      <c r="H43" s="184">
        <v>323468.28571428574</v>
      </c>
      <c r="I43" s="59">
        <f t="shared" si="3"/>
        <v>7.4292850377324082E-2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97978.798611111124</v>
      </c>
      <c r="F45" s="184">
        <v>237274.75</v>
      </c>
      <c r="G45" s="45">
        <f t="shared" ref="G45:G50" si="4">(F45-E45)/E45</f>
        <v>1.4216948295290921</v>
      </c>
      <c r="H45" s="184">
        <v>205436.44444444444</v>
      </c>
      <c r="I45" s="44">
        <f t="shared" ref="I45:I50" si="5">(F45-H45)/H45</f>
        <v>0.15497885801934963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57685.604166666664</v>
      </c>
      <c r="F46" s="184">
        <v>205806.8</v>
      </c>
      <c r="G46" s="48">
        <f t="shared" si="4"/>
        <v>2.5677324173528273</v>
      </c>
      <c r="H46" s="184">
        <v>191291.8</v>
      </c>
      <c r="I46" s="84">
        <f t="shared" si="5"/>
        <v>7.5878840598499267E-2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182195.53125</v>
      </c>
      <c r="F47" s="184">
        <v>584835.42857142852</v>
      </c>
      <c r="G47" s="48">
        <f t="shared" si="4"/>
        <v>2.2099328922011008</v>
      </c>
      <c r="H47" s="184">
        <v>527720.375</v>
      </c>
      <c r="I47" s="84">
        <f t="shared" si="5"/>
        <v>0.10822976765190945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218136</v>
      </c>
      <c r="F48" s="184">
        <v>993998.33333333337</v>
      </c>
      <c r="G48" s="48">
        <f t="shared" si="4"/>
        <v>3.5567826187943914</v>
      </c>
      <c r="H48" s="184">
        <v>691449.28571428568</v>
      </c>
      <c r="I48" s="84">
        <f t="shared" si="5"/>
        <v>0.437557827985181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25848.75</v>
      </c>
      <c r="F49" s="184">
        <v>100399.33333333333</v>
      </c>
      <c r="G49" s="48">
        <f t="shared" si="4"/>
        <v>2.8841078711091765</v>
      </c>
      <c r="H49" s="184">
        <v>93747</v>
      </c>
      <c r="I49" s="44">
        <f t="shared" si="5"/>
        <v>7.0960492957996821E-2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263330</v>
      </c>
      <c r="F50" s="184">
        <v>1148990</v>
      </c>
      <c r="G50" s="56">
        <f t="shared" si="4"/>
        <v>3.3633083963088142</v>
      </c>
      <c r="H50" s="184">
        <v>1053750</v>
      </c>
      <c r="I50" s="59">
        <f t="shared" si="5"/>
        <v>9.0381969157769873E-2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39437.916666666672</v>
      </c>
      <c r="F52" s="181">
        <v>107066.66666666667</v>
      </c>
      <c r="G52" s="183">
        <f t="shared" ref="G52:G60" si="6">(F52-E52)/E52</f>
        <v>1.714815480026624</v>
      </c>
      <c r="H52" s="181">
        <v>86830</v>
      </c>
      <c r="I52" s="116">
        <f t="shared" ref="I52:I60" si="7">(F52-H52)/H52</f>
        <v>0.23306077008714352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46165</v>
      </c>
      <c r="F53" s="184">
        <v>106316.66666666667</v>
      </c>
      <c r="G53" s="186">
        <f t="shared" si="6"/>
        <v>1.3029712263980651</v>
      </c>
      <c r="H53" s="184">
        <v>87548.333333333328</v>
      </c>
      <c r="I53" s="84">
        <f t="shared" si="7"/>
        <v>0.21437682042300457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33668.6</v>
      </c>
      <c r="F54" s="184">
        <v>94197.6</v>
      </c>
      <c r="G54" s="186">
        <f t="shared" si="6"/>
        <v>1.7977878498066451</v>
      </c>
      <c r="H54" s="184">
        <v>73505.600000000006</v>
      </c>
      <c r="I54" s="84">
        <f t="shared" si="7"/>
        <v>0.28150236172482096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48893.125</v>
      </c>
      <c r="F55" s="184">
        <v>109983.33333333333</v>
      </c>
      <c r="G55" s="186">
        <f t="shared" si="6"/>
        <v>1.2494641799503168</v>
      </c>
      <c r="H55" s="184">
        <v>103786.25</v>
      </c>
      <c r="I55" s="84">
        <f t="shared" si="7"/>
        <v>5.9710061143295266E-2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21991</v>
      </c>
      <c r="F56" s="184">
        <v>64372.5</v>
      </c>
      <c r="G56" s="191">
        <f t="shared" si="6"/>
        <v>1.9272202264562777</v>
      </c>
      <c r="H56" s="184">
        <v>56418.333333333336</v>
      </c>
      <c r="I56" s="85">
        <f t="shared" si="7"/>
        <v>0.14098549525863338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6490</v>
      </c>
      <c r="F57" s="187">
        <v>50750</v>
      </c>
      <c r="G57" s="189">
        <f t="shared" si="6"/>
        <v>6.8197226502311246</v>
      </c>
      <c r="H57" s="187">
        <v>47416.666666666664</v>
      </c>
      <c r="I57" s="117">
        <f t="shared" si="7"/>
        <v>7.0298769771529046E-2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44427.916666666672</v>
      </c>
      <c r="F58" s="190">
        <v>164016.33333333334</v>
      </c>
      <c r="G58" s="44">
        <f t="shared" si="6"/>
        <v>2.6917403659485868</v>
      </c>
      <c r="H58" s="190">
        <v>129228.28571428571</v>
      </c>
      <c r="I58" s="44">
        <f t="shared" si="7"/>
        <v>0.2691983989941758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53830.083333333336</v>
      </c>
      <c r="F59" s="184">
        <v>155949.66666666666</v>
      </c>
      <c r="G59" s="48">
        <f t="shared" si="6"/>
        <v>1.897072733493198</v>
      </c>
      <c r="H59" s="184">
        <v>121342.57142857143</v>
      </c>
      <c r="I59" s="44">
        <f t="shared" si="7"/>
        <v>0.2852015976805532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433950</v>
      </c>
      <c r="F60" s="184">
        <v>991200</v>
      </c>
      <c r="G60" s="51">
        <f t="shared" si="6"/>
        <v>1.2841341168337366</v>
      </c>
      <c r="H60" s="184">
        <v>926400</v>
      </c>
      <c r="I60" s="51">
        <f t="shared" si="7"/>
        <v>6.9948186528497408E-2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82219.125</v>
      </c>
      <c r="F62" s="184">
        <v>289450.88888888888</v>
      </c>
      <c r="G62" s="45">
        <f t="shared" ref="G62:G67" si="8">(F62-E62)/E62</f>
        <v>2.5204812613718386</v>
      </c>
      <c r="H62" s="184">
        <v>259556</v>
      </c>
      <c r="I62" s="44">
        <f t="shared" ref="I62:I67" si="9">(F62-H62)/H62</f>
        <v>0.11517702880645747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483311.69642857148</v>
      </c>
      <c r="F63" s="184">
        <v>1498190</v>
      </c>
      <c r="G63" s="48">
        <f t="shared" si="8"/>
        <v>2.0998422158430365</v>
      </c>
      <c r="H63" s="184">
        <v>1254312.5</v>
      </c>
      <c r="I63" s="44">
        <f t="shared" si="9"/>
        <v>0.1944312123175046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243704.6875</v>
      </c>
      <c r="F64" s="184">
        <v>655432.6</v>
      </c>
      <c r="G64" s="48">
        <f t="shared" si="8"/>
        <v>1.689454219053542</v>
      </c>
      <c r="H64" s="184">
        <v>494906.85714285716</v>
      </c>
      <c r="I64" s="84">
        <f t="shared" si="9"/>
        <v>0.32435546313476582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101989.37500000001</v>
      </c>
      <c r="F65" s="184">
        <v>365099.5</v>
      </c>
      <c r="G65" s="48">
        <f t="shared" si="8"/>
        <v>2.5797797564697298</v>
      </c>
      <c r="H65" s="184">
        <v>319274.5</v>
      </c>
      <c r="I65" s="84">
        <f t="shared" si="9"/>
        <v>0.1435285310915842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56655.875000000007</v>
      </c>
      <c r="F66" s="184">
        <v>156121.85714285713</v>
      </c>
      <c r="G66" s="48">
        <f t="shared" si="8"/>
        <v>1.7556163794638617</v>
      </c>
      <c r="H66" s="184">
        <v>127590.375</v>
      </c>
      <c r="I66" s="84">
        <f t="shared" si="9"/>
        <v>0.2236178249562879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51239.6</v>
      </c>
      <c r="F67" s="184">
        <v>141411.6</v>
      </c>
      <c r="G67" s="51">
        <f t="shared" si="8"/>
        <v>1.759810771356529</v>
      </c>
      <c r="H67" s="184">
        <v>120251.6</v>
      </c>
      <c r="I67" s="85">
        <f t="shared" si="9"/>
        <v>0.17596439465254515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55157.875</v>
      </c>
      <c r="F69" s="190">
        <v>180331.85714285713</v>
      </c>
      <c r="G69" s="45">
        <f>(F69-E69)/E69</f>
        <v>2.2693764424908887</v>
      </c>
      <c r="H69" s="190">
        <v>142141.14285714287</v>
      </c>
      <c r="I69" s="44">
        <f>(F69-H69)/H69</f>
        <v>0.26868163234129439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40188.758333333331</v>
      </c>
      <c r="F70" s="184">
        <v>127187.6</v>
      </c>
      <c r="G70" s="48">
        <f>(F70-E70)/E70</f>
        <v>2.1647556499526921</v>
      </c>
      <c r="H70" s="184">
        <v>104024</v>
      </c>
      <c r="I70" s="44">
        <f>(F70-H70)/H70</f>
        <v>0.22267553641467358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21901.357142857145</v>
      </c>
      <c r="F71" s="184">
        <v>56119.666666666664</v>
      </c>
      <c r="G71" s="48">
        <f>(F71-E71)/E71</f>
        <v>1.5623830660635292</v>
      </c>
      <c r="H71" s="184">
        <v>46423.833333333336</v>
      </c>
      <c r="I71" s="44">
        <f>(F71-H71)/H71</f>
        <v>0.20885464721784416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30028.25</v>
      </c>
      <c r="F72" s="184">
        <v>72557.5</v>
      </c>
      <c r="G72" s="48">
        <f>(F72-E72)/E72</f>
        <v>1.4163079766553162</v>
      </c>
      <c r="H72" s="184">
        <v>57557.5</v>
      </c>
      <c r="I72" s="44">
        <f>(F72-H72)/H72</f>
        <v>0.26060895626113018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23895.060515873018</v>
      </c>
      <c r="F73" s="193">
        <v>74352.25</v>
      </c>
      <c r="G73" s="48">
        <f>(F73-E73)/E73</f>
        <v>2.111615890263566</v>
      </c>
      <c r="H73" s="193">
        <v>65347.875</v>
      </c>
      <c r="I73" s="59">
        <f>(F73-H73)/H73</f>
        <v>0.13779139719539465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19730.599999999999</v>
      </c>
      <c r="F75" s="181">
        <v>53850.5</v>
      </c>
      <c r="G75" s="44">
        <f t="shared" ref="G75:G81" si="10">(F75-E75)/E75</f>
        <v>1.72928851631476</v>
      </c>
      <c r="H75" s="181">
        <v>41932.6</v>
      </c>
      <c r="I75" s="45">
        <f t="shared" ref="I75:I81" si="11">(F75-H75)/H75</f>
        <v>0.28421562221278912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17737.96875</v>
      </c>
      <c r="F76" s="184">
        <v>61157.25</v>
      </c>
      <c r="G76" s="48">
        <f t="shared" si="10"/>
        <v>2.4478158611030363</v>
      </c>
      <c r="H76" s="184">
        <v>51657</v>
      </c>
      <c r="I76" s="44">
        <f t="shared" si="11"/>
        <v>0.18391021545966665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9871.1666666666679</v>
      </c>
      <c r="F77" s="184">
        <v>26689.599999999999</v>
      </c>
      <c r="G77" s="48">
        <f t="shared" si="10"/>
        <v>1.7037938777922226</v>
      </c>
      <c r="H77" s="184">
        <v>24543.833333333332</v>
      </c>
      <c r="I77" s="44">
        <f t="shared" si="11"/>
        <v>8.7425897883378706E-2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15047.861111111111</v>
      </c>
      <c r="F78" s="184">
        <v>52052.875</v>
      </c>
      <c r="G78" s="48">
        <f t="shared" si="10"/>
        <v>2.4591544017883677</v>
      </c>
      <c r="H78" s="184">
        <v>41602.571428571428</v>
      </c>
      <c r="I78" s="44">
        <f t="shared" si="11"/>
        <v>0.25119369338433756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24097.598214285714</v>
      </c>
      <c r="F79" s="184">
        <v>89498.28571428571</v>
      </c>
      <c r="G79" s="48">
        <f t="shared" si="10"/>
        <v>2.7139919471820511</v>
      </c>
      <c r="H79" s="184">
        <v>66521.857142857145</v>
      </c>
      <c r="I79" s="44">
        <f t="shared" si="11"/>
        <v>0.3453966795016889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69000</v>
      </c>
      <c r="F80" s="184">
        <v>342999</v>
      </c>
      <c r="G80" s="48">
        <f t="shared" si="10"/>
        <v>3.9710000000000001</v>
      </c>
      <c r="H80" s="184">
        <v>249000</v>
      </c>
      <c r="I80" s="44">
        <f t="shared" si="11"/>
        <v>0.37750602409638556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39248.416666666664</v>
      </c>
      <c r="F81" s="187">
        <v>111621.8</v>
      </c>
      <c r="G81" s="51">
        <f t="shared" si="10"/>
        <v>1.8439822413218367</v>
      </c>
      <c r="H81" s="187">
        <v>92052.555555555562</v>
      </c>
      <c r="I81" s="56">
        <f t="shared" si="11"/>
        <v>0.21258773671562012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8" t="s">
        <v>203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09" t="s">
        <v>3</v>
      </c>
      <c r="B12" s="215"/>
      <c r="C12" s="217" t="s">
        <v>0</v>
      </c>
      <c r="D12" s="211" t="s">
        <v>23</v>
      </c>
      <c r="E12" s="211" t="s">
        <v>221</v>
      </c>
      <c r="F12" s="219" t="s">
        <v>223</v>
      </c>
      <c r="G12" s="211" t="s">
        <v>197</v>
      </c>
      <c r="H12" s="219" t="s">
        <v>218</v>
      </c>
      <c r="I12" s="211" t="s">
        <v>187</v>
      </c>
    </row>
    <row r="13" spans="1:9" ht="30.75" customHeight="1" thickBot="1">
      <c r="A13" s="210"/>
      <c r="B13" s="216"/>
      <c r="C13" s="218"/>
      <c r="D13" s="212"/>
      <c r="E13" s="212"/>
      <c r="F13" s="220"/>
      <c r="G13" s="212"/>
      <c r="H13" s="220"/>
      <c r="I13" s="212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14529.400000000001</v>
      </c>
      <c r="F15" s="155">
        <v>40433</v>
      </c>
      <c r="G15" s="44">
        <f>(F15-E15)/E15</f>
        <v>1.7828403099921535</v>
      </c>
      <c r="H15" s="155">
        <v>33900</v>
      </c>
      <c r="I15" s="118">
        <f>(F15-H15)/H15</f>
        <v>0.19271386430678467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22110.14166666667</v>
      </c>
      <c r="F16" s="155">
        <v>44666.6</v>
      </c>
      <c r="G16" s="48">
        <f t="shared" ref="G16:G39" si="0">(F16-E16)/E16</f>
        <v>1.020186060921515</v>
      </c>
      <c r="H16" s="155">
        <v>37000</v>
      </c>
      <c r="I16" s="48">
        <f>(F16-H16)/H16</f>
        <v>0.20720540540540536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24763.597222222223</v>
      </c>
      <c r="F17" s="155">
        <v>44900</v>
      </c>
      <c r="G17" s="48">
        <f t="shared" si="0"/>
        <v>0.81314530345001257</v>
      </c>
      <c r="H17" s="155">
        <v>42500</v>
      </c>
      <c r="I17" s="48">
        <f t="shared" ref="I17:I29" si="1">(F17-H17)/H17</f>
        <v>5.647058823529412E-2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4243.75</v>
      </c>
      <c r="F18" s="155">
        <v>16500</v>
      </c>
      <c r="G18" s="48">
        <f t="shared" si="0"/>
        <v>2.8880706921944035</v>
      </c>
      <c r="H18" s="155">
        <v>10900</v>
      </c>
      <c r="I18" s="48">
        <f t="shared" si="1"/>
        <v>0.51376146788990829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54011.49642857143</v>
      </c>
      <c r="F19" s="155">
        <v>123800</v>
      </c>
      <c r="G19" s="48">
        <f t="shared" si="0"/>
        <v>1.2921046107974761</v>
      </c>
      <c r="H19" s="155">
        <v>79633.2</v>
      </c>
      <c r="I19" s="48">
        <f t="shared" si="1"/>
        <v>0.55462796923896074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18584.849999999999</v>
      </c>
      <c r="F20" s="155">
        <v>47766.6</v>
      </c>
      <c r="G20" s="48">
        <f t="shared" si="0"/>
        <v>1.5701902355951221</v>
      </c>
      <c r="H20" s="155">
        <v>32400</v>
      </c>
      <c r="I20" s="48">
        <f t="shared" si="1"/>
        <v>0.47427777777777774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11153.674999999999</v>
      </c>
      <c r="F21" s="155">
        <v>36500</v>
      </c>
      <c r="G21" s="48">
        <f t="shared" si="0"/>
        <v>2.272464008499441</v>
      </c>
      <c r="H21" s="155">
        <v>23500</v>
      </c>
      <c r="I21" s="48">
        <f t="shared" si="1"/>
        <v>0.55319148936170215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3588.5</v>
      </c>
      <c r="F22" s="155">
        <v>8200</v>
      </c>
      <c r="G22" s="48">
        <f t="shared" si="0"/>
        <v>1.2850773303608751</v>
      </c>
      <c r="H22" s="155">
        <v>7000</v>
      </c>
      <c r="I22" s="48">
        <f t="shared" si="1"/>
        <v>0.17142857142857143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5547.7638888888887</v>
      </c>
      <c r="F23" s="155">
        <v>9900</v>
      </c>
      <c r="G23" s="48">
        <f t="shared" si="0"/>
        <v>0.78450276512809225</v>
      </c>
      <c r="H23" s="155">
        <v>8320</v>
      </c>
      <c r="I23" s="48">
        <f t="shared" si="1"/>
        <v>0.18990384615384615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4601.34375</v>
      </c>
      <c r="F24" s="155">
        <v>9900</v>
      </c>
      <c r="G24" s="48">
        <f t="shared" si="0"/>
        <v>1.1515454045353599</v>
      </c>
      <c r="H24" s="155">
        <v>7800</v>
      </c>
      <c r="I24" s="48">
        <f t="shared" si="1"/>
        <v>0.26923076923076922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3509.6750000000002</v>
      </c>
      <c r="F25" s="155">
        <v>9900</v>
      </c>
      <c r="G25" s="48">
        <f t="shared" si="0"/>
        <v>1.8207740032909028</v>
      </c>
      <c r="H25" s="155">
        <v>7000</v>
      </c>
      <c r="I25" s="48">
        <f t="shared" si="1"/>
        <v>0.41428571428571431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13278.424999999999</v>
      </c>
      <c r="F26" s="155">
        <v>22500</v>
      </c>
      <c r="G26" s="48">
        <f t="shared" si="0"/>
        <v>0.69447807251236504</v>
      </c>
      <c r="H26" s="155">
        <v>18400</v>
      </c>
      <c r="I26" s="48">
        <f t="shared" si="1"/>
        <v>0.22282608695652173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3864.0875000000001</v>
      </c>
      <c r="F27" s="155">
        <v>8133.2</v>
      </c>
      <c r="G27" s="48">
        <f t="shared" si="0"/>
        <v>1.1048177609849672</v>
      </c>
      <c r="H27" s="155">
        <v>6300</v>
      </c>
      <c r="I27" s="48">
        <f t="shared" si="1"/>
        <v>0.29098412698412696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7660.6437500000002</v>
      </c>
      <c r="F28" s="155">
        <v>58400</v>
      </c>
      <c r="G28" s="48">
        <f t="shared" si="0"/>
        <v>6.6233802152723777</v>
      </c>
      <c r="H28" s="155">
        <v>25200</v>
      </c>
      <c r="I28" s="48">
        <f t="shared" si="1"/>
        <v>1.3174603174603174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18649.263888888891</v>
      </c>
      <c r="F29" s="155">
        <v>37833.199999999997</v>
      </c>
      <c r="G29" s="48">
        <f t="shared" si="0"/>
        <v>1.0286698834553341</v>
      </c>
      <c r="H29" s="155">
        <v>27000</v>
      </c>
      <c r="I29" s="48">
        <f t="shared" si="1"/>
        <v>0.40122962962962955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14587.75</v>
      </c>
      <c r="F30" s="158">
        <v>24333.200000000001</v>
      </c>
      <c r="G30" s="51">
        <f t="shared" si="0"/>
        <v>0.66805710270603769</v>
      </c>
      <c r="H30" s="158">
        <v>18500</v>
      </c>
      <c r="I30" s="51">
        <f>(F30-H30)/H30</f>
        <v>0.31530810810810816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18630.986111111109</v>
      </c>
      <c r="F32" s="155">
        <v>40666.6</v>
      </c>
      <c r="G32" s="44">
        <f t="shared" si="0"/>
        <v>1.1827400738465117</v>
      </c>
      <c r="H32" s="155">
        <v>29400</v>
      </c>
      <c r="I32" s="45">
        <f>(F32-H32)/H32</f>
        <v>0.38321768707482989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19010.98333333333</v>
      </c>
      <c r="F33" s="155">
        <v>39500</v>
      </c>
      <c r="G33" s="48">
        <f t="shared" si="0"/>
        <v>1.077746285261415</v>
      </c>
      <c r="H33" s="155">
        <v>29300</v>
      </c>
      <c r="I33" s="48">
        <f>(F33-H33)/H33</f>
        <v>0.34812286689419797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9732.9750000000004</v>
      </c>
      <c r="F34" s="155">
        <v>28233.200000000001</v>
      </c>
      <c r="G34" s="48">
        <f>(F34-E34)/E34</f>
        <v>1.9007780252183939</v>
      </c>
      <c r="H34" s="155">
        <v>26200</v>
      </c>
      <c r="I34" s="48">
        <f>(F34-H34)/H34</f>
        <v>7.7603053435114533E-2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8633.2444444444445</v>
      </c>
      <c r="F35" s="155">
        <v>28300</v>
      </c>
      <c r="G35" s="48">
        <f t="shared" si="0"/>
        <v>2.2780260285820186</v>
      </c>
      <c r="H35" s="155">
        <v>18800</v>
      </c>
      <c r="I35" s="48">
        <f>(F35-H35)/H35</f>
        <v>0.50531914893617025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7704.625</v>
      </c>
      <c r="F36" s="155">
        <v>19100</v>
      </c>
      <c r="G36" s="55">
        <f t="shared" si="0"/>
        <v>1.4790304524879536</v>
      </c>
      <c r="H36" s="155">
        <v>16500</v>
      </c>
      <c r="I36" s="48">
        <f>(F36-H36)/H36</f>
        <v>0.15757575757575756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291207.33333333331</v>
      </c>
      <c r="F38" s="156">
        <v>790000</v>
      </c>
      <c r="G38" s="45">
        <f t="shared" si="0"/>
        <v>1.7128437699600059</v>
      </c>
      <c r="H38" s="156">
        <v>672000</v>
      </c>
      <c r="I38" s="45">
        <f>(F38-H38)/H38</f>
        <v>0.17559523809523808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186077.99285714285</v>
      </c>
      <c r="F39" s="157">
        <v>643466.6</v>
      </c>
      <c r="G39" s="51">
        <f t="shared" si="0"/>
        <v>2.4580478331685729</v>
      </c>
      <c r="H39" s="157">
        <v>557200</v>
      </c>
      <c r="I39" s="51">
        <f>(F39-H39)/H39</f>
        <v>0.15482160804020095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6" zoomScaleNormal="100" workbookViewId="0">
      <selection activeCell="I40" sqref="I40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8" t="s">
        <v>204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09" t="s">
        <v>3</v>
      </c>
      <c r="B12" s="215"/>
      <c r="C12" s="217" t="s">
        <v>0</v>
      </c>
      <c r="D12" s="211" t="s">
        <v>222</v>
      </c>
      <c r="E12" s="219" t="s">
        <v>223</v>
      </c>
      <c r="F12" s="226" t="s">
        <v>186</v>
      </c>
      <c r="G12" s="211" t="s">
        <v>221</v>
      </c>
      <c r="H12" s="228" t="s">
        <v>224</v>
      </c>
      <c r="I12" s="224" t="s">
        <v>196</v>
      </c>
    </row>
    <row r="13" spans="1:9" ht="39.75" customHeight="1" thickBot="1">
      <c r="A13" s="210"/>
      <c r="B13" s="216"/>
      <c r="C13" s="218"/>
      <c r="D13" s="212"/>
      <c r="E13" s="220"/>
      <c r="F13" s="227"/>
      <c r="G13" s="212"/>
      <c r="H13" s="229"/>
      <c r="I13" s="225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41043.111111111109</v>
      </c>
      <c r="E15" s="144">
        <v>40433</v>
      </c>
      <c r="F15" s="67">
        <f t="shared" ref="F15:F30" si="0">D15-E15</f>
        <v>610.11111111110949</v>
      </c>
      <c r="G15" s="42">
        <v>14529.400000000001</v>
      </c>
      <c r="H15" s="66">
        <f>AVERAGE(D15:E15)</f>
        <v>40738.055555555555</v>
      </c>
      <c r="I15" s="69">
        <f>(H15-G15)/G15</f>
        <v>1.8038360534884821</v>
      </c>
    </row>
    <row r="16" spans="1:9" ht="16.5" customHeight="1">
      <c r="A16" s="37"/>
      <c r="B16" s="34" t="s">
        <v>5</v>
      </c>
      <c r="C16" s="15" t="s">
        <v>164</v>
      </c>
      <c r="D16" s="144">
        <v>53562.25</v>
      </c>
      <c r="E16" s="144">
        <v>44666.6</v>
      </c>
      <c r="F16" s="71">
        <f t="shared" si="0"/>
        <v>8895.6500000000015</v>
      </c>
      <c r="G16" s="46">
        <v>22110.14166666667</v>
      </c>
      <c r="H16" s="68">
        <f t="shared" ref="H16:H30" si="1">AVERAGE(D16:E16)</f>
        <v>49114.425000000003</v>
      </c>
      <c r="I16" s="72">
        <f t="shared" ref="I16:I39" si="2">(H16-G16)/G16</f>
        <v>1.2213527954931691</v>
      </c>
    </row>
    <row r="17" spans="1:9" ht="16.5">
      <c r="A17" s="37"/>
      <c r="B17" s="34" t="s">
        <v>6</v>
      </c>
      <c r="C17" s="15" t="s">
        <v>165</v>
      </c>
      <c r="D17" s="144">
        <v>57322</v>
      </c>
      <c r="E17" s="144">
        <v>44900</v>
      </c>
      <c r="F17" s="71">
        <f t="shared" si="0"/>
        <v>12422</v>
      </c>
      <c r="G17" s="46">
        <v>24763.597222222223</v>
      </c>
      <c r="H17" s="68">
        <f t="shared" si="1"/>
        <v>51111</v>
      </c>
      <c r="I17" s="72">
        <f t="shared" si="2"/>
        <v>1.0639570067847126</v>
      </c>
    </row>
    <row r="18" spans="1:9" ht="16.5">
      <c r="A18" s="37"/>
      <c r="B18" s="34" t="s">
        <v>7</v>
      </c>
      <c r="C18" s="15" t="s">
        <v>166</v>
      </c>
      <c r="D18" s="144">
        <v>16000</v>
      </c>
      <c r="E18" s="144">
        <v>16500</v>
      </c>
      <c r="F18" s="71">
        <f t="shared" si="0"/>
        <v>-500</v>
      </c>
      <c r="G18" s="46">
        <v>4243.75</v>
      </c>
      <c r="H18" s="68">
        <f t="shared" si="1"/>
        <v>16250</v>
      </c>
      <c r="I18" s="72">
        <f t="shared" si="2"/>
        <v>2.8291605301914582</v>
      </c>
    </row>
    <row r="19" spans="1:9" ht="16.5">
      <c r="A19" s="37"/>
      <c r="B19" s="34" t="s">
        <v>8</v>
      </c>
      <c r="C19" s="15" t="s">
        <v>167</v>
      </c>
      <c r="D19" s="144">
        <v>152785.42857142858</v>
      </c>
      <c r="E19" s="144">
        <v>123800</v>
      </c>
      <c r="F19" s="71">
        <f t="shared" si="0"/>
        <v>28985.42857142858</v>
      </c>
      <c r="G19" s="46">
        <v>54011.49642857143</v>
      </c>
      <c r="H19" s="68">
        <f t="shared" si="1"/>
        <v>138292.71428571429</v>
      </c>
      <c r="I19" s="72">
        <f t="shared" si="2"/>
        <v>1.5604310828270092</v>
      </c>
    </row>
    <row r="20" spans="1:9" ht="16.5">
      <c r="A20" s="37"/>
      <c r="B20" s="34" t="s">
        <v>9</v>
      </c>
      <c r="C20" s="164" t="s">
        <v>168</v>
      </c>
      <c r="D20" s="144">
        <v>54387.555555555555</v>
      </c>
      <c r="E20" s="144">
        <v>47766.6</v>
      </c>
      <c r="F20" s="71">
        <f t="shared" si="0"/>
        <v>6620.9555555555562</v>
      </c>
      <c r="G20" s="46">
        <v>18584.849999999999</v>
      </c>
      <c r="H20" s="68">
        <f t="shared" si="1"/>
        <v>51077.077777777777</v>
      </c>
      <c r="I20" s="72">
        <f t="shared" si="2"/>
        <v>1.7483179997566718</v>
      </c>
    </row>
    <row r="21" spans="1:9" ht="16.5">
      <c r="A21" s="37"/>
      <c r="B21" s="34" t="s">
        <v>10</v>
      </c>
      <c r="C21" s="15" t="s">
        <v>169</v>
      </c>
      <c r="D21" s="144">
        <v>53710.888888888891</v>
      </c>
      <c r="E21" s="144">
        <v>36500</v>
      </c>
      <c r="F21" s="71">
        <f t="shared" si="0"/>
        <v>17210.888888888891</v>
      </c>
      <c r="G21" s="46">
        <v>11153.674999999999</v>
      </c>
      <c r="H21" s="68">
        <f t="shared" si="1"/>
        <v>45105.444444444445</v>
      </c>
      <c r="I21" s="72">
        <f t="shared" si="2"/>
        <v>3.0439984529264525</v>
      </c>
    </row>
    <row r="22" spans="1:9" ht="16.5">
      <c r="A22" s="37"/>
      <c r="B22" s="34" t="s">
        <v>11</v>
      </c>
      <c r="C22" s="15" t="s">
        <v>170</v>
      </c>
      <c r="D22" s="144">
        <v>6694.2222222222226</v>
      </c>
      <c r="E22" s="144">
        <v>8200</v>
      </c>
      <c r="F22" s="71">
        <f t="shared" si="0"/>
        <v>-1505.7777777777774</v>
      </c>
      <c r="G22" s="46">
        <v>3588.5</v>
      </c>
      <c r="H22" s="68">
        <f t="shared" si="1"/>
        <v>7447.1111111111113</v>
      </c>
      <c r="I22" s="72">
        <f t="shared" si="2"/>
        <v>1.0752713142290962</v>
      </c>
    </row>
    <row r="23" spans="1:9" ht="16.5">
      <c r="A23" s="37"/>
      <c r="B23" s="34" t="s">
        <v>12</v>
      </c>
      <c r="C23" s="15" t="s">
        <v>171</v>
      </c>
      <c r="D23" s="144">
        <v>11437.25</v>
      </c>
      <c r="E23" s="144">
        <v>9900</v>
      </c>
      <c r="F23" s="71">
        <f t="shared" si="0"/>
        <v>1537.25</v>
      </c>
      <c r="G23" s="46">
        <v>5547.7638888888887</v>
      </c>
      <c r="H23" s="68">
        <f t="shared" si="1"/>
        <v>10668.625</v>
      </c>
      <c r="I23" s="72">
        <f t="shared" si="2"/>
        <v>0.92304957703178714</v>
      </c>
    </row>
    <row r="24" spans="1:9" ht="16.5">
      <c r="A24" s="37"/>
      <c r="B24" s="34" t="s">
        <v>13</v>
      </c>
      <c r="C24" s="15" t="s">
        <v>172</v>
      </c>
      <c r="D24" s="144">
        <v>11312.25</v>
      </c>
      <c r="E24" s="144">
        <v>9900</v>
      </c>
      <c r="F24" s="71">
        <f t="shared" si="0"/>
        <v>1412.25</v>
      </c>
      <c r="G24" s="46">
        <v>4601.34375</v>
      </c>
      <c r="H24" s="68">
        <f t="shared" si="1"/>
        <v>10606.125</v>
      </c>
      <c r="I24" s="72">
        <f t="shared" si="2"/>
        <v>1.3050060104724843</v>
      </c>
    </row>
    <row r="25" spans="1:9" ht="16.5">
      <c r="A25" s="37"/>
      <c r="B25" s="34" t="s">
        <v>14</v>
      </c>
      <c r="C25" s="164" t="s">
        <v>173</v>
      </c>
      <c r="D25" s="144">
        <v>9049.7777777777774</v>
      </c>
      <c r="E25" s="144">
        <v>9900</v>
      </c>
      <c r="F25" s="71">
        <f t="shared" si="0"/>
        <v>-850.22222222222263</v>
      </c>
      <c r="G25" s="46">
        <v>3509.6750000000002</v>
      </c>
      <c r="H25" s="68">
        <f t="shared" si="1"/>
        <v>9474.8888888888887</v>
      </c>
      <c r="I25" s="72">
        <f t="shared" si="2"/>
        <v>1.699648511297738</v>
      </c>
    </row>
    <row r="26" spans="1:9" ht="16.5">
      <c r="A26" s="37"/>
      <c r="B26" s="34" t="s">
        <v>15</v>
      </c>
      <c r="C26" s="15" t="s">
        <v>174</v>
      </c>
      <c r="D26" s="144">
        <v>25993.5</v>
      </c>
      <c r="E26" s="144">
        <v>22500</v>
      </c>
      <c r="F26" s="71">
        <f t="shared" si="0"/>
        <v>3493.5</v>
      </c>
      <c r="G26" s="46">
        <v>13278.424999999999</v>
      </c>
      <c r="H26" s="68">
        <f t="shared" si="1"/>
        <v>24246.75</v>
      </c>
      <c r="I26" s="72">
        <f t="shared" si="2"/>
        <v>0.82602605354174163</v>
      </c>
    </row>
    <row r="27" spans="1:9" ht="16.5">
      <c r="A27" s="37"/>
      <c r="B27" s="34" t="s">
        <v>16</v>
      </c>
      <c r="C27" s="15" t="s">
        <v>175</v>
      </c>
      <c r="D27" s="144">
        <v>10562.25</v>
      </c>
      <c r="E27" s="144">
        <v>8133.2</v>
      </c>
      <c r="F27" s="71">
        <f t="shared" si="0"/>
        <v>2429.0500000000002</v>
      </c>
      <c r="G27" s="46">
        <v>3864.0875000000001</v>
      </c>
      <c r="H27" s="68">
        <f t="shared" si="1"/>
        <v>9347.7250000000004</v>
      </c>
      <c r="I27" s="72">
        <f t="shared" si="2"/>
        <v>1.4191287076185517</v>
      </c>
    </row>
    <row r="28" spans="1:9" ht="16.5">
      <c r="A28" s="37"/>
      <c r="B28" s="34" t="s">
        <v>17</v>
      </c>
      <c r="C28" s="15" t="s">
        <v>176</v>
      </c>
      <c r="D28" s="144">
        <v>59923.5</v>
      </c>
      <c r="E28" s="144">
        <v>58400</v>
      </c>
      <c r="F28" s="71">
        <f t="shared" si="0"/>
        <v>1523.5</v>
      </c>
      <c r="G28" s="46">
        <v>7660.6437500000002</v>
      </c>
      <c r="H28" s="68">
        <f t="shared" si="1"/>
        <v>59161.75</v>
      </c>
      <c r="I28" s="72">
        <f t="shared" si="2"/>
        <v>6.7228170282686746</v>
      </c>
    </row>
    <row r="29" spans="1:9" ht="16.5">
      <c r="A29" s="37"/>
      <c r="B29" s="34" t="s">
        <v>18</v>
      </c>
      <c r="C29" s="15" t="s">
        <v>177</v>
      </c>
      <c r="D29" s="144">
        <v>38692.857142857145</v>
      </c>
      <c r="E29" s="144">
        <v>37833.199999999997</v>
      </c>
      <c r="F29" s="71">
        <f t="shared" si="0"/>
        <v>859.65714285714785</v>
      </c>
      <c r="G29" s="46">
        <v>18649.263888888891</v>
      </c>
      <c r="H29" s="68">
        <f t="shared" si="1"/>
        <v>38263.028571428571</v>
      </c>
      <c r="I29" s="72">
        <f t="shared" si="2"/>
        <v>1.0517179015427753</v>
      </c>
    </row>
    <row r="30" spans="1:9" ht="17.25" thickBot="1">
      <c r="A30" s="38"/>
      <c r="B30" s="36" t="s">
        <v>19</v>
      </c>
      <c r="C30" s="16" t="s">
        <v>178</v>
      </c>
      <c r="D30" s="155">
        <v>27124.75</v>
      </c>
      <c r="E30" s="147">
        <v>24333.200000000001</v>
      </c>
      <c r="F30" s="74">
        <f t="shared" si="0"/>
        <v>2791.5499999999993</v>
      </c>
      <c r="G30" s="49">
        <v>14587.75</v>
      </c>
      <c r="H30" s="100">
        <f t="shared" si="1"/>
        <v>25728.974999999999</v>
      </c>
      <c r="I30" s="75">
        <f t="shared" si="2"/>
        <v>0.76373841065277359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44488.666666666664</v>
      </c>
      <c r="E32" s="144">
        <v>40666.6</v>
      </c>
      <c r="F32" s="67">
        <f>D32-E32</f>
        <v>3822.0666666666657</v>
      </c>
      <c r="G32" s="54">
        <v>18630.986111111109</v>
      </c>
      <c r="H32" s="68">
        <f>AVERAGE(D32:E32)</f>
        <v>42577.633333333331</v>
      </c>
      <c r="I32" s="78">
        <f t="shared" si="2"/>
        <v>1.2853129232886373</v>
      </c>
    </row>
    <row r="33" spans="1:9" ht="16.5">
      <c r="A33" s="37"/>
      <c r="B33" s="34" t="s">
        <v>27</v>
      </c>
      <c r="C33" s="15" t="s">
        <v>180</v>
      </c>
      <c r="D33" s="47">
        <v>42612.25</v>
      </c>
      <c r="E33" s="144">
        <v>39500</v>
      </c>
      <c r="F33" s="79">
        <f>D33-E33</f>
        <v>3112.25</v>
      </c>
      <c r="G33" s="46">
        <v>19010.98333333333</v>
      </c>
      <c r="H33" s="68">
        <f>AVERAGE(D33:E33)</f>
        <v>41056.125</v>
      </c>
      <c r="I33" s="72">
        <f t="shared" si="2"/>
        <v>1.1596002836956536</v>
      </c>
    </row>
    <row r="34" spans="1:9" ht="16.5">
      <c r="A34" s="37"/>
      <c r="B34" s="39" t="s">
        <v>28</v>
      </c>
      <c r="C34" s="15" t="s">
        <v>181</v>
      </c>
      <c r="D34" s="47">
        <v>28835.714285714286</v>
      </c>
      <c r="E34" s="144">
        <v>28233.200000000001</v>
      </c>
      <c r="F34" s="71">
        <f>D34-E34</f>
        <v>602.51428571428551</v>
      </c>
      <c r="G34" s="46">
        <v>9732.9750000000004</v>
      </c>
      <c r="H34" s="68">
        <f>AVERAGE(D34:E34)</f>
        <v>28534.457142857143</v>
      </c>
      <c r="I34" s="72">
        <f t="shared" si="2"/>
        <v>1.9317302410472794</v>
      </c>
    </row>
    <row r="35" spans="1:9" ht="16.5">
      <c r="A35" s="37"/>
      <c r="B35" s="34" t="s">
        <v>29</v>
      </c>
      <c r="C35" s="15" t="s">
        <v>182</v>
      </c>
      <c r="D35" s="47">
        <v>33066.666666666664</v>
      </c>
      <c r="E35" s="144">
        <v>28300</v>
      </c>
      <c r="F35" s="79">
        <f>D35-E35</f>
        <v>4766.6666666666642</v>
      </c>
      <c r="G35" s="46">
        <v>8633.2444444444445</v>
      </c>
      <c r="H35" s="68">
        <f>AVERAGE(D35:E35)</f>
        <v>30683.333333333332</v>
      </c>
      <c r="I35" s="72">
        <f t="shared" si="2"/>
        <v>2.5540906470079485</v>
      </c>
    </row>
    <row r="36" spans="1:9" ht="17.25" thickBot="1">
      <c r="A36" s="38"/>
      <c r="B36" s="39" t="s">
        <v>30</v>
      </c>
      <c r="C36" s="15" t="s">
        <v>183</v>
      </c>
      <c r="D36" s="50">
        <v>23377.555555555555</v>
      </c>
      <c r="E36" s="144">
        <v>19100</v>
      </c>
      <c r="F36" s="71">
        <f>D36-E36</f>
        <v>4277.5555555555547</v>
      </c>
      <c r="G36" s="49">
        <v>7704.625</v>
      </c>
      <c r="H36" s="68">
        <f>AVERAGE(D36:E36)</f>
        <v>21238.777777777777</v>
      </c>
      <c r="I36" s="80">
        <f t="shared" si="2"/>
        <v>1.7566270620280386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902424.5</v>
      </c>
      <c r="E38" s="145">
        <v>790000</v>
      </c>
      <c r="F38" s="67">
        <f>D38-E38</f>
        <v>112424.5</v>
      </c>
      <c r="G38" s="46">
        <v>291207.33333333331</v>
      </c>
      <c r="H38" s="67">
        <f>AVERAGE(D38:E38)</f>
        <v>846212.25</v>
      </c>
      <c r="I38" s="78">
        <f t="shared" si="2"/>
        <v>1.9058754816156191</v>
      </c>
    </row>
    <row r="39" spans="1:9" ht="17.25" thickBot="1">
      <c r="A39" s="38"/>
      <c r="B39" s="36" t="s">
        <v>32</v>
      </c>
      <c r="C39" s="16" t="s">
        <v>185</v>
      </c>
      <c r="D39" s="57">
        <v>544983</v>
      </c>
      <c r="E39" s="146">
        <v>643466.6</v>
      </c>
      <c r="F39" s="74">
        <f>D39-E39</f>
        <v>-98483.599999999977</v>
      </c>
      <c r="G39" s="46">
        <v>186077.99285714285</v>
      </c>
      <c r="H39" s="81">
        <f>AVERAGE(D39:E39)</f>
        <v>594224.80000000005</v>
      </c>
      <c r="I39" s="75">
        <f t="shared" si="2"/>
        <v>2.1934179366186664</v>
      </c>
    </row>
    <row r="40" spans="1:9" ht="15.75" customHeight="1" thickBot="1">
      <c r="A40" s="221"/>
      <c r="B40" s="222"/>
      <c r="C40" s="223"/>
      <c r="D40" s="83">
        <f>SUM(D15:D39)</f>
        <v>2249389.9444444445</v>
      </c>
      <c r="E40" s="83">
        <f>SUM(E15:E39)</f>
        <v>2132932.1999999997</v>
      </c>
      <c r="F40" s="83">
        <f>SUM(F15:F39)</f>
        <v>116457.74444444448</v>
      </c>
      <c r="G40" s="83">
        <f>SUM(G15:G39)</f>
        <v>765682.50317460299</v>
      </c>
      <c r="H40" s="83">
        <f>AVERAGE(D40:E40)</f>
        <v>2191161.0722222221</v>
      </c>
      <c r="I40" s="75">
        <f>(H40-G40)/G40</f>
        <v>1.8617097336525648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59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8" t="s">
        <v>201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09" t="s">
        <v>3</v>
      </c>
      <c r="B13" s="215"/>
      <c r="C13" s="217" t="s">
        <v>0</v>
      </c>
      <c r="D13" s="211" t="s">
        <v>23</v>
      </c>
      <c r="E13" s="211" t="s">
        <v>221</v>
      </c>
      <c r="F13" s="228" t="s">
        <v>224</v>
      </c>
      <c r="G13" s="211" t="s">
        <v>197</v>
      </c>
      <c r="H13" s="228" t="s">
        <v>219</v>
      </c>
      <c r="I13" s="211" t="s">
        <v>187</v>
      </c>
    </row>
    <row r="14" spans="1:9" ht="33.75" customHeight="1" thickBot="1">
      <c r="A14" s="210"/>
      <c r="B14" s="216"/>
      <c r="C14" s="218"/>
      <c r="D14" s="231"/>
      <c r="E14" s="212"/>
      <c r="F14" s="229"/>
      <c r="G14" s="230"/>
      <c r="H14" s="229"/>
      <c r="I14" s="230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14529.400000000001</v>
      </c>
      <c r="F16" s="42">
        <v>40738.055555555555</v>
      </c>
      <c r="G16" s="21">
        <f t="shared" ref="G16:G31" si="0">(F16-E16)/E16</f>
        <v>1.8038360534884821</v>
      </c>
      <c r="H16" s="181">
        <v>34762.375</v>
      </c>
      <c r="I16" s="21">
        <f t="shared" ref="I16:I31" si="1">(F16-H16)/H16</f>
        <v>0.1719008138988074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22110.14166666667</v>
      </c>
      <c r="F17" s="46">
        <v>49114.425000000003</v>
      </c>
      <c r="G17" s="21">
        <f t="shared" si="0"/>
        <v>1.2213527954931691</v>
      </c>
      <c r="H17" s="184">
        <v>38280.5</v>
      </c>
      <c r="I17" s="21">
        <f t="shared" si="1"/>
        <v>0.28301419782918202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24763.597222222223</v>
      </c>
      <c r="F18" s="46">
        <v>51111</v>
      </c>
      <c r="G18" s="21">
        <f t="shared" si="0"/>
        <v>1.0639570067847126</v>
      </c>
      <c r="H18" s="184">
        <v>42747.111111111109</v>
      </c>
      <c r="I18" s="21">
        <f t="shared" si="1"/>
        <v>0.1956597456878178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4243.75</v>
      </c>
      <c r="F19" s="46">
        <v>16250</v>
      </c>
      <c r="G19" s="21">
        <f t="shared" si="0"/>
        <v>2.8291605301914582</v>
      </c>
      <c r="H19" s="184">
        <v>10824.888888888889</v>
      </c>
      <c r="I19" s="21">
        <f t="shared" si="1"/>
        <v>0.50117014288060435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54011.49642857143</v>
      </c>
      <c r="F20" s="46">
        <v>138292.71428571429</v>
      </c>
      <c r="G20" s="21">
        <f t="shared" si="0"/>
        <v>1.5604310828270092</v>
      </c>
      <c r="H20" s="184">
        <v>94209.314285714281</v>
      </c>
      <c r="I20" s="21">
        <f t="shared" si="1"/>
        <v>0.46793037752409083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18584.849999999999</v>
      </c>
      <c r="F21" s="46">
        <v>51077.077777777777</v>
      </c>
      <c r="G21" s="21">
        <f t="shared" si="0"/>
        <v>1.7483179997566718</v>
      </c>
      <c r="H21" s="184">
        <v>33033.222222222219</v>
      </c>
      <c r="I21" s="21">
        <f t="shared" si="1"/>
        <v>0.54623358975307701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11153.674999999999</v>
      </c>
      <c r="F22" s="46">
        <v>45105.444444444445</v>
      </c>
      <c r="G22" s="21">
        <f t="shared" si="0"/>
        <v>3.0439984529264525</v>
      </c>
      <c r="H22" s="184">
        <v>25916.555555555555</v>
      </c>
      <c r="I22" s="21">
        <f t="shared" si="1"/>
        <v>0.74041046263863952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3588.5</v>
      </c>
      <c r="F23" s="46">
        <v>7447.1111111111113</v>
      </c>
      <c r="G23" s="21">
        <f t="shared" si="0"/>
        <v>1.0752713142290962</v>
      </c>
      <c r="H23" s="184">
        <v>6691.6666666666661</v>
      </c>
      <c r="I23" s="21">
        <f t="shared" si="1"/>
        <v>0.1128933167289333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5547.7638888888887</v>
      </c>
      <c r="F24" s="46">
        <v>10668.625</v>
      </c>
      <c r="G24" s="21">
        <f t="shared" si="0"/>
        <v>0.92304957703178714</v>
      </c>
      <c r="H24" s="184">
        <v>8656.75</v>
      </c>
      <c r="I24" s="21">
        <f t="shared" si="1"/>
        <v>0.23240534842752766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4601.34375</v>
      </c>
      <c r="F25" s="46">
        <v>10606.125</v>
      </c>
      <c r="G25" s="21">
        <f t="shared" si="0"/>
        <v>1.3050060104724843</v>
      </c>
      <c r="H25" s="184">
        <v>8396.75</v>
      </c>
      <c r="I25" s="21">
        <f t="shared" si="1"/>
        <v>0.26312263673445085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3509.6750000000002</v>
      </c>
      <c r="F26" s="46">
        <v>9474.8888888888887</v>
      </c>
      <c r="G26" s="21">
        <f t="shared" si="0"/>
        <v>1.699648511297738</v>
      </c>
      <c r="H26" s="184">
        <v>7719.333333333333</v>
      </c>
      <c r="I26" s="21">
        <f t="shared" si="1"/>
        <v>0.2274232086823848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13278.424999999999</v>
      </c>
      <c r="F27" s="46">
        <v>24246.75</v>
      </c>
      <c r="G27" s="21">
        <f t="shared" si="0"/>
        <v>0.82602605354174163</v>
      </c>
      <c r="H27" s="184">
        <v>20293.625</v>
      </c>
      <c r="I27" s="21">
        <f t="shared" si="1"/>
        <v>0.19479639541974389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3864.0875000000001</v>
      </c>
      <c r="F28" s="46">
        <v>9347.7250000000004</v>
      </c>
      <c r="G28" s="21">
        <f t="shared" si="0"/>
        <v>1.4191287076185517</v>
      </c>
      <c r="H28" s="184">
        <v>7646.75</v>
      </c>
      <c r="I28" s="21">
        <f t="shared" si="1"/>
        <v>0.22244417563016972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7660.6437500000002</v>
      </c>
      <c r="F29" s="46">
        <v>59161.75</v>
      </c>
      <c r="G29" s="21">
        <f t="shared" si="0"/>
        <v>6.7228170282686746</v>
      </c>
      <c r="H29" s="184">
        <v>26877.111111111109</v>
      </c>
      <c r="I29" s="21">
        <f t="shared" si="1"/>
        <v>1.2011945314889994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18649.263888888891</v>
      </c>
      <c r="F30" s="46">
        <v>38263.028571428571</v>
      </c>
      <c r="G30" s="21">
        <f t="shared" si="0"/>
        <v>1.0517179015427753</v>
      </c>
      <c r="H30" s="184">
        <v>32671.875</v>
      </c>
      <c r="I30" s="21">
        <f t="shared" si="1"/>
        <v>0.17113047755687641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14587.75</v>
      </c>
      <c r="F31" s="49">
        <v>25728.974999999999</v>
      </c>
      <c r="G31" s="23">
        <f t="shared" si="0"/>
        <v>0.76373841065277359</v>
      </c>
      <c r="H31" s="187">
        <v>19997.111111111109</v>
      </c>
      <c r="I31" s="23">
        <f t="shared" si="1"/>
        <v>0.28663459721959844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18630.986111111109</v>
      </c>
      <c r="F33" s="54">
        <v>42577.633333333331</v>
      </c>
      <c r="G33" s="21">
        <f>(F33-E33)/E33</f>
        <v>1.2853129232886373</v>
      </c>
      <c r="H33" s="190">
        <v>33283.222222222219</v>
      </c>
      <c r="I33" s="21">
        <f>(F33-H33)/H33</f>
        <v>0.2792521423873891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19010.98333333333</v>
      </c>
      <c r="F34" s="46">
        <v>41056.125</v>
      </c>
      <c r="G34" s="21">
        <f>(F34-E34)/E34</f>
        <v>1.1596002836956536</v>
      </c>
      <c r="H34" s="184">
        <v>32587.375</v>
      </c>
      <c r="I34" s="21">
        <f>(F34-H34)/H34</f>
        <v>0.25987825039605061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9732.9750000000004</v>
      </c>
      <c r="F35" s="46">
        <v>28534.457142857143</v>
      </c>
      <c r="G35" s="21">
        <f>(F35-E35)/E35</f>
        <v>1.9317302410472794</v>
      </c>
      <c r="H35" s="184">
        <v>26814.285714285714</v>
      </c>
      <c r="I35" s="21">
        <f>(F35-H35)/H35</f>
        <v>6.4151305274374043E-2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8633.2444444444445</v>
      </c>
      <c r="F36" s="46">
        <v>30683.333333333332</v>
      </c>
      <c r="G36" s="21">
        <f>(F36-E36)/E36</f>
        <v>2.5540906470079485</v>
      </c>
      <c r="H36" s="184">
        <v>20840</v>
      </c>
      <c r="I36" s="21">
        <f>(F36-H36)/H36</f>
        <v>0.47232885476647468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7704.625</v>
      </c>
      <c r="F37" s="49">
        <v>21238.777777777777</v>
      </c>
      <c r="G37" s="23">
        <f>(F37-E37)/E37</f>
        <v>1.7566270620280386</v>
      </c>
      <c r="H37" s="187">
        <v>18133.222222222223</v>
      </c>
      <c r="I37" s="23">
        <f>(F37-H37)/H37</f>
        <v>0.17126330430946263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291207.33333333331</v>
      </c>
      <c r="F39" s="46">
        <v>846212.25</v>
      </c>
      <c r="G39" s="21">
        <f t="shared" ref="G39:G44" si="2">(F39-E39)/E39</f>
        <v>1.9058754816156191</v>
      </c>
      <c r="H39" s="184">
        <v>720488.8</v>
      </c>
      <c r="I39" s="21">
        <f t="shared" ref="I39:I44" si="3">(F39-H39)/H39</f>
        <v>0.1744974384057045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186077.99285714285</v>
      </c>
      <c r="F40" s="46">
        <v>594224.80000000005</v>
      </c>
      <c r="G40" s="21">
        <f t="shared" si="2"/>
        <v>2.1934179366186664</v>
      </c>
      <c r="H40" s="184">
        <v>520320.66666666663</v>
      </c>
      <c r="I40" s="21">
        <f t="shared" si="3"/>
        <v>0.14203574462414861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133572.69999999998</v>
      </c>
      <c r="F41" s="57">
        <v>370339.6</v>
      </c>
      <c r="G41" s="21">
        <f t="shared" si="2"/>
        <v>1.7725695445251914</v>
      </c>
      <c r="H41" s="192">
        <v>319369.59999999998</v>
      </c>
      <c r="I41" s="21">
        <f t="shared" si="3"/>
        <v>0.15959565343727145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62959.821428571428</v>
      </c>
      <c r="F42" s="47">
        <v>156044.25</v>
      </c>
      <c r="G42" s="21">
        <f t="shared" si="2"/>
        <v>1.4784735162731335</v>
      </c>
      <c r="H42" s="185">
        <v>143384</v>
      </c>
      <c r="I42" s="21">
        <f t="shared" si="3"/>
        <v>8.829611393181945E-2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49551.458333333336</v>
      </c>
      <c r="F43" s="47">
        <v>156666</v>
      </c>
      <c r="G43" s="21">
        <f t="shared" si="2"/>
        <v>2.1616829306234679</v>
      </c>
      <c r="H43" s="185">
        <v>149999.33333333334</v>
      </c>
      <c r="I43" s="21">
        <f t="shared" si="3"/>
        <v>4.4444641976186493E-2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116762.03125</v>
      </c>
      <c r="F44" s="50">
        <v>347499.66666666669</v>
      </c>
      <c r="G44" s="31">
        <f t="shared" si="2"/>
        <v>1.976135846100799</v>
      </c>
      <c r="H44" s="188">
        <v>323468.28571428574</v>
      </c>
      <c r="I44" s="31">
        <f t="shared" si="3"/>
        <v>7.4292850377324082E-2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97978.798611111124</v>
      </c>
      <c r="F46" s="43">
        <v>237274.75</v>
      </c>
      <c r="G46" s="21">
        <f t="shared" ref="G46:G51" si="4">(F46-E46)/E46</f>
        <v>1.4216948295290921</v>
      </c>
      <c r="H46" s="182">
        <v>205436.44444444444</v>
      </c>
      <c r="I46" s="21">
        <f t="shared" ref="I46:I51" si="5">(F46-H46)/H46</f>
        <v>0.15497885801934963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57685.604166666664</v>
      </c>
      <c r="F47" s="47">
        <v>205806.8</v>
      </c>
      <c r="G47" s="21">
        <f t="shared" si="4"/>
        <v>2.5677324173528273</v>
      </c>
      <c r="H47" s="185">
        <v>191291.8</v>
      </c>
      <c r="I47" s="21">
        <f t="shared" si="5"/>
        <v>7.5878840598499267E-2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182195.53125</v>
      </c>
      <c r="F48" s="47">
        <v>584835.42857142852</v>
      </c>
      <c r="G48" s="21">
        <f t="shared" si="4"/>
        <v>2.2099328922011008</v>
      </c>
      <c r="H48" s="185">
        <v>527720.375</v>
      </c>
      <c r="I48" s="21">
        <f t="shared" si="5"/>
        <v>0.10822976765190945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218136</v>
      </c>
      <c r="F49" s="47">
        <v>993998.33333333337</v>
      </c>
      <c r="G49" s="21">
        <f t="shared" si="4"/>
        <v>3.5567826187943914</v>
      </c>
      <c r="H49" s="185">
        <v>691449.28571428568</v>
      </c>
      <c r="I49" s="21">
        <f t="shared" si="5"/>
        <v>0.437557827985181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25848.75</v>
      </c>
      <c r="F50" s="47">
        <v>100399.33333333333</v>
      </c>
      <c r="G50" s="21">
        <f t="shared" si="4"/>
        <v>2.8841078711091765</v>
      </c>
      <c r="H50" s="185">
        <v>93747</v>
      </c>
      <c r="I50" s="21">
        <f t="shared" si="5"/>
        <v>7.0960492957996821E-2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263330</v>
      </c>
      <c r="F51" s="50">
        <v>1148990</v>
      </c>
      <c r="G51" s="31">
        <f t="shared" si="4"/>
        <v>3.3633083963088142</v>
      </c>
      <c r="H51" s="188">
        <v>1053750</v>
      </c>
      <c r="I51" s="31">
        <f t="shared" si="5"/>
        <v>9.0381969157769873E-2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39437.916666666672</v>
      </c>
      <c r="F53" s="66">
        <v>107066.66666666667</v>
      </c>
      <c r="G53" s="22">
        <f t="shared" ref="G53:G61" si="6">(F53-E53)/E53</f>
        <v>1.714815480026624</v>
      </c>
      <c r="H53" s="143">
        <v>86830</v>
      </c>
      <c r="I53" s="22">
        <f t="shared" ref="I53:I61" si="7">(F53-H53)/H53</f>
        <v>0.23306077008714352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46165</v>
      </c>
      <c r="F54" s="70">
        <v>106316.66666666667</v>
      </c>
      <c r="G54" s="21">
        <f t="shared" si="6"/>
        <v>1.3029712263980651</v>
      </c>
      <c r="H54" s="196">
        <v>87548.333333333328</v>
      </c>
      <c r="I54" s="21">
        <f t="shared" si="7"/>
        <v>0.21437682042300457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33668.6</v>
      </c>
      <c r="F55" s="70">
        <v>94197.6</v>
      </c>
      <c r="G55" s="21">
        <f t="shared" si="6"/>
        <v>1.7977878498066451</v>
      </c>
      <c r="H55" s="196">
        <v>73505.600000000006</v>
      </c>
      <c r="I55" s="21">
        <f t="shared" si="7"/>
        <v>0.28150236172482096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48893.125</v>
      </c>
      <c r="F56" s="70">
        <v>109983.33333333333</v>
      </c>
      <c r="G56" s="21">
        <f t="shared" si="6"/>
        <v>1.2494641799503168</v>
      </c>
      <c r="H56" s="196">
        <v>103786.25</v>
      </c>
      <c r="I56" s="21">
        <f t="shared" si="7"/>
        <v>5.9710061143295266E-2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21991</v>
      </c>
      <c r="F57" s="98">
        <v>64372.5</v>
      </c>
      <c r="G57" s="21">
        <f t="shared" si="6"/>
        <v>1.9272202264562777</v>
      </c>
      <c r="H57" s="201">
        <v>56418.333333333336</v>
      </c>
      <c r="I57" s="21">
        <f t="shared" si="7"/>
        <v>0.14098549525863338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6490</v>
      </c>
      <c r="F58" s="50">
        <v>50750</v>
      </c>
      <c r="G58" s="29">
        <f t="shared" si="6"/>
        <v>6.8197226502311246</v>
      </c>
      <c r="H58" s="188">
        <v>47416.666666666664</v>
      </c>
      <c r="I58" s="29">
        <f t="shared" si="7"/>
        <v>7.0298769771529046E-2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44427.916666666672</v>
      </c>
      <c r="F59" s="68">
        <v>164016.33333333334</v>
      </c>
      <c r="G59" s="21">
        <f t="shared" si="6"/>
        <v>2.6917403659485868</v>
      </c>
      <c r="H59" s="195">
        <v>129228.28571428571</v>
      </c>
      <c r="I59" s="21">
        <f t="shared" si="7"/>
        <v>0.2691983989941758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53830.083333333336</v>
      </c>
      <c r="F60" s="70">
        <v>155949.66666666666</v>
      </c>
      <c r="G60" s="21">
        <f t="shared" si="6"/>
        <v>1.897072733493198</v>
      </c>
      <c r="H60" s="196">
        <v>121342.57142857143</v>
      </c>
      <c r="I60" s="21">
        <f t="shared" si="7"/>
        <v>0.2852015976805532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433950</v>
      </c>
      <c r="F61" s="73">
        <v>991200</v>
      </c>
      <c r="G61" s="29">
        <f t="shared" si="6"/>
        <v>1.2841341168337366</v>
      </c>
      <c r="H61" s="197">
        <v>926400</v>
      </c>
      <c r="I61" s="29">
        <f t="shared" si="7"/>
        <v>6.9948186528497408E-2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82219.125</v>
      </c>
      <c r="F63" s="54">
        <v>289450.88888888888</v>
      </c>
      <c r="G63" s="21">
        <f t="shared" ref="G63:G68" si="8">(F63-E63)/E63</f>
        <v>2.5204812613718386</v>
      </c>
      <c r="H63" s="190">
        <v>259556</v>
      </c>
      <c r="I63" s="21">
        <f t="shared" ref="I63:I74" si="9">(F63-H63)/H63</f>
        <v>0.11517702880645747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483311.69642857148</v>
      </c>
      <c r="F64" s="46">
        <v>1498190</v>
      </c>
      <c r="G64" s="21">
        <f t="shared" si="8"/>
        <v>2.0998422158430365</v>
      </c>
      <c r="H64" s="184">
        <v>1254312.5</v>
      </c>
      <c r="I64" s="21">
        <f t="shared" si="9"/>
        <v>0.1944312123175046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243704.6875</v>
      </c>
      <c r="F65" s="46">
        <v>655432.6</v>
      </c>
      <c r="G65" s="21">
        <f t="shared" si="8"/>
        <v>1.689454219053542</v>
      </c>
      <c r="H65" s="184">
        <v>494906.85714285716</v>
      </c>
      <c r="I65" s="21">
        <f t="shared" si="9"/>
        <v>0.32435546313476582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101989.37500000001</v>
      </c>
      <c r="F66" s="46">
        <v>365099.5</v>
      </c>
      <c r="G66" s="21">
        <f t="shared" si="8"/>
        <v>2.5797797564697298</v>
      </c>
      <c r="H66" s="184">
        <v>319274.5</v>
      </c>
      <c r="I66" s="21">
        <f t="shared" si="9"/>
        <v>0.1435285310915842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56655.875000000007</v>
      </c>
      <c r="F67" s="46">
        <v>156121.85714285713</v>
      </c>
      <c r="G67" s="21">
        <f t="shared" si="8"/>
        <v>1.7556163794638617</v>
      </c>
      <c r="H67" s="184">
        <v>127590.375</v>
      </c>
      <c r="I67" s="21">
        <f t="shared" si="9"/>
        <v>0.2236178249562879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51239.6</v>
      </c>
      <c r="F68" s="58">
        <v>141411.6</v>
      </c>
      <c r="G68" s="31">
        <f t="shared" si="8"/>
        <v>1.759810771356529</v>
      </c>
      <c r="H68" s="193">
        <v>120251.6</v>
      </c>
      <c r="I68" s="31">
        <f t="shared" si="9"/>
        <v>0.17596439465254515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55157.875</v>
      </c>
      <c r="F70" s="43">
        <v>180331.85714285713</v>
      </c>
      <c r="G70" s="21">
        <f>(F70-E70)/E70</f>
        <v>2.2693764424908887</v>
      </c>
      <c r="H70" s="182">
        <v>142141.14285714287</v>
      </c>
      <c r="I70" s="21">
        <f t="shared" si="9"/>
        <v>0.26868163234129439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40188.758333333331</v>
      </c>
      <c r="F71" s="47">
        <v>127187.6</v>
      </c>
      <c r="G71" s="21">
        <f>(F71-E71)/E71</f>
        <v>2.1647556499526921</v>
      </c>
      <c r="H71" s="185">
        <v>104024</v>
      </c>
      <c r="I71" s="21">
        <f t="shared" si="9"/>
        <v>0.22267553641467358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21901.357142857145</v>
      </c>
      <c r="F72" s="47">
        <v>56119.666666666664</v>
      </c>
      <c r="G72" s="21">
        <f>(F72-E72)/E72</f>
        <v>1.5623830660635292</v>
      </c>
      <c r="H72" s="185">
        <v>46423.833333333336</v>
      </c>
      <c r="I72" s="21">
        <f t="shared" si="9"/>
        <v>0.20885464721784416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30028.25</v>
      </c>
      <c r="F73" s="47">
        <v>72557.5</v>
      </c>
      <c r="G73" s="21">
        <f>(F73-E73)/E73</f>
        <v>1.4163079766553162</v>
      </c>
      <c r="H73" s="185">
        <v>57557.5</v>
      </c>
      <c r="I73" s="21">
        <f t="shared" si="9"/>
        <v>0.26060895626113018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23895.060515873018</v>
      </c>
      <c r="F74" s="50">
        <v>74352.25</v>
      </c>
      <c r="G74" s="21">
        <f>(F74-E74)/E74</f>
        <v>2.111615890263566</v>
      </c>
      <c r="H74" s="188">
        <v>65347.875</v>
      </c>
      <c r="I74" s="21">
        <f t="shared" si="9"/>
        <v>0.13779139719539465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19730.599999999999</v>
      </c>
      <c r="F76" s="43">
        <v>53850.5</v>
      </c>
      <c r="G76" s="22">
        <f t="shared" ref="G76:G82" si="10">(F76-E76)/E76</f>
        <v>1.72928851631476</v>
      </c>
      <c r="H76" s="182">
        <v>41932.6</v>
      </c>
      <c r="I76" s="22">
        <f t="shared" ref="I76:I82" si="11">(F76-H76)/H76</f>
        <v>0.28421562221278912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17737.96875</v>
      </c>
      <c r="F77" s="32">
        <v>61157.25</v>
      </c>
      <c r="G77" s="21">
        <f t="shared" si="10"/>
        <v>2.4478158611030363</v>
      </c>
      <c r="H77" s="176">
        <v>51657</v>
      </c>
      <c r="I77" s="21">
        <f t="shared" si="11"/>
        <v>0.18391021545966665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9871.1666666666679</v>
      </c>
      <c r="F78" s="47">
        <v>26689.599999999999</v>
      </c>
      <c r="G78" s="21">
        <f t="shared" si="10"/>
        <v>1.7037938777922226</v>
      </c>
      <c r="H78" s="185">
        <v>24543.833333333332</v>
      </c>
      <c r="I78" s="21">
        <f t="shared" si="11"/>
        <v>8.7425897883378706E-2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15047.861111111111</v>
      </c>
      <c r="F79" s="47">
        <v>52052.875</v>
      </c>
      <c r="G79" s="21">
        <f t="shared" si="10"/>
        <v>2.4591544017883677</v>
      </c>
      <c r="H79" s="185">
        <v>41602.571428571428</v>
      </c>
      <c r="I79" s="21">
        <f t="shared" si="11"/>
        <v>0.25119369338433756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24097.598214285714</v>
      </c>
      <c r="F80" s="61">
        <v>89498.28571428571</v>
      </c>
      <c r="G80" s="21">
        <f t="shared" si="10"/>
        <v>2.7139919471820511</v>
      </c>
      <c r="H80" s="194">
        <v>66521.857142857145</v>
      </c>
      <c r="I80" s="21">
        <f t="shared" si="11"/>
        <v>0.3453966795016889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69000</v>
      </c>
      <c r="F81" s="61">
        <v>342999</v>
      </c>
      <c r="G81" s="21">
        <f t="shared" si="10"/>
        <v>3.9710000000000001</v>
      </c>
      <c r="H81" s="194">
        <v>249000</v>
      </c>
      <c r="I81" s="21">
        <f t="shared" si="11"/>
        <v>0.37750602409638556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39248.416666666664</v>
      </c>
      <c r="F82" s="50">
        <v>111621.8</v>
      </c>
      <c r="G82" s="23">
        <f t="shared" si="10"/>
        <v>1.8439822413218367</v>
      </c>
      <c r="H82" s="188">
        <v>92052.555555555562</v>
      </c>
      <c r="I82" s="23">
        <f t="shared" si="11"/>
        <v>0.21258773671562012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A70" zoomScaleNormal="100" workbookViewId="0">
      <selection activeCell="E90" sqref="E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8" t="s">
        <v>201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6" customFormat="1" ht="24.75" customHeight="1">
      <c r="A13" s="209" t="s">
        <v>3</v>
      </c>
      <c r="B13" s="215"/>
      <c r="C13" s="217" t="s">
        <v>0</v>
      </c>
      <c r="D13" s="211" t="s">
        <v>23</v>
      </c>
      <c r="E13" s="211" t="s">
        <v>221</v>
      </c>
      <c r="F13" s="228" t="s">
        <v>224</v>
      </c>
      <c r="G13" s="211" t="s">
        <v>197</v>
      </c>
      <c r="H13" s="228" t="s">
        <v>219</v>
      </c>
      <c r="I13" s="211" t="s">
        <v>187</v>
      </c>
    </row>
    <row r="14" spans="1:9" s="126" customFormat="1" ht="33.75" customHeight="1" thickBot="1">
      <c r="A14" s="210"/>
      <c r="B14" s="216"/>
      <c r="C14" s="218"/>
      <c r="D14" s="231"/>
      <c r="E14" s="212"/>
      <c r="F14" s="229"/>
      <c r="G14" s="230"/>
      <c r="H14" s="229"/>
      <c r="I14" s="230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11</v>
      </c>
      <c r="C16" s="163" t="s">
        <v>91</v>
      </c>
      <c r="D16" s="160" t="s">
        <v>81</v>
      </c>
      <c r="E16" s="181">
        <v>3588.5</v>
      </c>
      <c r="F16" s="181">
        <v>7447.1111111111113</v>
      </c>
      <c r="G16" s="169">
        <f>(F16-E16)/E16</f>
        <v>1.0752713142290962</v>
      </c>
      <c r="H16" s="181">
        <v>6691.6666666666661</v>
      </c>
      <c r="I16" s="169">
        <f>(F16-H16)/H16</f>
        <v>0.1128933167289333</v>
      </c>
    </row>
    <row r="17" spans="1:9" ht="16.5">
      <c r="A17" s="130"/>
      <c r="B17" s="177" t="s">
        <v>18</v>
      </c>
      <c r="C17" s="164" t="s">
        <v>98</v>
      </c>
      <c r="D17" s="160" t="s">
        <v>83</v>
      </c>
      <c r="E17" s="184">
        <v>18649.263888888891</v>
      </c>
      <c r="F17" s="184">
        <v>38263.028571428571</v>
      </c>
      <c r="G17" s="169">
        <f>(F17-E17)/E17</f>
        <v>1.0517179015427753</v>
      </c>
      <c r="H17" s="184">
        <v>32671.875</v>
      </c>
      <c r="I17" s="169">
        <f>(F17-H17)/H17</f>
        <v>0.17113047755687641</v>
      </c>
    </row>
    <row r="18" spans="1:9" ht="16.5">
      <c r="A18" s="130"/>
      <c r="B18" s="177" t="s">
        <v>4</v>
      </c>
      <c r="C18" s="164" t="s">
        <v>84</v>
      </c>
      <c r="D18" s="160" t="s">
        <v>161</v>
      </c>
      <c r="E18" s="184">
        <v>14529.400000000001</v>
      </c>
      <c r="F18" s="184">
        <v>40738.055555555555</v>
      </c>
      <c r="G18" s="169">
        <f>(F18-E18)/E18</f>
        <v>1.8038360534884821</v>
      </c>
      <c r="H18" s="184">
        <v>34762.375</v>
      </c>
      <c r="I18" s="169">
        <f>(F18-H18)/H18</f>
        <v>0.1719008138988074</v>
      </c>
    </row>
    <row r="19" spans="1:9" ht="16.5">
      <c r="A19" s="130"/>
      <c r="B19" s="177" t="s">
        <v>15</v>
      </c>
      <c r="C19" s="164" t="s">
        <v>95</v>
      </c>
      <c r="D19" s="160" t="s">
        <v>82</v>
      </c>
      <c r="E19" s="184">
        <v>13278.424999999999</v>
      </c>
      <c r="F19" s="184">
        <v>24246.75</v>
      </c>
      <c r="G19" s="169">
        <f>(F19-E19)/E19</f>
        <v>0.82602605354174163</v>
      </c>
      <c r="H19" s="184">
        <v>20293.625</v>
      </c>
      <c r="I19" s="169">
        <f>(F19-H19)/H19</f>
        <v>0.19479639541974389</v>
      </c>
    </row>
    <row r="20" spans="1:9" ht="16.5">
      <c r="A20" s="130"/>
      <c r="B20" s="177" t="s">
        <v>6</v>
      </c>
      <c r="C20" s="164" t="s">
        <v>86</v>
      </c>
      <c r="D20" s="160" t="s">
        <v>161</v>
      </c>
      <c r="E20" s="184">
        <v>24763.597222222223</v>
      </c>
      <c r="F20" s="184">
        <v>51111</v>
      </c>
      <c r="G20" s="169">
        <f>(F20-E20)/E20</f>
        <v>1.0639570067847126</v>
      </c>
      <c r="H20" s="184">
        <v>42747.111111111109</v>
      </c>
      <c r="I20" s="169">
        <f>(F20-H20)/H20</f>
        <v>0.1956597456878178</v>
      </c>
    </row>
    <row r="21" spans="1:9" ht="16.5">
      <c r="A21" s="130"/>
      <c r="B21" s="177" t="s">
        <v>16</v>
      </c>
      <c r="C21" s="164" t="s">
        <v>96</v>
      </c>
      <c r="D21" s="160" t="s">
        <v>81</v>
      </c>
      <c r="E21" s="184">
        <v>3864.0875000000001</v>
      </c>
      <c r="F21" s="184">
        <v>9347.7250000000004</v>
      </c>
      <c r="G21" s="169">
        <f>(F21-E21)/E21</f>
        <v>1.4191287076185517</v>
      </c>
      <c r="H21" s="184">
        <v>7646.75</v>
      </c>
      <c r="I21" s="169">
        <f>(F21-H21)/H21</f>
        <v>0.22244417563016972</v>
      </c>
    </row>
    <row r="22" spans="1:9" ht="16.5">
      <c r="A22" s="130"/>
      <c r="B22" s="177" t="s">
        <v>14</v>
      </c>
      <c r="C22" s="164" t="s">
        <v>94</v>
      </c>
      <c r="D22" s="160" t="s">
        <v>81</v>
      </c>
      <c r="E22" s="184">
        <v>3509.6750000000002</v>
      </c>
      <c r="F22" s="184">
        <v>9474.8888888888887</v>
      </c>
      <c r="G22" s="169">
        <f>(F22-E22)/E22</f>
        <v>1.699648511297738</v>
      </c>
      <c r="H22" s="184">
        <v>7719.333333333333</v>
      </c>
      <c r="I22" s="169">
        <f>(F22-H22)/H22</f>
        <v>0.2274232086823848</v>
      </c>
    </row>
    <row r="23" spans="1:9" ht="16.5">
      <c r="A23" s="130"/>
      <c r="B23" s="177" t="s">
        <v>12</v>
      </c>
      <c r="C23" s="164" t="s">
        <v>92</v>
      </c>
      <c r="D23" s="162" t="s">
        <v>81</v>
      </c>
      <c r="E23" s="184">
        <v>5547.7638888888887</v>
      </c>
      <c r="F23" s="184">
        <v>10668.625</v>
      </c>
      <c r="G23" s="169">
        <f>(F23-E23)/E23</f>
        <v>0.92304957703178714</v>
      </c>
      <c r="H23" s="184">
        <v>8656.75</v>
      </c>
      <c r="I23" s="169">
        <f>(F23-H23)/H23</f>
        <v>0.23240534842752766</v>
      </c>
    </row>
    <row r="24" spans="1:9" ht="16.5">
      <c r="A24" s="130"/>
      <c r="B24" s="177" t="s">
        <v>13</v>
      </c>
      <c r="C24" s="164" t="s">
        <v>93</v>
      </c>
      <c r="D24" s="162" t="s">
        <v>81</v>
      </c>
      <c r="E24" s="184">
        <v>4601.34375</v>
      </c>
      <c r="F24" s="184">
        <v>10606.125</v>
      </c>
      <c r="G24" s="169">
        <f>(F24-E24)/E24</f>
        <v>1.3050060104724843</v>
      </c>
      <c r="H24" s="184">
        <v>8396.75</v>
      </c>
      <c r="I24" s="169">
        <f>(F24-H24)/H24</f>
        <v>0.26312263673445085</v>
      </c>
    </row>
    <row r="25" spans="1:9" ht="16.5">
      <c r="A25" s="130"/>
      <c r="B25" s="177" t="s">
        <v>5</v>
      </c>
      <c r="C25" s="164" t="s">
        <v>85</v>
      </c>
      <c r="D25" s="162" t="s">
        <v>161</v>
      </c>
      <c r="E25" s="184">
        <v>22110.14166666667</v>
      </c>
      <c r="F25" s="184">
        <v>49114.425000000003</v>
      </c>
      <c r="G25" s="169">
        <f>(F25-E25)/E25</f>
        <v>1.2213527954931691</v>
      </c>
      <c r="H25" s="184">
        <v>38280.5</v>
      </c>
      <c r="I25" s="169">
        <f>(F25-H25)/H25</f>
        <v>0.28301419782918202</v>
      </c>
    </row>
    <row r="26" spans="1:9" ht="16.5">
      <c r="A26" s="130"/>
      <c r="B26" s="177" t="s">
        <v>19</v>
      </c>
      <c r="C26" s="164" t="s">
        <v>99</v>
      </c>
      <c r="D26" s="162" t="s">
        <v>161</v>
      </c>
      <c r="E26" s="184">
        <v>14587.75</v>
      </c>
      <c r="F26" s="184">
        <v>25728.974999999999</v>
      </c>
      <c r="G26" s="169">
        <f>(F26-E26)/E26</f>
        <v>0.76373841065277359</v>
      </c>
      <c r="H26" s="184">
        <v>19997.111111111109</v>
      </c>
      <c r="I26" s="169">
        <f>(F26-H26)/H26</f>
        <v>0.28663459721959844</v>
      </c>
    </row>
    <row r="27" spans="1:9" ht="16.5">
      <c r="A27" s="130"/>
      <c r="B27" s="177" t="s">
        <v>8</v>
      </c>
      <c r="C27" s="164" t="s">
        <v>89</v>
      </c>
      <c r="D27" s="162" t="s">
        <v>161</v>
      </c>
      <c r="E27" s="184">
        <v>54011.49642857143</v>
      </c>
      <c r="F27" s="184">
        <v>138292.71428571429</v>
      </c>
      <c r="G27" s="169">
        <f>(F27-E27)/E27</f>
        <v>1.5604310828270092</v>
      </c>
      <c r="H27" s="184">
        <v>94209.314285714281</v>
      </c>
      <c r="I27" s="169">
        <f>(F27-H27)/H27</f>
        <v>0.46793037752409083</v>
      </c>
    </row>
    <row r="28" spans="1:9" ht="16.5">
      <c r="A28" s="130"/>
      <c r="B28" s="177" t="s">
        <v>7</v>
      </c>
      <c r="C28" s="164" t="s">
        <v>87</v>
      </c>
      <c r="D28" s="162" t="s">
        <v>161</v>
      </c>
      <c r="E28" s="184">
        <v>4243.75</v>
      </c>
      <c r="F28" s="184">
        <v>16250</v>
      </c>
      <c r="G28" s="169">
        <f>(F28-E28)/E28</f>
        <v>2.8291605301914582</v>
      </c>
      <c r="H28" s="184">
        <v>10824.888888888889</v>
      </c>
      <c r="I28" s="169">
        <f>(F28-H28)/H28</f>
        <v>0.50117014288060435</v>
      </c>
    </row>
    <row r="29" spans="1:9" ht="17.25" thickBot="1">
      <c r="A29" s="131"/>
      <c r="B29" s="177" t="s">
        <v>9</v>
      </c>
      <c r="C29" s="164" t="s">
        <v>88</v>
      </c>
      <c r="D29" s="162" t="s">
        <v>161</v>
      </c>
      <c r="E29" s="184">
        <v>18584.849999999999</v>
      </c>
      <c r="F29" s="184">
        <v>51077.077777777777</v>
      </c>
      <c r="G29" s="169">
        <f>(F29-E29)/E29</f>
        <v>1.7483179997566718</v>
      </c>
      <c r="H29" s="184">
        <v>33033.222222222219</v>
      </c>
      <c r="I29" s="169">
        <f>(F29-H29)/H29</f>
        <v>0.54623358975307701</v>
      </c>
    </row>
    <row r="30" spans="1:9" ht="16.5">
      <c r="A30" s="37"/>
      <c r="B30" s="177" t="s">
        <v>10</v>
      </c>
      <c r="C30" s="164" t="s">
        <v>90</v>
      </c>
      <c r="D30" s="162" t="s">
        <v>161</v>
      </c>
      <c r="E30" s="184">
        <v>11153.674999999999</v>
      </c>
      <c r="F30" s="184">
        <v>45105.444444444445</v>
      </c>
      <c r="G30" s="169">
        <f>(F30-E30)/E30</f>
        <v>3.0439984529264525</v>
      </c>
      <c r="H30" s="184">
        <v>25916.555555555555</v>
      </c>
      <c r="I30" s="169">
        <f>(F30-H30)/H30</f>
        <v>0.74041046263863952</v>
      </c>
    </row>
    <row r="31" spans="1:9" ht="17.25" thickBot="1">
      <c r="A31" s="38"/>
      <c r="B31" s="178" t="s">
        <v>17</v>
      </c>
      <c r="C31" s="165" t="s">
        <v>97</v>
      </c>
      <c r="D31" s="161" t="s">
        <v>161</v>
      </c>
      <c r="E31" s="187">
        <v>7660.6437500000002</v>
      </c>
      <c r="F31" s="187">
        <v>59161.75</v>
      </c>
      <c r="G31" s="171">
        <f>(F31-E31)/E31</f>
        <v>6.7228170282686746</v>
      </c>
      <c r="H31" s="187">
        <v>26877.111111111109</v>
      </c>
      <c r="I31" s="171">
        <f>(F31-H31)/H31</f>
        <v>1.2011945314889994</v>
      </c>
    </row>
    <row r="32" spans="1:9" ht="15.75" customHeight="1" thickBot="1">
      <c r="A32" s="221" t="s">
        <v>188</v>
      </c>
      <c r="B32" s="222"/>
      <c r="C32" s="222"/>
      <c r="D32" s="223"/>
      <c r="E32" s="99">
        <f>SUM(E16:E31)</f>
        <v>224684.36309523808</v>
      </c>
      <c r="F32" s="100">
        <f>SUM(F16:F31)</f>
        <v>586633.69563492073</v>
      </c>
      <c r="G32" s="101">
        <f t="shared" ref="G32" si="0">(F32-E32)/E32</f>
        <v>1.610923553172507</v>
      </c>
      <c r="H32" s="100">
        <f>SUM(H16:H31)</f>
        <v>418724.93928571424</v>
      </c>
      <c r="I32" s="104">
        <f t="shared" ref="I32" si="1">(F32-H32)/H32</f>
        <v>0.40100013301246201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28</v>
      </c>
      <c r="C34" s="166" t="s">
        <v>102</v>
      </c>
      <c r="D34" s="168" t="s">
        <v>161</v>
      </c>
      <c r="E34" s="190">
        <v>9732.9750000000004</v>
      </c>
      <c r="F34" s="190">
        <v>28534.457142857143</v>
      </c>
      <c r="G34" s="169">
        <f>(F34-E34)/E34</f>
        <v>1.9317302410472794</v>
      </c>
      <c r="H34" s="190">
        <v>26814.285714285714</v>
      </c>
      <c r="I34" s="169">
        <f>(F34-H34)/H34</f>
        <v>6.4151305274374043E-2</v>
      </c>
    </row>
    <row r="35" spans="1:9" ht="16.5">
      <c r="A35" s="37"/>
      <c r="B35" s="177" t="s">
        <v>30</v>
      </c>
      <c r="C35" s="164" t="s">
        <v>104</v>
      </c>
      <c r="D35" s="160" t="s">
        <v>161</v>
      </c>
      <c r="E35" s="184">
        <v>7704.625</v>
      </c>
      <c r="F35" s="184">
        <v>21238.777777777777</v>
      </c>
      <c r="G35" s="169">
        <f>(F35-E35)/E35</f>
        <v>1.7566270620280386</v>
      </c>
      <c r="H35" s="184">
        <v>18133.222222222223</v>
      </c>
      <c r="I35" s="169">
        <f>(F35-H35)/H35</f>
        <v>0.17126330430946263</v>
      </c>
    </row>
    <row r="36" spans="1:9" ht="16.5">
      <c r="A36" s="37"/>
      <c r="B36" s="179" t="s">
        <v>27</v>
      </c>
      <c r="C36" s="164" t="s">
        <v>101</v>
      </c>
      <c r="D36" s="160" t="s">
        <v>161</v>
      </c>
      <c r="E36" s="184">
        <v>19010.98333333333</v>
      </c>
      <c r="F36" s="184">
        <v>41056.125</v>
      </c>
      <c r="G36" s="169">
        <f>(F36-E36)/E36</f>
        <v>1.1596002836956536</v>
      </c>
      <c r="H36" s="184">
        <v>32587.375</v>
      </c>
      <c r="I36" s="169">
        <f>(F36-H36)/H36</f>
        <v>0.25987825039605061</v>
      </c>
    </row>
    <row r="37" spans="1:9" ht="16.5">
      <c r="A37" s="37"/>
      <c r="B37" s="177" t="s">
        <v>26</v>
      </c>
      <c r="C37" s="164" t="s">
        <v>100</v>
      </c>
      <c r="D37" s="160" t="s">
        <v>161</v>
      </c>
      <c r="E37" s="184">
        <v>18630.986111111109</v>
      </c>
      <c r="F37" s="184">
        <v>42577.633333333331</v>
      </c>
      <c r="G37" s="169">
        <f>(F37-E37)/E37</f>
        <v>1.2853129232886373</v>
      </c>
      <c r="H37" s="184">
        <v>33283.222222222219</v>
      </c>
      <c r="I37" s="169">
        <f>(F37-H37)/H37</f>
        <v>0.2792521423873891</v>
      </c>
    </row>
    <row r="38" spans="1:9" ht="17.25" thickBot="1">
      <c r="A38" s="38"/>
      <c r="B38" s="179" t="s">
        <v>29</v>
      </c>
      <c r="C38" s="164" t="s">
        <v>103</v>
      </c>
      <c r="D38" s="172" t="s">
        <v>161</v>
      </c>
      <c r="E38" s="187">
        <v>8633.2444444444445</v>
      </c>
      <c r="F38" s="187">
        <v>30683.333333333332</v>
      </c>
      <c r="G38" s="171">
        <f>(F38-E38)/E38</f>
        <v>2.5540906470079485</v>
      </c>
      <c r="H38" s="187">
        <v>20840</v>
      </c>
      <c r="I38" s="171">
        <f>(F38-H38)/H38</f>
        <v>0.47232885476647468</v>
      </c>
    </row>
    <row r="39" spans="1:9" ht="15.75" customHeight="1" thickBot="1">
      <c r="A39" s="221" t="s">
        <v>189</v>
      </c>
      <c r="B39" s="222"/>
      <c r="C39" s="222"/>
      <c r="D39" s="223"/>
      <c r="E39" s="83">
        <f>SUM(E34:E38)</f>
        <v>63712.813888888879</v>
      </c>
      <c r="F39" s="102">
        <f>SUM(F34:F38)</f>
        <v>164090.32658730159</v>
      </c>
      <c r="G39" s="103">
        <f t="shared" ref="G39" si="2">(F39-E39)/E39</f>
        <v>1.5754682075958024</v>
      </c>
      <c r="H39" s="102">
        <f>SUM(H34:H38)</f>
        <v>131658.10515873015</v>
      </c>
      <c r="I39" s="104">
        <f t="shared" ref="I39" si="3">(F39-H39)/H39</f>
        <v>0.24633668690180818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35</v>
      </c>
      <c r="C41" s="164" t="s">
        <v>152</v>
      </c>
      <c r="D41" s="168" t="s">
        <v>161</v>
      </c>
      <c r="E41" s="182">
        <v>49551.458333333336</v>
      </c>
      <c r="F41" s="184">
        <v>156666</v>
      </c>
      <c r="G41" s="169">
        <f>(F41-E41)/E41</f>
        <v>2.1616829306234679</v>
      </c>
      <c r="H41" s="184">
        <v>149999.33333333334</v>
      </c>
      <c r="I41" s="169">
        <f>(F41-H41)/H41</f>
        <v>4.4444641976186493E-2</v>
      </c>
    </row>
    <row r="42" spans="1:9" ht="16.5">
      <c r="A42" s="37"/>
      <c r="B42" s="177" t="s">
        <v>36</v>
      </c>
      <c r="C42" s="164" t="s">
        <v>153</v>
      </c>
      <c r="D42" s="160" t="s">
        <v>161</v>
      </c>
      <c r="E42" s="185">
        <v>116762.03125</v>
      </c>
      <c r="F42" s="184">
        <v>347499.66666666669</v>
      </c>
      <c r="G42" s="169">
        <f>(F42-E42)/E42</f>
        <v>1.976135846100799</v>
      </c>
      <c r="H42" s="184">
        <v>323468.28571428574</v>
      </c>
      <c r="I42" s="169">
        <f>(F42-H42)/H42</f>
        <v>7.4292850377324082E-2</v>
      </c>
    </row>
    <row r="43" spans="1:9" ht="16.5">
      <c r="A43" s="37"/>
      <c r="B43" s="179" t="s">
        <v>34</v>
      </c>
      <c r="C43" s="164" t="s">
        <v>154</v>
      </c>
      <c r="D43" s="160" t="s">
        <v>161</v>
      </c>
      <c r="E43" s="185">
        <v>62959.821428571428</v>
      </c>
      <c r="F43" s="192">
        <v>156044.25</v>
      </c>
      <c r="G43" s="169">
        <f>(F43-E43)/E43</f>
        <v>1.4784735162731335</v>
      </c>
      <c r="H43" s="192">
        <v>143384</v>
      </c>
      <c r="I43" s="169">
        <f>(F43-H43)/H43</f>
        <v>8.829611393181945E-2</v>
      </c>
    </row>
    <row r="44" spans="1:9" ht="16.5">
      <c r="A44" s="37"/>
      <c r="B44" s="177" t="s">
        <v>32</v>
      </c>
      <c r="C44" s="164" t="s">
        <v>106</v>
      </c>
      <c r="D44" s="160" t="s">
        <v>161</v>
      </c>
      <c r="E44" s="185">
        <v>186077.99285714285</v>
      </c>
      <c r="F44" s="185">
        <v>594224.80000000005</v>
      </c>
      <c r="G44" s="169">
        <f>(F44-E44)/E44</f>
        <v>2.1934179366186664</v>
      </c>
      <c r="H44" s="185">
        <v>520320.66666666663</v>
      </c>
      <c r="I44" s="169">
        <f>(F44-H44)/H44</f>
        <v>0.14203574462414861</v>
      </c>
    </row>
    <row r="45" spans="1:9" ht="16.5">
      <c r="A45" s="37"/>
      <c r="B45" s="177" t="s">
        <v>33</v>
      </c>
      <c r="C45" s="164" t="s">
        <v>107</v>
      </c>
      <c r="D45" s="160" t="s">
        <v>161</v>
      </c>
      <c r="E45" s="185">
        <v>133572.69999999998</v>
      </c>
      <c r="F45" s="185">
        <v>370339.6</v>
      </c>
      <c r="G45" s="169">
        <f>(F45-E45)/E45</f>
        <v>1.7725695445251914</v>
      </c>
      <c r="H45" s="185">
        <v>319369.59999999998</v>
      </c>
      <c r="I45" s="169">
        <f>(F45-H45)/H45</f>
        <v>0.15959565343727145</v>
      </c>
    </row>
    <row r="46" spans="1:9" ht="16.5" customHeight="1" thickBot="1">
      <c r="A46" s="38"/>
      <c r="B46" s="177" t="s">
        <v>31</v>
      </c>
      <c r="C46" s="164" t="s">
        <v>105</v>
      </c>
      <c r="D46" s="160" t="s">
        <v>161</v>
      </c>
      <c r="E46" s="188">
        <v>291207.33333333331</v>
      </c>
      <c r="F46" s="188">
        <v>846212.25</v>
      </c>
      <c r="G46" s="175">
        <f>(F46-E46)/E46</f>
        <v>1.9058754816156191</v>
      </c>
      <c r="H46" s="188">
        <v>720488.8</v>
      </c>
      <c r="I46" s="175">
        <f>(F46-H46)/H46</f>
        <v>0.1744974384057045</v>
      </c>
    </row>
    <row r="47" spans="1:9" ht="15.75" customHeight="1" thickBot="1">
      <c r="A47" s="221" t="s">
        <v>190</v>
      </c>
      <c r="B47" s="222"/>
      <c r="C47" s="222"/>
      <c r="D47" s="223"/>
      <c r="E47" s="83">
        <f>SUM(E41:E46)</f>
        <v>840131.33720238088</v>
      </c>
      <c r="F47" s="83">
        <f>SUM(F41:F46)</f>
        <v>2470986.5666666669</v>
      </c>
      <c r="G47" s="103">
        <f t="shared" ref="G47" si="4">(F47-E47)/E47</f>
        <v>1.9411908082074387</v>
      </c>
      <c r="H47" s="102">
        <f>SUM(H41:H46)</f>
        <v>2177030.6857142858</v>
      </c>
      <c r="I47" s="104">
        <f t="shared" ref="I47" si="5">(F47-H47)/H47</f>
        <v>0.13502606227892183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49</v>
      </c>
      <c r="C49" s="164" t="s">
        <v>158</v>
      </c>
      <c r="D49" s="168" t="s">
        <v>199</v>
      </c>
      <c r="E49" s="182">
        <v>25848.75</v>
      </c>
      <c r="F49" s="182">
        <v>100399.33333333333</v>
      </c>
      <c r="G49" s="169">
        <f>(F49-E49)/E49</f>
        <v>2.8841078711091765</v>
      </c>
      <c r="H49" s="182">
        <v>93747</v>
      </c>
      <c r="I49" s="169">
        <f>(F49-H49)/H49</f>
        <v>7.0960492957996821E-2</v>
      </c>
    </row>
    <row r="50" spans="1:9" ht="16.5">
      <c r="A50" s="37"/>
      <c r="B50" s="177" t="s">
        <v>46</v>
      </c>
      <c r="C50" s="164" t="s">
        <v>111</v>
      </c>
      <c r="D50" s="162" t="s">
        <v>110</v>
      </c>
      <c r="E50" s="185">
        <v>57685.604166666664</v>
      </c>
      <c r="F50" s="185">
        <v>205806.8</v>
      </c>
      <c r="G50" s="169">
        <f>(F50-E50)/E50</f>
        <v>2.5677324173528273</v>
      </c>
      <c r="H50" s="185">
        <v>191291.8</v>
      </c>
      <c r="I50" s="169">
        <f>(F50-H50)/H50</f>
        <v>7.5878840598499267E-2</v>
      </c>
    </row>
    <row r="51" spans="1:9" ht="16.5">
      <c r="A51" s="37"/>
      <c r="B51" s="177" t="s">
        <v>50</v>
      </c>
      <c r="C51" s="164" t="s">
        <v>159</v>
      </c>
      <c r="D51" s="160" t="s">
        <v>112</v>
      </c>
      <c r="E51" s="185">
        <v>263330</v>
      </c>
      <c r="F51" s="185">
        <v>1148990</v>
      </c>
      <c r="G51" s="169">
        <f>(F51-E51)/E51</f>
        <v>3.3633083963088142</v>
      </c>
      <c r="H51" s="185">
        <v>1053750</v>
      </c>
      <c r="I51" s="169">
        <f>(F51-H51)/H51</f>
        <v>9.0381969157769873E-2</v>
      </c>
    </row>
    <row r="52" spans="1:9" ht="16.5">
      <c r="A52" s="37"/>
      <c r="B52" s="177" t="s">
        <v>47</v>
      </c>
      <c r="C52" s="164" t="s">
        <v>113</v>
      </c>
      <c r="D52" s="160" t="s">
        <v>114</v>
      </c>
      <c r="E52" s="185">
        <v>182195.53125</v>
      </c>
      <c r="F52" s="185">
        <v>584835.42857142852</v>
      </c>
      <c r="G52" s="169">
        <f>(F52-E52)/E52</f>
        <v>2.2099328922011008</v>
      </c>
      <c r="H52" s="185">
        <v>527720.375</v>
      </c>
      <c r="I52" s="169">
        <f>(F52-H52)/H52</f>
        <v>0.10822976765190945</v>
      </c>
    </row>
    <row r="53" spans="1:9" ht="16.5">
      <c r="A53" s="37"/>
      <c r="B53" s="177" t="s">
        <v>45</v>
      </c>
      <c r="C53" s="164" t="s">
        <v>109</v>
      </c>
      <c r="D53" s="162" t="s">
        <v>108</v>
      </c>
      <c r="E53" s="185">
        <v>97978.798611111124</v>
      </c>
      <c r="F53" s="185">
        <v>237274.75</v>
      </c>
      <c r="G53" s="169">
        <f>(F53-E53)/E53</f>
        <v>1.4216948295290921</v>
      </c>
      <c r="H53" s="185">
        <v>205436.44444444444</v>
      </c>
      <c r="I53" s="169">
        <f>(F53-H53)/H53</f>
        <v>0.15497885801934963</v>
      </c>
    </row>
    <row r="54" spans="1:9" ht="16.5" customHeight="1" thickBot="1">
      <c r="A54" s="38"/>
      <c r="B54" s="177" t="s">
        <v>48</v>
      </c>
      <c r="C54" s="164" t="s">
        <v>157</v>
      </c>
      <c r="D54" s="161" t="s">
        <v>114</v>
      </c>
      <c r="E54" s="188">
        <v>218136</v>
      </c>
      <c r="F54" s="188">
        <v>993998.33333333337</v>
      </c>
      <c r="G54" s="175">
        <f>(F54-E54)/E54</f>
        <v>3.5567826187943914</v>
      </c>
      <c r="H54" s="188">
        <v>691449.28571428568</v>
      </c>
      <c r="I54" s="175">
        <f>(F54-H54)/H54</f>
        <v>0.437557827985181</v>
      </c>
    </row>
    <row r="55" spans="1:9" ht="15.75" customHeight="1" thickBot="1">
      <c r="A55" s="221" t="s">
        <v>191</v>
      </c>
      <c r="B55" s="222"/>
      <c r="C55" s="222"/>
      <c r="D55" s="223"/>
      <c r="E55" s="83">
        <f>SUM(E49:E54)</f>
        <v>845174.68402777775</v>
      </c>
      <c r="F55" s="83">
        <f>SUM(F49:F54)</f>
        <v>3271304.6452380954</v>
      </c>
      <c r="G55" s="103">
        <f t="shared" ref="G55" si="6">(F55-E55)/E55</f>
        <v>2.870566294825958</v>
      </c>
      <c r="H55" s="83">
        <f>SUM(H49:H54)</f>
        <v>2763394.9051587302</v>
      </c>
      <c r="I55" s="104">
        <f t="shared" ref="I55" si="7">(F55-H55)/H55</f>
        <v>0.18379918814035401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41</v>
      </c>
      <c r="C57" s="167" t="s">
        <v>118</v>
      </c>
      <c r="D57" s="168" t="s">
        <v>114</v>
      </c>
      <c r="E57" s="182">
        <v>48893.125</v>
      </c>
      <c r="F57" s="143">
        <v>109983.33333333333</v>
      </c>
      <c r="G57" s="170">
        <f>(F57-E57)/E57</f>
        <v>1.2494641799503168</v>
      </c>
      <c r="H57" s="143">
        <v>103786.25</v>
      </c>
      <c r="I57" s="170">
        <f>(F57-H57)/H57</f>
        <v>5.9710061143295266E-2</v>
      </c>
    </row>
    <row r="58" spans="1:9" ht="16.5">
      <c r="A58" s="109"/>
      <c r="B58" s="199" t="s">
        <v>56</v>
      </c>
      <c r="C58" s="164" t="s">
        <v>123</v>
      </c>
      <c r="D58" s="160" t="s">
        <v>120</v>
      </c>
      <c r="E58" s="185">
        <v>433950</v>
      </c>
      <c r="F58" s="196">
        <v>991200</v>
      </c>
      <c r="G58" s="169">
        <f>(F58-E58)/E58</f>
        <v>1.2841341168337366</v>
      </c>
      <c r="H58" s="196">
        <v>926400</v>
      </c>
      <c r="I58" s="169">
        <f>(F58-H58)/H58</f>
        <v>6.9948186528497408E-2</v>
      </c>
    </row>
    <row r="59" spans="1:9" ht="16.5">
      <c r="A59" s="109"/>
      <c r="B59" s="199" t="s">
        <v>43</v>
      </c>
      <c r="C59" s="164" t="s">
        <v>119</v>
      </c>
      <c r="D59" s="160" t="s">
        <v>114</v>
      </c>
      <c r="E59" s="185">
        <v>6490</v>
      </c>
      <c r="F59" s="185">
        <v>50750</v>
      </c>
      <c r="G59" s="169">
        <f>(F59-E59)/E59</f>
        <v>6.8197226502311246</v>
      </c>
      <c r="H59" s="185">
        <v>47416.666666666664</v>
      </c>
      <c r="I59" s="169">
        <f>(F59-H59)/H59</f>
        <v>7.0298769771529046E-2</v>
      </c>
    </row>
    <row r="60" spans="1:9" ht="16.5">
      <c r="A60" s="109"/>
      <c r="B60" s="199" t="s">
        <v>42</v>
      </c>
      <c r="C60" s="164" t="s">
        <v>198</v>
      </c>
      <c r="D60" s="160" t="s">
        <v>114</v>
      </c>
      <c r="E60" s="185">
        <v>21991</v>
      </c>
      <c r="F60" s="196">
        <v>64372.5</v>
      </c>
      <c r="G60" s="169">
        <f>(F60-E60)/E60</f>
        <v>1.9272202264562777</v>
      </c>
      <c r="H60" s="196">
        <v>56418.333333333336</v>
      </c>
      <c r="I60" s="169">
        <f>(F60-H60)/H60</f>
        <v>0.14098549525863338</v>
      </c>
    </row>
    <row r="61" spans="1:9" s="126" customFormat="1" ht="16.5">
      <c r="A61" s="148"/>
      <c r="B61" s="199" t="s">
        <v>39</v>
      </c>
      <c r="C61" s="164" t="s">
        <v>116</v>
      </c>
      <c r="D61" s="160" t="s">
        <v>114</v>
      </c>
      <c r="E61" s="185">
        <v>46165</v>
      </c>
      <c r="F61" s="201">
        <v>106316.66666666667</v>
      </c>
      <c r="G61" s="169">
        <f>(F61-E61)/E61</f>
        <v>1.3029712263980651</v>
      </c>
      <c r="H61" s="201">
        <v>87548.333333333328</v>
      </c>
      <c r="I61" s="169">
        <f>(F61-H61)/H61</f>
        <v>0.21437682042300457</v>
      </c>
    </row>
    <row r="62" spans="1:9" s="126" customFormat="1" ht="17.25" thickBot="1">
      <c r="A62" s="148"/>
      <c r="B62" s="200" t="s">
        <v>38</v>
      </c>
      <c r="C62" s="165" t="s">
        <v>115</v>
      </c>
      <c r="D62" s="161" t="s">
        <v>114</v>
      </c>
      <c r="E62" s="188">
        <v>39437.916666666672</v>
      </c>
      <c r="F62" s="197">
        <v>107066.66666666667</v>
      </c>
      <c r="G62" s="174">
        <f>(F62-E62)/E62</f>
        <v>1.714815480026624</v>
      </c>
      <c r="H62" s="197">
        <v>86830</v>
      </c>
      <c r="I62" s="174">
        <f>(F62-H62)/H62</f>
        <v>0.23306077008714352</v>
      </c>
    </row>
    <row r="63" spans="1:9" s="126" customFormat="1" ht="16.5">
      <c r="A63" s="148"/>
      <c r="B63" s="94" t="s">
        <v>54</v>
      </c>
      <c r="C63" s="163" t="s">
        <v>121</v>
      </c>
      <c r="D63" s="160" t="s">
        <v>120</v>
      </c>
      <c r="E63" s="185">
        <v>44427.916666666672</v>
      </c>
      <c r="F63" s="195">
        <v>164016.33333333334</v>
      </c>
      <c r="G63" s="169">
        <f>(F63-E63)/E63</f>
        <v>2.6917403659485868</v>
      </c>
      <c r="H63" s="195">
        <v>129228.28571428571</v>
      </c>
      <c r="I63" s="169">
        <f>(F63-H63)/H63</f>
        <v>0.2691983989941758</v>
      </c>
    </row>
    <row r="64" spans="1:9" s="126" customFormat="1" ht="16.5">
      <c r="A64" s="148"/>
      <c r="B64" s="199" t="s">
        <v>40</v>
      </c>
      <c r="C64" s="164" t="s">
        <v>117</v>
      </c>
      <c r="D64" s="162" t="s">
        <v>114</v>
      </c>
      <c r="E64" s="192">
        <v>33668.6</v>
      </c>
      <c r="F64" s="196">
        <v>94197.6</v>
      </c>
      <c r="G64" s="169">
        <f>(F64-E64)/E64</f>
        <v>1.7977878498066451</v>
      </c>
      <c r="H64" s="196">
        <v>73505.600000000006</v>
      </c>
      <c r="I64" s="169">
        <f>(F64-H64)/H64</f>
        <v>0.28150236172482096</v>
      </c>
    </row>
    <row r="65" spans="1:9" ht="16.5" customHeight="1" thickBot="1">
      <c r="A65" s="110"/>
      <c r="B65" s="200" t="s">
        <v>55</v>
      </c>
      <c r="C65" s="165" t="s">
        <v>122</v>
      </c>
      <c r="D65" s="161" t="s">
        <v>120</v>
      </c>
      <c r="E65" s="188">
        <v>53830.083333333336</v>
      </c>
      <c r="F65" s="197">
        <v>155949.66666666666</v>
      </c>
      <c r="G65" s="174">
        <f>(F65-E65)/E65</f>
        <v>1.897072733493198</v>
      </c>
      <c r="H65" s="197">
        <v>121342.57142857143</v>
      </c>
      <c r="I65" s="174">
        <f>(F65-H65)/H65</f>
        <v>0.2852015976805532</v>
      </c>
    </row>
    <row r="66" spans="1:9" ht="15.75" customHeight="1" thickBot="1">
      <c r="A66" s="221" t="s">
        <v>192</v>
      </c>
      <c r="B66" s="232"/>
      <c r="C66" s="232"/>
      <c r="D66" s="233"/>
      <c r="E66" s="99">
        <f>SUM(E57:E65)</f>
        <v>728853.6416666666</v>
      </c>
      <c r="F66" s="99">
        <f>SUM(F57:F65)</f>
        <v>1843852.7666666668</v>
      </c>
      <c r="G66" s="101">
        <f t="shared" ref="G66" si="8">(F66-E66)/E66</f>
        <v>1.5297983864776148</v>
      </c>
      <c r="H66" s="99">
        <f>SUM(H57:H65)</f>
        <v>1632476.0404761904</v>
      </c>
      <c r="I66" s="152">
        <f t="shared" ref="I66" si="9">(F66-H66)/H66</f>
        <v>0.129482283935278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59</v>
      </c>
      <c r="C68" s="164" t="s">
        <v>128</v>
      </c>
      <c r="D68" s="168" t="s">
        <v>124</v>
      </c>
      <c r="E68" s="182">
        <v>82219.125</v>
      </c>
      <c r="F68" s="190">
        <v>289450.88888888888</v>
      </c>
      <c r="G68" s="169">
        <f>(F68-E68)/E68</f>
        <v>2.5204812613718386</v>
      </c>
      <c r="H68" s="190">
        <v>259556</v>
      </c>
      <c r="I68" s="169">
        <f>(F68-H68)/H68</f>
        <v>0.11517702880645747</v>
      </c>
    </row>
    <row r="69" spans="1:9" ht="16.5">
      <c r="A69" s="37"/>
      <c r="B69" s="177" t="s">
        <v>62</v>
      </c>
      <c r="C69" s="164" t="s">
        <v>131</v>
      </c>
      <c r="D69" s="162" t="s">
        <v>125</v>
      </c>
      <c r="E69" s="185">
        <v>101989.37500000001</v>
      </c>
      <c r="F69" s="184">
        <v>365099.5</v>
      </c>
      <c r="G69" s="169">
        <f>(F69-E69)/E69</f>
        <v>2.5797797564697298</v>
      </c>
      <c r="H69" s="184">
        <v>319274.5</v>
      </c>
      <c r="I69" s="169">
        <f>(F69-H69)/H69</f>
        <v>0.1435285310915842</v>
      </c>
    </row>
    <row r="70" spans="1:9" ht="16.5">
      <c r="A70" s="37"/>
      <c r="B70" s="177" t="s">
        <v>64</v>
      </c>
      <c r="C70" s="164" t="s">
        <v>133</v>
      </c>
      <c r="D70" s="162" t="s">
        <v>127</v>
      </c>
      <c r="E70" s="185">
        <v>51239.6</v>
      </c>
      <c r="F70" s="184">
        <v>141411.6</v>
      </c>
      <c r="G70" s="169">
        <f>(F70-E70)/E70</f>
        <v>1.759810771356529</v>
      </c>
      <c r="H70" s="184">
        <v>120251.6</v>
      </c>
      <c r="I70" s="169">
        <f>(F70-H70)/H70</f>
        <v>0.17596439465254515</v>
      </c>
    </row>
    <row r="71" spans="1:9" ht="16.5">
      <c r="A71" s="37"/>
      <c r="B71" s="177" t="s">
        <v>60</v>
      </c>
      <c r="C71" s="164" t="s">
        <v>129</v>
      </c>
      <c r="D71" s="162" t="s">
        <v>215</v>
      </c>
      <c r="E71" s="185">
        <v>483311.69642857148</v>
      </c>
      <c r="F71" s="184">
        <v>1498190</v>
      </c>
      <c r="G71" s="169">
        <f>(F71-E71)/E71</f>
        <v>2.0998422158430365</v>
      </c>
      <c r="H71" s="184">
        <v>1254312.5</v>
      </c>
      <c r="I71" s="169">
        <f>(F71-H71)/H71</f>
        <v>0.1944312123175046</v>
      </c>
    </row>
    <row r="72" spans="1:9" ht="16.5">
      <c r="A72" s="37"/>
      <c r="B72" s="177" t="s">
        <v>63</v>
      </c>
      <c r="C72" s="164" t="s">
        <v>132</v>
      </c>
      <c r="D72" s="162" t="s">
        <v>126</v>
      </c>
      <c r="E72" s="185">
        <v>56655.875000000007</v>
      </c>
      <c r="F72" s="184">
        <v>156121.85714285713</v>
      </c>
      <c r="G72" s="169">
        <f>(F72-E72)/E72</f>
        <v>1.7556163794638617</v>
      </c>
      <c r="H72" s="184">
        <v>127590.375</v>
      </c>
      <c r="I72" s="169">
        <f>(F72-H72)/H72</f>
        <v>0.2236178249562879</v>
      </c>
    </row>
    <row r="73" spans="1:9" ht="16.5" customHeight="1" thickBot="1">
      <c r="A73" s="37"/>
      <c r="B73" s="177" t="s">
        <v>61</v>
      </c>
      <c r="C73" s="164" t="s">
        <v>130</v>
      </c>
      <c r="D73" s="161" t="s">
        <v>216</v>
      </c>
      <c r="E73" s="188">
        <v>243704.6875</v>
      </c>
      <c r="F73" s="193">
        <v>655432.6</v>
      </c>
      <c r="G73" s="175">
        <f>(F73-E73)/E73</f>
        <v>1.689454219053542</v>
      </c>
      <c r="H73" s="193">
        <v>494906.85714285716</v>
      </c>
      <c r="I73" s="175">
        <f>(F73-H73)/H73</f>
        <v>0.32435546313476582</v>
      </c>
    </row>
    <row r="74" spans="1:9" ht="15.75" customHeight="1" thickBot="1">
      <c r="A74" s="221" t="s">
        <v>214</v>
      </c>
      <c r="B74" s="222"/>
      <c r="C74" s="222"/>
      <c r="D74" s="223"/>
      <c r="E74" s="83">
        <f>SUM(E68:E73)</f>
        <v>1019120.3589285715</v>
      </c>
      <c r="F74" s="83">
        <f>SUM(F68:F73)</f>
        <v>3105706.446031746</v>
      </c>
      <c r="G74" s="103">
        <f t="shared" ref="G74" si="10">(F74-E74)/E74</f>
        <v>2.0474383313241415</v>
      </c>
      <c r="H74" s="83">
        <f>SUM(H68:H73)</f>
        <v>2575891.8321428574</v>
      </c>
      <c r="I74" s="104">
        <f t="shared" ref="I74" si="11">(F74-H74)/H74</f>
        <v>0.20568201167365843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71</v>
      </c>
      <c r="C76" s="166" t="s">
        <v>200</v>
      </c>
      <c r="D76" s="168" t="s">
        <v>134</v>
      </c>
      <c r="E76" s="182">
        <v>23895.060515873018</v>
      </c>
      <c r="F76" s="182">
        <v>74352.25</v>
      </c>
      <c r="G76" s="169">
        <f>(F76-E76)/E76</f>
        <v>2.111615890263566</v>
      </c>
      <c r="H76" s="182">
        <v>65347.875</v>
      </c>
      <c r="I76" s="169">
        <f>(F76-H76)/H76</f>
        <v>0.13779139719539465</v>
      </c>
    </row>
    <row r="77" spans="1:9" ht="16.5">
      <c r="A77" s="37"/>
      <c r="B77" s="177" t="s">
        <v>69</v>
      </c>
      <c r="C77" s="164" t="s">
        <v>140</v>
      </c>
      <c r="D77" s="162" t="s">
        <v>136</v>
      </c>
      <c r="E77" s="185">
        <v>21901.357142857145</v>
      </c>
      <c r="F77" s="185">
        <v>56119.666666666664</v>
      </c>
      <c r="G77" s="169">
        <f>(F77-E77)/E77</f>
        <v>1.5623830660635292</v>
      </c>
      <c r="H77" s="185">
        <v>46423.833333333336</v>
      </c>
      <c r="I77" s="169">
        <f>(F77-H77)/H77</f>
        <v>0.20885464721784416</v>
      </c>
    </row>
    <row r="78" spans="1:9" ht="16.5">
      <c r="A78" s="37"/>
      <c r="B78" s="177" t="s">
        <v>67</v>
      </c>
      <c r="C78" s="164" t="s">
        <v>139</v>
      </c>
      <c r="D78" s="162" t="s">
        <v>135</v>
      </c>
      <c r="E78" s="185">
        <v>40188.758333333331</v>
      </c>
      <c r="F78" s="185">
        <v>127187.6</v>
      </c>
      <c r="G78" s="169">
        <f>(F78-E78)/E78</f>
        <v>2.1647556499526921</v>
      </c>
      <c r="H78" s="185">
        <v>104024</v>
      </c>
      <c r="I78" s="169">
        <f>(F78-H78)/H78</f>
        <v>0.22267553641467358</v>
      </c>
    </row>
    <row r="79" spans="1:9" ht="16.5">
      <c r="A79" s="37"/>
      <c r="B79" s="177" t="s">
        <v>70</v>
      </c>
      <c r="C79" s="164" t="s">
        <v>141</v>
      </c>
      <c r="D79" s="162" t="s">
        <v>137</v>
      </c>
      <c r="E79" s="185">
        <v>30028.25</v>
      </c>
      <c r="F79" s="185">
        <v>72557.5</v>
      </c>
      <c r="G79" s="169">
        <f>(F79-E79)/E79</f>
        <v>1.4163079766553162</v>
      </c>
      <c r="H79" s="185">
        <v>57557.5</v>
      </c>
      <c r="I79" s="169">
        <f>(F79-H79)/H79</f>
        <v>0.26060895626113018</v>
      </c>
    </row>
    <row r="80" spans="1:9" ht="16.5" customHeight="1" thickBot="1">
      <c r="A80" s="38"/>
      <c r="B80" s="177" t="s">
        <v>68</v>
      </c>
      <c r="C80" s="164" t="s">
        <v>138</v>
      </c>
      <c r="D80" s="161" t="s">
        <v>134</v>
      </c>
      <c r="E80" s="188">
        <v>55157.875</v>
      </c>
      <c r="F80" s="188">
        <v>180331.85714285713</v>
      </c>
      <c r="G80" s="169">
        <f>(F80-E80)/E80</f>
        <v>2.2693764424908887</v>
      </c>
      <c r="H80" s="188">
        <v>142141.14285714287</v>
      </c>
      <c r="I80" s="169">
        <f>(F80-H80)/H80</f>
        <v>0.26868163234129439</v>
      </c>
    </row>
    <row r="81" spans="1:11" ht="15.75" customHeight="1" thickBot="1">
      <c r="A81" s="221" t="s">
        <v>193</v>
      </c>
      <c r="B81" s="222"/>
      <c r="C81" s="222"/>
      <c r="D81" s="223"/>
      <c r="E81" s="83">
        <f>SUM(E76:E80)</f>
        <v>171171.30099206348</v>
      </c>
      <c r="F81" s="83">
        <f>SUM(F76:F80)</f>
        <v>510548.87380952376</v>
      </c>
      <c r="G81" s="103">
        <f t="shared" ref="G81" si="12">(F81-E81)/E81</f>
        <v>1.9826780006374776</v>
      </c>
      <c r="H81" s="83">
        <f>SUM(H76:H80)</f>
        <v>415494.35119047621</v>
      </c>
      <c r="I81" s="104">
        <f t="shared" ref="I81" si="13">(F81-H81)/H81</f>
        <v>0.2287745244831775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75</v>
      </c>
      <c r="C83" s="164" t="s">
        <v>148</v>
      </c>
      <c r="D83" s="168" t="s">
        <v>145</v>
      </c>
      <c r="E83" s="185">
        <v>9871.1666666666679</v>
      </c>
      <c r="F83" s="182">
        <v>26689.599999999999</v>
      </c>
      <c r="G83" s="170">
        <f>(F83-E83)/E83</f>
        <v>1.7037938777922226</v>
      </c>
      <c r="H83" s="182">
        <v>24543.833333333332</v>
      </c>
      <c r="I83" s="170">
        <f>(F83-H83)/H83</f>
        <v>8.7425897883378706E-2</v>
      </c>
    </row>
    <row r="84" spans="1:11" ht="16.5">
      <c r="A84" s="37"/>
      <c r="B84" s="177" t="s">
        <v>76</v>
      </c>
      <c r="C84" s="164" t="s">
        <v>143</v>
      </c>
      <c r="D84" s="160" t="s">
        <v>161</v>
      </c>
      <c r="E84" s="185">
        <v>17737.96875</v>
      </c>
      <c r="F84" s="176">
        <v>61157.25</v>
      </c>
      <c r="G84" s="169">
        <f>(F84-E84)/E84</f>
        <v>2.4478158611030363</v>
      </c>
      <c r="H84" s="176">
        <v>51657</v>
      </c>
      <c r="I84" s="169">
        <f>(F84-H84)/H84</f>
        <v>0.18391021545966665</v>
      </c>
    </row>
    <row r="85" spans="1:11" ht="16.5">
      <c r="A85" s="37"/>
      <c r="B85" s="177" t="s">
        <v>80</v>
      </c>
      <c r="C85" s="164" t="s">
        <v>151</v>
      </c>
      <c r="D85" s="162" t="s">
        <v>150</v>
      </c>
      <c r="E85" s="185">
        <v>39248.416666666664</v>
      </c>
      <c r="F85" s="185">
        <v>111621.8</v>
      </c>
      <c r="G85" s="169">
        <f>(F85-E85)/E85</f>
        <v>1.8439822413218367</v>
      </c>
      <c r="H85" s="185">
        <v>92052.555555555562</v>
      </c>
      <c r="I85" s="169">
        <f>(F85-H85)/H85</f>
        <v>0.21258773671562012</v>
      </c>
    </row>
    <row r="86" spans="1:11" ht="16.5">
      <c r="A86" s="37"/>
      <c r="B86" s="177" t="s">
        <v>77</v>
      </c>
      <c r="C86" s="164" t="s">
        <v>146</v>
      </c>
      <c r="D86" s="162" t="s">
        <v>162</v>
      </c>
      <c r="E86" s="185">
        <v>15047.861111111111</v>
      </c>
      <c r="F86" s="185">
        <v>52052.875</v>
      </c>
      <c r="G86" s="169">
        <f>(F86-E86)/E86</f>
        <v>2.4591544017883677</v>
      </c>
      <c r="H86" s="185">
        <v>41602.571428571428</v>
      </c>
      <c r="I86" s="169">
        <f>(F86-H86)/H86</f>
        <v>0.25119369338433756</v>
      </c>
    </row>
    <row r="87" spans="1:11" ht="16.5">
      <c r="A87" s="37"/>
      <c r="B87" s="177" t="s">
        <v>74</v>
      </c>
      <c r="C87" s="164" t="s">
        <v>144</v>
      </c>
      <c r="D87" s="173" t="s">
        <v>142</v>
      </c>
      <c r="E87" s="194">
        <v>19730.599999999999</v>
      </c>
      <c r="F87" s="194">
        <v>53850.5</v>
      </c>
      <c r="G87" s="169">
        <f>(F87-E87)/E87</f>
        <v>1.72928851631476</v>
      </c>
      <c r="H87" s="194">
        <v>41932.6</v>
      </c>
      <c r="I87" s="169">
        <f>(F87-H87)/H87</f>
        <v>0.28421562221278912</v>
      </c>
    </row>
    <row r="88" spans="1:11" ht="16.5">
      <c r="A88" s="37"/>
      <c r="B88" s="177" t="s">
        <v>78</v>
      </c>
      <c r="C88" s="164" t="s">
        <v>149</v>
      </c>
      <c r="D88" s="173" t="s">
        <v>147</v>
      </c>
      <c r="E88" s="194">
        <v>24097.598214285714</v>
      </c>
      <c r="F88" s="194">
        <v>89498.28571428571</v>
      </c>
      <c r="G88" s="169">
        <f>(F88-E88)/E88</f>
        <v>2.7139919471820511</v>
      </c>
      <c r="H88" s="194">
        <v>66521.857142857145</v>
      </c>
      <c r="I88" s="169">
        <f>(F88-H88)/H88</f>
        <v>0.3453966795016889</v>
      </c>
    </row>
    <row r="89" spans="1:11" ht="16.5" customHeight="1" thickBot="1">
      <c r="A89" s="35"/>
      <c r="B89" s="178" t="s">
        <v>79</v>
      </c>
      <c r="C89" s="165" t="s">
        <v>155</v>
      </c>
      <c r="D89" s="161" t="s">
        <v>156</v>
      </c>
      <c r="E89" s="188">
        <v>69000</v>
      </c>
      <c r="F89" s="188">
        <v>342999</v>
      </c>
      <c r="G89" s="171">
        <f>(F89-E89)/E89</f>
        <v>3.9710000000000001</v>
      </c>
      <c r="H89" s="188">
        <v>249000</v>
      </c>
      <c r="I89" s="171">
        <f>(F89-H89)/H89</f>
        <v>0.37750602409638556</v>
      </c>
    </row>
    <row r="90" spans="1:11" ht="15.75" customHeight="1" thickBot="1">
      <c r="A90" s="221" t="s">
        <v>194</v>
      </c>
      <c r="B90" s="222"/>
      <c r="C90" s="222"/>
      <c r="D90" s="223"/>
      <c r="E90" s="83">
        <f>SUM(E83:E89)</f>
        <v>194733.61140873015</v>
      </c>
      <c r="F90" s="83">
        <f>SUM(F83:F89)</f>
        <v>737869.3107142857</v>
      </c>
      <c r="G90" s="111">
        <f t="shared" ref="G90:G91" si="14">(F90-E90)/E90</f>
        <v>2.7891214843520644</v>
      </c>
      <c r="H90" s="83">
        <f>SUM(H83:H89)</f>
        <v>567310.41746031749</v>
      </c>
      <c r="I90" s="104">
        <f t="shared" ref="I90:I91" si="15">(F90-H90)/H90</f>
        <v>0.3006447405240863</v>
      </c>
    </row>
    <row r="91" spans="1:11" ht="15.75" customHeight="1" thickBot="1">
      <c r="A91" s="221" t="s">
        <v>195</v>
      </c>
      <c r="B91" s="222"/>
      <c r="C91" s="222"/>
      <c r="D91" s="223"/>
      <c r="E91" s="99">
        <f>SUM(E90+E81+E74+E66+E55+E47+E39+E32)</f>
        <v>4087582.1112103169</v>
      </c>
      <c r="F91" s="99">
        <f>SUM(F32,F39,F47,F55,F66,F74,F81,F90)</f>
        <v>12690992.631349208</v>
      </c>
      <c r="G91" s="101">
        <f t="shared" si="14"/>
        <v>2.1047676318339343</v>
      </c>
      <c r="H91" s="99">
        <f>SUM(H32,H39,H47,H55,H66,H74,H81,H90)</f>
        <v>10681981.276587302</v>
      </c>
      <c r="I91" s="112">
        <f t="shared" si="15"/>
        <v>0.18807478713384793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13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07" bestFit="1" customWidth="1"/>
    <col min="12" max="12" width="9.140625" style="207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06"/>
      <c r="F9" s="206"/>
    </row>
    <row r="10" spans="1:12" ht="18">
      <c r="A10" s="2" t="s">
        <v>206</v>
      </c>
      <c r="B10" s="2"/>
      <c r="C10" s="2"/>
    </row>
    <row r="11" spans="1:12" ht="18">
      <c r="A11" s="2" t="s">
        <v>225</v>
      </c>
    </row>
    <row r="12" spans="1:12" ht="15.75" thickBot="1"/>
    <row r="13" spans="1:12" ht="24.75" customHeight="1">
      <c r="A13" s="215" t="s">
        <v>3</v>
      </c>
      <c r="B13" s="215"/>
      <c r="C13" s="217" t="s">
        <v>0</v>
      </c>
      <c r="D13" s="211" t="s">
        <v>207</v>
      </c>
      <c r="E13" s="211" t="s">
        <v>208</v>
      </c>
      <c r="F13" s="211" t="s">
        <v>209</v>
      </c>
      <c r="G13" s="211" t="s">
        <v>210</v>
      </c>
      <c r="H13" s="211" t="s">
        <v>211</v>
      </c>
      <c r="I13" s="211" t="s">
        <v>212</v>
      </c>
    </row>
    <row r="14" spans="1:12" ht="24.75" customHeight="1" thickBot="1">
      <c r="A14" s="216"/>
      <c r="B14" s="216"/>
      <c r="C14" s="218"/>
      <c r="D14" s="231"/>
      <c r="E14" s="231"/>
      <c r="F14" s="231"/>
      <c r="G14" s="212"/>
      <c r="H14" s="231"/>
      <c r="I14" s="231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34"/>
    </row>
    <row r="16" spans="1:12" ht="18">
      <c r="A16" s="87"/>
      <c r="B16" s="235" t="s">
        <v>4</v>
      </c>
      <c r="C16" s="163" t="s">
        <v>163</v>
      </c>
      <c r="D16" s="236">
        <v>39999</v>
      </c>
      <c r="E16" s="236">
        <v>45000</v>
      </c>
      <c r="F16" s="236">
        <v>35500</v>
      </c>
      <c r="G16" s="155">
        <v>50000</v>
      </c>
      <c r="H16" s="155">
        <v>31666</v>
      </c>
      <c r="I16" s="155">
        <f>AVERAGE(D16:H16)</f>
        <v>40433</v>
      </c>
      <c r="K16" s="234"/>
      <c r="L16" s="237"/>
    </row>
    <row r="17" spans="1:16" ht="18">
      <c r="A17" s="88"/>
      <c r="B17" s="238" t="s">
        <v>5</v>
      </c>
      <c r="C17" s="164" t="s">
        <v>164</v>
      </c>
      <c r="D17" s="202">
        <v>45000</v>
      </c>
      <c r="E17" s="202">
        <v>40000</v>
      </c>
      <c r="F17" s="202">
        <v>47500</v>
      </c>
      <c r="G17" s="125">
        <v>47500</v>
      </c>
      <c r="H17" s="125">
        <v>43333</v>
      </c>
      <c r="I17" s="155">
        <f t="shared" ref="I17:I40" si="0">AVERAGE(D17:H17)</f>
        <v>44666.6</v>
      </c>
      <c r="K17" s="234"/>
      <c r="L17" s="237"/>
    </row>
    <row r="18" spans="1:16" ht="18">
      <c r="A18" s="88"/>
      <c r="B18" s="238" t="s">
        <v>6</v>
      </c>
      <c r="C18" s="164" t="s">
        <v>165</v>
      </c>
      <c r="D18" s="202">
        <v>42000</v>
      </c>
      <c r="E18" s="239">
        <v>50000</v>
      </c>
      <c r="F18" s="202">
        <v>37500</v>
      </c>
      <c r="G18" s="125">
        <v>55000</v>
      </c>
      <c r="H18" s="125">
        <v>40000</v>
      </c>
      <c r="I18" s="155">
        <f t="shared" si="0"/>
        <v>44900</v>
      </c>
      <c r="K18" s="234"/>
      <c r="L18" s="237"/>
    </row>
    <row r="19" spans="1:16" ht="18">
      <c r="A19" s="88"/>
      <c r="B19" s="238" t="s">
        <v>7</v>
      </c>
      <c r="C19" s="164" t="s">
        <v>166</v>
      </c>
      <c r="D19" s="202">
        <v>18000</v>
      </c>
      <c r="E19" s="202">
        <v>20000</v>
      </c>
      <c r="F19" s="202">
        <v>12500</v>
      </c>
      <c r="G19" s="125">
        <v>20000</v>
      </c>
      <c r="H19" s="125">
        <v>12000</v>
      </c>
      <c r="I19" s="155">
        <f t="shared" si="0"/>
        <v>16500</v>
      </c>
      <c r="K19" s="234"/>
      <c r="L19" s="237"/>
      <c r="P19" s="207"/>
    </row>
    <row r="20" spans="1:16" ht="18">
      <c r="A20" s="88"/>
      <c r="B20" s="238" t="s">
        <v>8</v>
      </c>
      <c r="C20" s="164" t="s">
        <v>167</v>
      </c>
      <c r="D20" s="202">
        <v>160000</v>
      </c>
      <c r="E20" s="202">
        <v>120000</v>
      </c>
      <c r="F20" s="239">
        <v>120000</v>
      </c>
      <c r="G20" s="125">
        <v>109000</v>
      </c>
      <c r="H20" s="125">
        <v>110000</v>
      </c>
      <c r="I20" s="155">
        <f t="shared" si="0"/>
        <v>123800</v>
      </c>
      <c r="K20" s="234"/>
      <c r="L20" s="237"/>
    </row>
    <row r="21" spans="1:16" ht="18.75" customHeight="1">
      <c r="A21" s="88"/>
      <c r="B21" s="238" t="s">
        <v>9</v>
      </c>
      <c r="C21" s="164" t="s">
        <v>168</v>
      </c>
      <c r="D21" s="202">
        <v>43000</v>
      </c>
      <c r="E21" s="202">
        <v>60000</v>
      </c>
      <c r="F21" s="202">
        <v>47500</v>
      </c>
      <c r="G21" s="125">
        <v>45000</v>
      </c>
      <c r="H21" s="125">
        <v>43333</v>
      </c>
      <c r="I21" s="155">
        <f t="shared" si="0"/>
        <v>47766.6</v>
      </c>
      <c r="K21" s="234"/>
      <c r="L21" s="237"/>
    </row>
    <row r="22" spans="1:16" ht="18">
      <c r="A22" s="88"/>
      <c r="B22" s="238" t="s">
        <v>10</v>
      </c>
      <c r="C22" s="164" t="s">
        <v>169</v>
      </c>
      <c r="D22" s="202">
        <v>50000</v>
      </c>
      <c r="E22" s="202">
        <v>25000</v>
      </c>
      <c r="F22" s="202">
        <v>27500</v>
      </c>
      <c r="G22" s="125">
        <v>40000</v>
      </c>
      <c r="H22" s="125">
        <v>40000</v>
      </c>
      <c r="I22" s="155">
        <f t="shared" si="0"/>
        <v>36500</v>
      </c>
      <c r="K22" s="234"/>
      <c r="L22" s="237"/>
    </row>
    <row r="23" spans="1:16" ht="18">
      <c r="A23" s="88"/>
      <c r="B23" s="238" t="s">
        <v>11</v>
      </c>
      <c r="C23" s="164" t="s">
        <v>170</v>
      </c>
      <c r="D23" s="202">
        <v>8000</v>
      </c>
      <c r="E23" s="202">
        <v>10000</v>
      </c>
      <c r="F23" s="239">
        <v>8000</v>
      </c>
      <c r="G23" s="125">
        <v>10000</v>
      </c>
      <c r="H23" s="125">
        <v>5000</v>
      </c>
      <c r="I23" s="155">
        <f t="shared" si="0"/>
        <v>8200</v>
      </c>
      <c r="K23" s="234"/>
      <c r="L23" s="237"/>
    </row>
    <row r="24" spans="1:16" ht="18">
      <c r="A24" s="88"/>
      <c r="B24" s="238" t="s">
        <v>12</v>
      </c>
      <c r="C24" s="164" t="s">
        <v>171</v>
      </c>
      <c r="D24" s="202">
        <v>10000</v>
      </c>
      <c r="E24" s="202">
        <v>10000</v>
      </c>
      <c r="F24" s="202">
        <v>9500</v>
      </c>
      <c r="G24" s="125">
        <v>10000</v>
      </c>
      <c r="H24" s="125">
        <v>10000</v>
      </c>
      <c r="I24" s="155">
        <f t="shared" si="0"/>
        <v>9900</v>
      </c>
      <c r="K24" s="234"/>
      <c r="L24" s="237"/>
    </row>
    <row r="25" spans="1:16" ht="18">
      <c r="A25" s="88"/>
      <c r="B25" s="238" t="s">
        <v>13</v>
      </c>
      <c r="C25" s="164" t="s">
        <v>172</v>
      </c>
      <c r="D25" s="202">
        <v>10000</v>
      </c>
      <c r="E25" s="202">
        <v>10000</v>
      </c>
      <c r="F25" s="202">
        <v>9500</v>
      </c>
      <c r="G25" s="125">
        <v>10000</v>
      </c>
      <c r="H25" s="125">
        <v>10000</v>
      </c>
      <c r="I25" s="155">
        <f t="shared" si="0"/>
        <v>9900</v>
      </c>
      <c r="K25" s="234"/>
      <c r="L25" s="237"/>
    </row>
    <row r="26" spans="1:16" ht="18">
      <c r="A26" s="88"/>
      <c r="B26" s="238" t="s">
        <v>14</v>
      </c>
      <c r="C26" s="164" t="s">
        <v>173</v>
      </c>
      <c r="D26" s="202">
        <v>10000</v>
      </c>
      <c r="E26" s="202">
        <v>10000</v>
      </c>
      <c r="F26" s="202">
        <v>9500</v>
      </c>
      <c r="G26" s="125">
        <v>10000</v>
      </c>
      <c r="H26" s="125">
        <v>10000</v>
      </c>
      <c r="I26" s="155">
        <f t="shared" si="0"/>
        <v>9900</v>
      </c>
      <c r="K26" s="234"/>
      <c r="L26" s="237"/>
    </row>
    <row r="27" spans="1:16" ht="18">
      <c r="A27" s="88"/>
      <c r="B27" s="238" t="s">
        <v>15</v>
      </c>
      <c r="C27" s="164" t="s">
        <v>174</v>
      </c>
      <c r="D27" s="202">
        <v>25000</v>
      </c>
      <c r="E27" s="202">
        <v>20000</v>
      </c>
      <c r="F27" s="202">
        <v>25000</v>
      </c>
      <c r="G27" s="125">
        <v>22500</v>
      </c>
      <c r="H27" s="125">
        <v>20000</v>
      </c>
      <c r="I27" s="155">
        <f t="shared" si="0"/>
        <v>22500</v>
      </c>
      <c r="K27" s="234"/>
      <c r="L27" s="237"/>
    </row>
    <row r="28" spans="1:16" ht="18">
      <c r="A28" s="88"/>
      <c r="B28" s="238" t="s">
        <v>16</v>
      </c>
      <c r="C28" s="164" t="s">
        <v>175</v>
      </c>
      <c r="D28" s="202">
        <v>8000</v>
      </c>
      <c r="E28" s="202">
        <v>8000</v>
      </c>
      <c r="F28" s="202">
        <v>8000</v>
      </c>
      <c r="G28" s="125">
        <v>8000</v>
      </c>
      <c r="H28" s="125">
        <v>8666</v>
      </c>
      <c r="I28" s="155">
        <f t="shared" si="0"/>
        <v>8133.2</v>
      </c>
      <c r="K28" s="234"/>
      <c r="L28" s="237"/>
    </row>
    <row r="29" spans="1:16" ht="18">
      <c r="A29" s="88"/>
      <c r="B29" s="238" t="s">
        <v>17</v>
      </c>
      <c r="C29" s="164" t="s">
        <v>176</v>
      </c>
      <c r="D29" s="202">
        <v>65000</v>
      </c>
      <c r="E29" s="239">
        <v>55000</v>
      </c>
      <c r="F29" s="202">
        <v>47000</v>
      </c>
      <c r="G29" s="125">
        <v>65000</v>
      </c>
      <c r="H29" s="125">
        <v>60000</v>
      </c>
      <c r="I29" s="155">
        <f t="shared" si="0"/>
        <v>58400</v>
      </c>
      <c r="K29" s="234"/>
      <c r="L29" s="237"/>
    </row>
    <row r="30" spans="1:16" ht="18">
      <c r="A30" s="88"/>
      <c r="B30" s="238" t="s">
        <v>18</v>
      </c>
      <c r="C30" s="164" t="s">
        <v>177</v>
      </c>
      <c r="D30" s="202">
        <v>65000</v>
      </c>
      <c r="E30" s="202">
        <v>45000</v>
      </c>
      <c r="F30" s="202">
        <v>37500</v>
      </c>
      <c r="G30" s="125">
        <v>20000</v>
      </c>
      <c r="H30" s="125">
        <v>21666</v>
      </c>
      <c r="I30" s="155">
        <f t="shared" si="0"/>
        <v>37833.199999999997</v>
      </c>
      <c r="K30" s="234"/>
      <c r="L30" s="237"/>
    </row>
    <row r="31" spans="1:16" ht="16.5" customHeight="1" thickBot="1">
      <c r="A31" s="89"/>
      <c r="B31" s="240" t="s">
        <v>19</v>
      </c>
      <c r="C31" s="165" t="s">
        <v>178</v>
      </c>
      <c r="D31" s="203">
        <v>25000</v>
      </c>
      <c r="E31" s="203">
        <v>35000</v>
      </c>
      <c r="F31" s="203">
        <v>20000</v>
      </c>
      <c r="G31" s="158">
        <v>20000</v>
      </c>
      <c r="H31" s="158">
        <v>21666</v>
      </c>
      <c r="I31" s="155">
        <f t="shared" si="0"/>
        <v>24333.200000000001</v>
      </c>
      <c r="K31" s="234"/>
      <c r="L31" s="237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41"/>
      <c r="L32" s="242"/>
    </row>
    <row r="33" spans="1:12" ht="18">
      <c r="A33" s="87"/>
      <c r="B33" s="235" t="s">
        <v>26</v>
      </c>
      <c r="C33" s="166" t="s">
        <v>179</v>
      </c>
      <c r="D33" s="236">
        <v>50000</v>
      </c>
      <c r="E33" s="236">
        <v>45000</v>
      </c>
      <c r="F33" s="236">
        <v>30000</v>
      </c>
      <c r="G33" s="155">
        <v>45000</v>
      </c>
      <c r="H33" s="155">
        <v>33333</v>
      </c>
      <c r="I33" s="155">
        <f t="shared" si="0"/>
        <v>40666.6</v>
      </c>
      <c r="K33" s="243"/>
      <c r="L33" s="237"/>
    </row>
    <row r="34" spans="1:12" ht="18">
      <c r="A34" s="88"/>
      <c r="B34" s="238" t="s">
        <v>27</v>
      </c>
      <c r="C34" s="164" t="s">
        <v>180</v>
      </c>
      <c r="D34" s="202">
        <v>50000</v>
      </c>
      <c r="E34" s="202">
        <v>45000</v>
      </c>
      <c r="F34" s="202">
        <v>27500</v>
      </c>
      <c r="G34" s="125">
        <v>45000</v>
      </c>
      <c r="H34" s="125">
        <v>30000</v>
      </c>
      <c r="I34" s="155">
        <f t="shared" si="0"/>
        <v>39500</v>
      </c>
      <c r="K34" s="243"/>
      <c r="L34" s="237"/>
    </row>
    <row r="35" spans="1:12" ht="18">
      <c r="A35" s="88"/>
      <c r="B35" s="235" t="s">
        <v>28</v>
      </c>
      <c r="C35" s="164" t="s">
        <v>181</v>
      </c>
      <c r="D35" s="202">
        <v>28000</v>
      </c>
      <c r="E35" s="202">
        <v>28000</v>
      </c>
      <c r="F35" s="202">
        <v>28500</v>
      </c>
      <c r="G35" s="125">
        <v>30000</v>
      </c>
      <c r="H35" s="125">
        <v>26666</v>
      </c>
      <c r="I35" s="155">
        <f t="shared" si="0"/>
        <v>28233.200000000001</v>
      </c>
      <c r="K35" s="243"/>
      <c r="L35" s="237"/>
    </row>
    <row r="36" spans="1:12" ht="18">
      <c r="A36" s="88"/>
      <c r="B36" s="238" t="s">
        <v>29</v>
      </c>
      <c r="C36" s="164" t="s">
        <v>182</v>
      </c>
      <c r="D36" s="202">
        <v>40000</v>
      </c>
      <c r="E36" s="202">
        <v>35000</v>
      </c>
      <c r="F36" s="202">
        <v>26500</v>
      </c>
      <c r="G36" s="125">
        <v>25000</v>
      </c>
      <c r="H36" s="125">
        <v>15000</v>
      </c>
      <c r="I36" s="155">
        <f t="shared" si="0"/>
        <v>28300</v>
      </c>
      <c r="K36" s="243"/>
      <c r="L36" s="237"/>
    </row>
    <row r="37" spans="1:12" ht="16.5" customHeight="1" thickBot="1">
      <c r="A37" s="89"/>
      <c r="B37" s="235" t="s">
        <v>30</v>
      </c>
      <c r="C37" s="164" t="s">
        <v>183</v>
      </c>
      <c r="D37" s="202">
        <v>24000</v>
      </c>
      <c r="E37" s="202">
        <v>20000</v>
      </c>
      <c r="F37" s="202">
        <v>17500</v>
      </c>
      <c r="G37" s="125">
        <v>20000</v>
      </c>
      <c r="H37" s="125">
        <v>14000</v>
      </c>
      <c r="I37" s="155">
        <f t="shared" si="0"/>
        <v>19100</v>
      </c>
      <c r="K37" s="243"/>
      <c r="L37" s="237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41"/>
      <c r="L38" s="242"/>
    </row>
    <row r="39" spans="1:12" ht="18">
      <c r="A39" s="87"/>
      <c r="B39" s="244" t="s">
        <v>31</v>
      </c>
      <c r="C39" s="167" t="s">
        <v>213</v>
      </c>
      <c r="D39" s="181">
        <v>850000</v>
      </c>
      <c r="E39" s="181">
        <v>700000</v>
      </c>
      <c r="F39" s="181">
        <v>900000</v>
      </c>
      <c r="G39" s="245">
        <v>750000</v>
      </c>
      <c r="H39" s="245">
        <v>750000</v>
      </c>
      <c r="I39" s="155">
        <f t="shared" si="0"/>
        <v>790000</v>
      </c>
      <c r="K39" s="243"/>
      <c r="L39" s="237"/>
    </row>
    <row r="40" spans="1:12" ht="18.75" thickBot="1">
      <c r="A40" s="89"/>
      <c r="B40" s="240" t="s">
        <v>32</v>
      </c>
      <c r="C40" s="165" t="s">
        <v>185</v>
      </c>
      <c r="D40" s="187">
        <v>599000</v>
      </c>
      <c r="E40" s="187">
        <v>640000</v>
      </c>
      <c r="F40" s="187">
        <v>700000</v>
      </c>
      <c r="G40" s="157">
        <v>625000</v>
      </c>
      <c r="H40" s="157">
        <v>653333</v>
      </c>
      <c r="I40" s="155">
        <f t="shared" si="0"/>
        <v>643466.6</v>
      </c>
      <c r="K40" s="243"/>
      <c r="L40" s="237"/>
    </row>
    <row r="41" spans="1:12">
      <c r="D41" s="90">
        <f>SUM(D16:D40)</f>
        <v>2264999</v>
      </c>
      <c r="E41" s="90">
        <f t="shared" ref="E41:H41" si="1">SUM(E16:E40)</f>
        <v>2076000</v>
      </c>
      <c r="F41" s="90">
        <f t="shared" si="1"/>
        <v>2232000</v>
      </c>
      <c r="G41" s="90">
        <f t="shared" si="1"/>
        <v>2082000</v>
      </c>
      <c r="H41" s="90">
        <f t="shared" si="1"/>
        <v>2009662</v>
      </c>
      <c r="I41" s="90"/>
    </row>
    <row r="44" spans="1:12" ht="14.25" customHeight="1"/>
    <row r="48" spans="1:12" ht="15" customHeight="1"/>
    <row r="49" spans="11:12" s="126" customFormat="1" ht="15" customHeight="1">
      <c r="K49" s="207"/>
      <c r="L49" s="207"/>
    </row>
    <row r="50" spans="11:12" s="126" customFormat="1" ht="15" customHeight="1">
      <c r="K50" s="207"/>
      <c r="L50" s="207"/>
    </row>
    <row r="51" spans="11:12" s="126" customFormat="1" ht="15" customHeight="1">
      <c r="K51" s="207"/>
      <c r="L51" s="207"/>
    </row>
    <row r="52" spans="11:12" s="126" customFormat="1" ht="15" customHeight="1">
      <c r="K52" s="207"/>
      <c r="L52" s="207"/>
    </row>
    <row r="53" spans="11:12" s="126" customFormat="1" ht="15" customHeight="1">
      <c r="K53" s="207"/>
      <c r="L53" s="207"/>
    </row>
    <row r="54" spans="11:12" s="126" customFormat="1" ht="15" customHeight="1">
      <c r="K54" s="207"/>
      <c r="L54" s="207"/>
    </row>
    <row r="55" spans="11:12" s="126" customFormat="1" ht="15" customHeight="1">
      <c r="K55" s="207"/>
      <c r="L55" s="207"/>
    </row>
    <row r="56" spans="11:12" s="126" customFormat="1" ht="15" customHeight="1">
      <c r="K56" s="207"/>
      <c r="L56" s="207"/>
    </row>
    <row r="57" spans="11:12" s="126" customFormat="1" ht="15" customHeight="1">
      <c r="K57" s="207"/>
      <c r="L57" s="207"/>
    </row>
    <row r="58" spans="11:12" s="126" customFormat="1" ht="15" customHeight="1">
      <c r="K58" s="207"/>
      <c r="L58" s="207"/>
    </row>
    <row r="59" spans="11:12" s="126" customFormat="1" ht="15" customHeight="1">
      <c r="K59" s="207"/>
      <c r="L59" s="207"/>
    </row>
    <row r="60" spans="11:12" s="126" customFormat="1" ht="15" customHeight="1">
      <c r="K60" s="207"/>
      <c r="L60" s="207"/>
    </row>
    <row r="61" spans="11:12" s="126" customFormat="1" ht="15" customHeight="1">
      <c r="K61" s="207"/>
      <c r="L61" s="207"/>
    </row>
    <row r="62" spans="11:12" s="126" customFormat="1" ht="15" customHeight="1">
      <c r="K62" s="207"/>
      <c r="L62" s="207"/>
    </row>
    <row r="63" spans="11:12" s="126" customFormat="1" ht="15" customHeight="1">
      <c r="K63" s="207"/>
      <c r="L63" s="207"/>
    </row>
    <row r="64" spans="11:12" s="126" customFormat="1" ht="15" customHeight="1">
      <c r="K64" s="207"/>
      <c r="L64" s="207"/>
    </row>
    <row r="65" spans="11:12" s="126" customFormat="1" ht="15" customHeight="1">
      <c r="K65" s="207"/>
      <c r="L65" s="207"/>
    </row>
    <row r="66" spans="11:12" s="126" customFormat="1" ht="15" customHeight="1">
      <c r="K66" s="207"/>
      <c r="L66" s="207"/>
    </row>
    <row r="67" spans="11:12" s="126" customFormat="1" ht="15" customHeight="1">
      <c r="K67" s="207"/>
      <c r="L67" s="207"/>
    </row>
    <row r="68" spans="11:12" s="126" customFormat="1" ht="15" customHeight="1">
      <c r="K68" s="207"/>
      <c r="L68" s="207"/>
    </row>
    <row r="69" spans="11:12" s="126" customFormat="1" ht="15" customHeight="1">
      <c r="K69" s="207"/>
      <c r="L69" s="207"/>
    </row>
    <row r="70" spans="11:12" s="126" customFormat="1" ht="15" customHeight="1">
      <c r="K70" s="207"/>
      <c r="L70" s="207"/>
    </row>
    <row r="71" spans="11:12" s="126" customFormat="1" ht="15" customHeight="1">
      <c r="K71" s="207"/>
      <c r="L71" s="207"/>
    </row>
    <row r="72" spans="11:12" s="126" customFormat="1" ht="15" customHeight="1">
      <c r="K72" s="207"/>
      <c r="L72" s="207"/>
    </row>
    <row r="73" spans="11:12" s="126" customFormat="1" ht="15" customHeight="1">
      <c r="K73" s="207"/>
      <c r="L73" s="207"/>
    </row>
    <row r="74" spans="11:12" s="126" customFormat="1" ht="15" customHeight="1">
      <c r="K74" s="207"/>
      <c r="L74" s="207"/>
    </row>
    <row r="75" spans="11:12" s="126" customFormat="1" ht="15" customHeight="1">
      <c r="K75" s="207"/>
      <c r="L75" s="207"/>
    </row>
    <row r="76" spans="11:12" s="126" customFormat="1" ht="15" customHeight="1">
      <c r="K76" s="207"/>
      <c r="L76" s="207"/>
    </row>
    <row r="77" spans="11:12" s="126" customFormat="1" ht="15" customHeight="1">
      <c r="K77" s="207"/>
      <c r="L77" s="207"/>
    </row>
    <row r="78" spans="11:12" s="126" customFormat="1" ht="15" customHeight="1">
      <c r="K78" s="207"/>
      <c r="L78" s="207"/>
    </row>
    <row r="79" spans="11:12" s="126" customFormat="1" ht="15" customHeight="1">
      <c r="K79" s="207"/>
      <c r="L79" s="207"/>
    </row>
    <row r="80" spans="11:12" s="126" customFormat="1" ht="15" customHeight="1">
      <c r="K80" s="207"/>
      <c r="L80" s="207"/>
    </row>
    <row r="81" spans="11:12" s="126" customFormat="1" ht="15" customHeight="1">
      <c r="K81" s="207"/>
      <c r="L81" s="207"/>
    </row>
    <row r="82" spans="11:12" s="126" customFormat="1" ht="15" customHeight="1">
      <c r="K82" s="207"/>
      <c r="L82" s="207"/>
    </row>
    <row r="83" spans="11:12" s="126" customFormat="1" ht="15" customHeight="1">
      <c r="K83" s="207"/>
      <c r="L83" s="207"/>
    </row>
    <row r="84" spans="11:12" s="126" customFormat="1" ht="15" customHeight="1">
      <c r="K84" s="207"/>
      <c r="L84" s="207"/>
    </row>
    <row r="85" spans="11:12" s="126" customFormat="1" ht="15" customHeight="1">
      <c r="K85" s="207"/>
      <c r="L85" s="207"/>
    </row>
    <row r="86" spans="11:12" s="126" customFormat="1" ht="15" customHeight="1">
      <c r="K86" s="207"/>
      <c r="L86" s="207"/>
    </row>
    <row r="87" spans="11:12" s="126" customFormat="1" ht="15" customHeight="1">
      <c r="K87" s="207"/>
      <c r="L87" s="207"/>
    </row>
    <row r="88" spans="11:12" s="126" customFormat="1" ht="15" customHeight="1">
      <c r="K88" s="207"/>
      <c r="L88" s="207"/>
    </row>
    <row r="89" spans="11:12" s="126" customFormat="1" ht="15" customHeight="1">
      <c r="K89" s="207"/>
      <c r="L89" s="207"/>
    </row>
    <row r="90" spans="11:12" s="126" customFormat="1" ht="15" customHeight="1">
      <c r="K90" s="207"/>
      <c r="L90" s="207"/>
    </row>
    <row r="91" spans="11:12" s="126" customFormat="1" ht="15" customHeight="1">
      <c r="K91" s="207"/>
      <c r="L91" s="207"/>
    </row>
    <row r="92" spans="11:12" s="126" customFormat="1">
      <c r="K92" s="207"/>
      <c r="L92" s="207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13-02-2023</vt:lpstr>
      <vt:lpstr>By Order</vt:lpstr>
      <vt:lpstr>All Stores</vt:lpstr>
      <vt:lpstr>'13-02-2023'!Print_Titles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2023-02-15T10:18:37Z</cp:lastPrinted>
  <dcterms:created xsi:type="dcterms:W3CDTF">2010-10-20T06:23:14Z</dcterms:created>
  <dcterms:modified xsi:type="dcterms:W3CDTF">2023-02-15T10:21:21Z</dcterms:modified>
</cp:coreProperties>
</file>