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30-01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'30-01-2023'!$12:$14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9" i="11"/>
  <c r="G89" i="11"/>
  <c r="I87" i="11"/>
  <c r="G87" i="11"/>
  <c r="I83" i="11"/>
  <c r="G83" i="11"/>
  <c r="I85" i="11"/>
  <c r="G85" i="11"/>
  <c r="I84" i="11"/>
  <c r="G84" i="11"/>
  <c r="I88" i="11"/>
  <c r="G88" i="11"/>
  <c r="I77" i="11"/>
  <c r="G77" i="11"/>
  <c r="I76" i="11"/>
  <c r="G76" i="11"/>
  <c r="I80" i="11"/>
  <c r="G80" i="11"/>
  <c r="I78" i="11"/>
  <c r="G78" i="11"/>
  <c r="I79" i="11"/>
  <c r="G79" i="11"/>
  <c r="I68" i="11"/>
  <c r="G68" i="11"/>
  <c r="I70" i="11"/>
  <c r="G70" i="11"/>
  <c r="I71" i="11"/>
  <c r="G71" i="11"/>
  <c r="I69" i="11"/>
  <c r="G69" i="11"/>
  <c r="I73" i="11"/>
  <c r="G73" i="11"/>
  <c r="I72" i="11"/>
  <c r="G72" i="11"/>
  <c r="I65" i="11"/>
  <c r="G65" i="11"/>
  <c r="I64" i="11"/>
  <c r="G64" i="11"/>
  <c r="I63" i="11"/>
  <c r="G63" i="11"/>
  <c r="I61" i="11"/>
  <c r="G61" i="11"/>
  <c r="I62" i="11"/>
  <c r="G62" i="11"/>
  <c r="I60" i="11"/>
  <c r="G60" i="11"/>
  <c r="I57" i="11"/>
  <c r="G57" i="11"/>
  <c r="I59" i="11"/>
  <c r="G59" i="11"/>
  <c r="I58" i="11"/>
  <c r="G58" i="11"/>
  <c r="I53" i="11"/>
  <c r="G53" i="11"/>
  <c r="I54" i="11"/>
  <c r="G54" i="11"/>
  <c r="I51" i="11"/>
  <c r="G51" i="11"/>
  <c r="I50" i="11"/>
  <c r="G50" i="11"/>
  <c r="I52" i="11"/>
  <c r="G52" i="11"/>
  <c r="I49" i="11"/>
  <c r="G49" i="11"/>
  <c r="I42" i="11"/>
  <c r="G42" i="11"/>
  <c r="I46" i="11"/>
  <c r="G46" i="11"/>
  <c r="I44" i="11"/>
  <c r="G44" i="11"/>
  <c r="I41" i="11"/>
  <c r="G41" i="11"/>
  <c r="I45" i="11"/>
  <c r="G45" i="11"/>
  <c r="I43" i="11"/>
  <c r="G43" i="11"/>
  <c r="I35" i="11"/>
  <c r="G35" i="11"/>
  <c r="I34" i="11"/>
  <c r="G34" i="11"/>
  <c r="I36" i="11"/>
  <c r="G36" i="11"/>
  <c r="I37" i="11"/>
  <c r="G37" i="11"/>
  <c r="I38" i="11"/>
  <c r="G38" i="11"/>
  <c r="I24" i="11"/>
  <c r="G24" i="11"/>
  <c r="I22" i="11"/>
  <c r="G22" i="11"/>
  <c r="I26" i="11"/>
  <c r="G26" i="11"/>
  <c r="I18" i="11"/>
  <c r="G18" i="11"/>
  <c r="I27" i="11"/>
  <c r="G27" i="11"/>
  <c r="I21" i="11"/>
  <c r="G21" i="11"/>
  <c r="I19" i="11"/>
  <c r="G19" i="11"/>
  <c r="I23" i="11"/>
  <c r="G23" i="11"/>
  <c r="I20" i="11"/>
  <c r="G20" i="11"/>
  <c r="I28" i="11"/>
  <c r="G28" i="11"/>
  <c r="I16" i="11"/>
  <c r="G16" i="11"/>
  <c r="I30" i="11"/>
  <c r="G30" i="11"/>
  <c r="I25" i="11"/>
  <c r="G25" i="11"/>
  <c r="I31" i="11"/>
  <c r="G31" i="11"/>
  <c r="I17" i="11"/>
  <c r="G17" i="11"/>
  <c r="I29" i="11"/>
  <c r="G29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<sst xmlns="http://schemas.openxmlformats.org/spreadsheetml/2006/main" count="849" uniqueCount="229">
  <si>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</si>
  <si>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</si>
  <si>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</si>
  <si>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</si>
  <si>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</si>
  <si>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</si>
  <si>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</si>
  <si>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</si>
  <si>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</si>
  <si>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</si>
  <si>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</si>
  <si>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</si>
  <si>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</si>
  <si>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</si>
  <si>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</si>
  <si>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</si>
  <si>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</si>
  <si>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</si>
  <si>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</si>
  <si>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</si>
  <si>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</si>
  <si>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</si>
  <si>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</si>
  <si>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</si>
  <si>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</si>
  <si>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</si>
  <si>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</si>
  <si>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</si>
  <si>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</si>
  <si>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</si>
  <si>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</si>
  <si>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</si>
  <si>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</si>
  <si>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</si>
  <si>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</si>
  <si>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</si>
  <si>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</si>
  <si>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</si>
  <si>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</si>
  <si>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</si>
  <si>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</si>
  <si>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</si>
  <si>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</si>
  <si>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</si>
  <si>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</si>
  <si>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</si>
  <si>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</si>
  <si>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</si>
  <si>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</si>
  <si>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</si>
  <si>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</si>
  <si>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</si>
  <si>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</si>
  <si>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</si>
  <si>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</si>
  <si>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</si>
  <si>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</si>
  <si>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</si>
  <si>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</si>
  <si>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</si>
  <si>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</si>
  <si>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</si>
  <si>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</si>
  <si>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</si>
  <si>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</si>
  <si>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</si>
  <si>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</si>
  <si>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</si>
  <si>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</si>
  <si>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</si>
  <si>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</si>
  <si>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</si>
  <si>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</si>
  <si>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</si>
  <si>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</si>
  <si>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</si>
  <si>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</si>
  <si>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</si>
  <si>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</si>
  <si>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</si>
  <si>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</si>
  <si>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</si>
  <si>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</si>
  <si>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</si>
  <si>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</si>
  <si>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</si>
  <si>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</si>
  <si>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</si>
  <si>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</si>
  <si>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</si>
  <si>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</si>
  <si>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</si>
  <si>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</si>
  <si>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</si>
  <si>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</si>
  <si>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</si>
  <si>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</si>
  <si>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</si>
  <si>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</si>
  <si>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</si>
  <si>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</si>
  <si>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</si>
  <si>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</si>
  <si>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</si>
  <si>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</si>
  <si>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</si>
  <si>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</si>
  <si>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</si>
  <si>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</si>
  <si>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</si>
  <si>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</si>
  <si>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</si>
  <si>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</si>
  <si>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</si>
  <si>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</si>
  <si>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</si>
  <si>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</si>
  <si>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</si>
  <si>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</si>
  <si>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</si>
  <si>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</si>
  <si>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</si>
  <si>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</si>
  <si>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</si>
  <si>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</si>
  <si>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</si>
  <si>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</si>
  <si>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</si>
  <si>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</si>
  <si>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</si>
  <si>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</si>
  <si>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</si>
  <si>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</si>
  <si>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</si>
  <si>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</si>
  <si>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</si>
  <si>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</si>
  <si>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</si>
  <si>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</si>
  <si>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</si>
  <si>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</si>
  <si>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</si>
  <si>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</si>
  <si>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</si>
  <si>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</si>
  <si>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</si>
  <si>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</si>
  <si>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</si>
  <si>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</si>
  <si>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</si>
  <si>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</si>
  <si>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</si>
  <si>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</si>
  <si>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</si>
  <si>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</si>
  <si>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</si>
  <si>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</si>
  <si>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</si>
  <si>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</si>
  <si>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</si>
  <si>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</si>
  <si>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</si>
  <si>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</si>
  <si>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</si>
  <si>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</si>
  <si>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</si>
  <si>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</si>
  <si>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</si>
  <si>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</si>
  <si>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</si>
  <si>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</si>
  <si>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</si>
  <si>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</si>
  <si>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</si>
  <si>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</si>
  <si>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</si>
  <si>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</si>
  <si>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</si>
  <si>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</si>
  <si>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</si>
  <si>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</si>
  <si>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</si>
  <si>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</si>
  <si>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</si>
  <si>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</si>
  <si>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</si>
  <si>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</si>
  <si>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</si>
  <si>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</si>
  <si>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</si>
  <si>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</si>
  <si>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</si>
  <si>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</si>
  <si>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</si>
  <si>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</si>
  <si>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</si>
  <si>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</si>
  <si>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</si>
  <si>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</si>
  <si>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</si>
  <si>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</si>
  <si>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</si>
  <si>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</si>
  <si>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</si>
  <si>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</si>
  <si>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</si>
  <si>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</si>
  <si>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</si>
  <si>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كانون الثاني  2022 (ل.ل.)</t>
  </si>
  <si>
    <t>معدل الأسعار في كانون الثاني 2022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</si>
  <si>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</si>
  <si>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</si>
  <si>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</si>
  <si>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</si>
  <si>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</si>
  <si>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</si>
  <si>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</si>
  <si>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</si>
  <si>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</si>
  <si>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23-01-2023 (ل.ل.)</t>
  </si>
  <si>
    <t>معدل أسعار المحلات والملاحم في 23-01-2023 (ل.ل.)</t>
  </si>
  <si>
    <t>المعدل العام للأسعار في 23-01-2023  (ل.ل.)</t>
  </si>
  <si>
    <t xml:space="preserve"> التاريخ 30 كانون الثاني 2023 </t>
  </si>
  <si>
    <t xml:space="preserve"> التاريخ 30كانون الثاني 2023</t>
  </si>
  <si>
    <t>معدل أسعار  السوبرماركات في 30-01-2023 (ل.ل.)</t>
  </si>
  <si>
    <t>معدل أسعار المحلات والملاحم في 30-01-2023 (ل.ل.)</t>
  </si>
  <si>
    <t xml:space="preserve"> التاريخ 30 كانون الثاني 2023</t>
  </si>
  <si>
    <t>المعدل العام للأسعار في 30-01-2023  (ل.ل.)</t>
  </si>
  <si>
    <t xml:space="preserve"> التاريخ30 كانون الثاني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</si>
</sst>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9" sqref="F4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208</v>
      </c>
      <c r="F12" s="223" t="s">
        <v>224</v>
      </c>
      <c r="G12" s="223" t="s">
        <v>197</v>
      </c>
      <c r="H12" s="223" t="s">
        <v>219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14033.92</v>
      </c>
      <c r="F15" s="190">
        <v>35624.75</v>
      </c>
      <c r="G15" s="45">
        <f t="shared" ref="G15:G30" si="0">(F15-E15)/E15</f>
        <v>1.5384746385899308</v>
      </c>
      <c r="H15" s="190">
        <v>31387.555555555555</v>
      </c>
      <c r="I15" s="45">
        <f t="shared" ref="I15:I30" si="1">(F15-H15)/H15</f>
        <v>0.13499599983008131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25730.244444444445</v>
      </c>
      <c r="F16" s="184">
        <v>39561</v>
      </c>
      <c r="G16" s="48">
        <f t="shared" si="0"/>
        <v>0.53752911618924892</v>
      </c>
      <c r="H16" s="184">
        <v>43312.25</v>
      </c>
      <c r="I16" s="44">
        <f t="shared" si="1"/>
        <v>-8.6609446519171823E-2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19994.8</v>
      </c>
      <c r="F17" s="184">
        <v>42994.222222222219</v>
      </c>
      <c r="G17" s="48">
        <f t="shared" si="0"/>
        <v>1.1502701813582641</v>
      </c>
      <c r="H17" s="184">
        <v>34499.777777777781</v>
      </c>
      <c r="I17" s="44">
        <f t="shared" si="1"/>
        <v>0.24621736693956139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4308.4399999999996</v>
      </c>
      <c r="F18" s="184">
        <v>10749.777777777777</v>
      </c>
      <c r="G18" s="48">
        <f t="shared" si="0"/>
        <v>1.4950510574077343</v>
      </c>
      <c r="H18" s="184">
        <v>10583.111111111111</v>
      </c>
      <c r="I18" s="44">
        <f t="shared" si="1"/>
        <v>1.5748362170334228E-2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42848.019047619047</v>
      </c>
      <c r="F19" s="184">
        <v>108785.42857142857</v>
      </c>
      <c r="G19" s="48">
        <f t="shared" si="0"/>
        <v>1.5388671632760929</v>
      </c>
      <c r="H19" s="184">
        <v>88416.333333333328</v>
      </c>
      <c r="I19" s="44">
        <f t="shared" si="1"/>
        <v>0.2303770634923627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18371.351111111111</v>
      </c>
      <c r="F20" s="184">
        <v>33666.444444444445</v>
      </c>
      <c r="G20" s="48">
        <f t="shared" si="0"/>
        <v>0.83255135895164312</v>
      </c>
      <c r="H20" s="184">
        <v>38388.666666666664</v>
      </c>
      <c r="I20" s="44">
        <f t="shared" si="1"/>
        <v>-0.12301084232036068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11093.24</v>
      </c>
      <c r="F21" s="184">
        <v>28333.111111111109</v>
      </c>
      <c r="G21" s="48">
        <f t="shared" si="0"/>
        <v>1.5540879951313693</v>
      </c>
      <c r="H21" s="184">
        <v>24720.888888888891</v>
      </c>
      <c r="I21" s="44">
        <f t="shared" si="1"/>
        <v>0.14612024019272934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2734.2799999999997</v>
      </c>
      <c r="F22" s="184">
        <v>6383.333333333333</v>
      </c>
      <c r="G22" s="48">
        <f t="shared" si="0"/>
        <v>1.3345572996669448</v>
      </c>
      <c r="H22" s="184">
        <v>6660.8888888888887</v>
      </c>
      <c r="I22" s="44">
        <f t="shared" si="1"/>
        <v>-4.1669446853940098E-2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5474.4333333333343</v>
      </c>
      <c r="F23" s="184">
        <v>8993.5</v>
      </c>
      <c r="G23" s="48">
        <f t="shared" si="0"/>
        <v>0.64281843478472633</v>
      </c>
      <c r="H23" s="184">
        <v>9556</v>
      </c>
      <c r="I23" s="44">
        <f t="shared" si="1"/>
        <v>-5.8863541230640436E-2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3971.875</v>
      </c>
      <c r="F24" s="184">
        <v>8993.5</v>
      </c>
      <c r="G24" s="48">
        <f t="shared" si="0"/>
        <v>1.2642958300550748</v>
      </c>
      <c r="H24" s="184">
        <v>10181</v>
      </c>
      <c r="I24" s="44">
        <f t="shared" si="1"/>
        <v>-0.11663883704940575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3526.1644444444446</v>
      </c>
      <c r="F25" s="184">
        <v>8438.6666666666661</v>
      </c>
      <c r="G25" s="48">
        <f>(F25-E25)/E25</f>
        <v>1.3931574376691322</v>
      </c>
      <c r="H25" s="184">
        <v>8494.2222222222226</v>
      </c>
      <c r="I25" s="44">
        <f t="shared" si="1"/>
        <v>-6.5403934700712782E-3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10002.200000000001</v>
      </c>
      <c r="F26" s="184">
        <v>22187.25</v>
      </c>
      <c r="G26" s="48">
        <f t="shared" si="0"/>
        <v>1.21823698786267</v>
      </c>
      <c r="H26" s="184">
        <v>21343.5</v>
      </c>
      <c r="I26" s="44">
        <f t="shared" si="1"/>
        <v>3.953194180898166E-2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3957.1749999999997</v>
      </c>
      <c r="F27" s="184">
        <v>8993.5</v>
      </c>
      <c r="G27" s="48">
        <f t="shared" si="0"/>
        <v>1.2727071711511371</v>
      </c>
      <c r="H27" s="184">
        <v>9531</v>
      </c>
      <c r="I27" s="44">
        <f t="shared" si="1"/>
        <v>-5.6394921834015316E-2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7639.3</v>
      </c>
      <c r="F28" s="184">
        <v>28554.222222222223</v>
      </c>
      <c r="G28" s="48">
        <f t="shared" si="0"/>
        <v>2.7378061107984006</v>
      </c>
      <c r="H28" s="184">
        <v>25777.555555555555</v>
      </c>
      <c r="I28" s="44">
        <f t="shared" si="1"/>
        <v>0.10771644583142963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16216.6</v>
      </c>
      <c r="F29" s="184">
        <v>38343.75</v>
      </c>
      <c r="G29" s="48">
        <f t="shared" si="0"/>
        <v>1.3644752907514524</v>
      </c>
      <c r="H29" s="184">
        <v>35043.75</v>
      </c>
      <c r="I29" s="44">
        <f t="shared" si="1"/>
        <v>9.4168004280363829E-2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15024.18</v>
      </c>
      <c r="F30" s="187">
        <v>21494.222222222223</v>
      </c>
      <c r="G30" s="51">
        <f t="shared" si="0"/>
        <v>0.43064195331939725</v>
      </c>
      <c r="H30" s="187">
        <v>20938.666666666668</v>
      </c>
      <c r="I30" s="56">
        <f t="shared" si="1"/>
        <v>2.6532518254372518E-2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16754.222222222223</v>
      </c>
      <c r="F32" s="190">
        <v>37166.444444444445</v>
      </c>
      <c r="G32" s="45">
        <f>(F32-E32)/E32</f>
        <v>1.2183330238480516</v>
      </c>
      <c r="H32" s="190">
        <v>33722</v>
      </c>
      <c r="I32" s="44">
        <f>(F32-H32)/H32</f>
        <v>0.10214235349162105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17409.191111111111</v>
      </c>
      <c r="F33" s="184">
        <v>35874.75</v>
      </c>
      <c r="G33" s="48">
        <f>(F33-E33)/E33</f>
        <v>1.0606787398125332</v>
      </c>
      <c r="H33" s="184">
        <v>32124.75</v>
      </c>
      <c r="I33" s="44">
        <f>(F33-H33)/H33</f>
        <v>0.11673242593327575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9535.2999999999993</v>
      </c>
      <c r="F34" s="184">
        <v>27428.571428571428</v>
      </c>
      <c r="G34" s="48">
        <f>(F34-E34)/E34</f>
        <v>1.8765294671978259</v>
      </c>
      <c r="H34" s="184">
        <v>27428.571428571428</v>
      </c>
      <c r="I34" s="44">
        <f>(F34-H34)/H34</f>
        <v>0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8249</v>
      </c>
      <c r="F35" s="184">
        <v>22880</v>
      </c>
      <c r="G35" s="48">
        <f>(F35-E35)/E35</f>
        <v>1.773669535701297</v>
      </c>
      <c r="H35" s="184">
        <v>29700</v>
      </c>
      <c r="I35" s="44">
        <f>(F35-H35)/H35</f>
        <v>-0.22962962962962963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7630.88</v>
      </c>
      <c r="F36" s="184">
        <v>19766.444444444445</v>
      </c>
      <c r="G36" s="51">
        <f>(F36-E36)/E36</f>
        <v>1.5903230616186395</v>
      </c>
      <c r="H36" s="184">
        <v>18944.222222222223</v>
      </c>
      <c r="I36" s="56">
        <f>(F36-H36)/H36</f>
        <v>4.3402268648312613E-2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325343.88</v>
      </c>
      <c r="F38" s="184">
        <v>768977.6</v>
      </c>
      <c r="G38" s="45">
        <f t="shared" ref="G38:G43" si="2">(F38-E38)/E38</f>
        <v>1.3635840329930287</v>
      </c>
      <c r="H38" s="184">
        <v>699979.6</v>
      </c>
      <c r="I38" s="44">
        <f t="shared" ref="I38:I43" si="3">(F38-H38)/H38</f>
        <v>9.857144408208468E-2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208191.43333333335</v>
      </c>
      <c r="F39" s="184">
        <v>483441.33333333331</v>
      </c>
      <c r="G39" s="48">
        <f t="shared" si="2"/>
        <v>1.3221000287715967</v>
      </c>
      <c r="H39" s="184">
        <v>420519.71428571426</v>
      </c>
      <c r="I39" s="44">
        <f t="shared" si="3"/>
        <v>0.14962822647802937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162457</v>
      </c>
      <c r="F40" s="184">
        <v>319369.59999999998</v>
      </c>
      <c r="G40" s="48">
        <f t="shared" si="2"/>
        <v>0.96587158448081634</v>
      </c>
      <c r="H40" s="184">
        <v>300273</v>
      </c>
      <c r="I40" s="44">
        <f t="shared" si="3"/>
        <v>6.3597459645056253E-2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67006.366666666669</v>
      </c>
      <c r="F41" s="184">
        <v>143384</v>
      </c>
      <c r="G41" s="48">
        <f t="shared" si="2"/>
        <v>1.1398563619078983</v>
      </c>
      <c r="H41" s="184">
        <v>126126.85714285714</v>
      </c>
      <c r="I41" s="44">
        <f t="shared" si="3"/>
        <v>0.13682369677694112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51183.333333333328</v>
      </c>
      <c r="F42" s="184">
        <v>149999.33333333334</v>
      </c>
      <c r="G42" s="48">
        <f t="shared" si="2"/>
        <v>1.9306284597850867</v>
      </c>
      <c r="H42" s="184">
        <v>118999.33333333333</v>
      </c>
      <c r="I42" s="44">
        <f t="shared" si="3"/>
        <v>0.26050566109614071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130392.57142857143</v>
      </c>
      <c r="F43" s="184">
        <v>323468.28571428574</v>
      </c>
      <c r="G43" s="51">
        <f t="shared" si="2"/>
        <v>1.48072633410317</v>
      </c>
      <c r="H43" s="184">
        <v>297546.33333333331</v>
      </c>
      <c r="I43" s="59">
        <f t="shared" si="3"/>
        <v>8.7119044925056247E-2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105069.18611111111</v>
      </c>
      <c r="F45" s="184">
        <v>205436.44444444444</v>
      </c>
      <c r="G45" s="45">
        <f t="shared" ref="G45:G50" si="4">(F45-E45)/E45</f>
        <v>0.95524922242373267</v>
      </c>
      <c r="H45" s="184">
        <v>194464.22222222222</v>
      </c>
      <c r="I45" s="44">
        <f t="shared" ref="I45:I50" si="5">(F45-H45)/H45</f>
        <v>5.6422832420473787E-2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64538.606666666667</v>
      </c>
      <c r="F46" s="184">
        <v>191291.8</v>
      </c>
      <c r="G46" s="48">
        <f t="shared" si="4"/>
        <v>1.9639902359218373</v>
      </c>
      <c r="H46" s="184">
        <v>167731.79999999999</v>
      </c>
      <c r="I46" s="84">
        <f t="shared" si="5"/>
        <v>0.14046233332021715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196798.48888888888</v>
      </c>
      <c r="F47" s="184">
        <v>527720.375</v>
      </c>
      <c r="G47" s="48">
        <f t="shared" si="4"/>
        <v>1.681526560389127</v>
      </c>
      <c r="H47" s="184">
        <v>485272.875</v>
      </c>
      <c r="I47" s="84">
        <f t="shared" si="5"/>
        <v>8.7471404619514331E-2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272556</v>
      </c>
      <c r="F48" s="184">
        <v>691449.28571428568</v>
      </c>
      <c r="G48" s="48">
        <f t="shared" si="4"/>
        <v>1.5369072253565714</v>
      </c>
      <c r="H48" s="184">
        <v>623479.0471428571</v>
      </c>
      <c r="I48" s="84">
        <f t="shared" si="5"/>
        <v>0.10901767891464463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22174.333333333336</v>
      </c>
      <c r="F49" s="184">
        <v>93747</v>
      </c>
      <c r="G49" s="48">
        <f t="shared" si="4"/>
        <v>3.2277257489890707</v>
      </c>
      <c r="H49" s="184">
        <v>57999</v>
      </c>
      <c r="I49" s="44">
        <f t="shared" si="5"/>
        <v>0.61635545440438633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266299.86666666664</v>
      </c>
      <c r="F50" s="184">
        <v>1053750</v>
      </c>
      <c r="G50" s="56">
        <f t="shared" si="4"/>
        <v>2.957005360873882</v>
      </c>
      <c r="H50" s="184">
        <v>865750</v>
      </c>
      <c r="I50" s="59">
        <f t="shared" si="5"/>
        <v>0.21715275772451631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48790.5</v>
      </c>
      <c r="F52" s="181">
        <v>86830</v>
      </c>
      <c r="G52" s="183">
        <f t="shared" ref="G52:G60" si="6">(F52-E52)/E52</f>
        <v>0.77964972689355505</v>
      </c>
      <c r="H52" s="181">
        <v>82160</v>
      </c>
      <c r="I52" s="116">
        <f t="shared" ref="I52:I60" si="7">(F52-H52)/H52</f>
        <v>5.684031158714703E-2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58108.25</v>
      </c>
      <c r="F53" s="184">
        <v>87548.333333333328</v>
      </c>
      <c r="G53" s="186">
        <f t="shared" si="6"/>
        <v>0.50664205742443336</v>
      </c>
      <c r="H53" s="184">
        <v>82815</v>
      </c>
      <c r="I53" s="84">
        <f t="shared" si="7"/>
        <v>5.7155507255126831E-2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40802.400000000001</v>
      </c>
      <c r="F54" s="184">
        <v>73505.600000000006</v>
      </c>
      <c r="G54" s="186">
        <f t="shared" si="6"/>
        <v>0.80150187243887627</v>
      </c>
      <c r="H54" s="184">
        <v>70315.600000000006</v>
      </c>
      <c r="I54" s="84">
        <f t="shared" si="7"/>
        <v>4.5366888713173174E-2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50794</v>
      </c>
      <c r="F55" s="184">
        <v>103786.25</v>
      </c>
      <c r="G55" s="186">
        <f t="shared" si="6"/>
        <v>1.0432777493404732</v>
      </c>
      <c r="H55" s="184">
        <v>97008.75</v>
      </c>
      <c r="I55" s="84">
        <f t="shared" si="7"/>
        <v>6.9864831780638348E-2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24795.05</v>
      </c>
      <c r="F56" s="184">
        <v>56418.333333333336</v>
      </c>
      <c r="G56" s="191">
        <f t="shared" si="6"/>
        <v>1.2753869555953039</v>
      </c>
      <c r="H56" s="184">
        <v>51815</v>
      </c>
      <c r="I56" s="85">
        <f t="shared" si="7"/>
        <v>8.8841712502814543E-2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7151.75</v>
      </c>
      <c r="F57" s="187">
        <v>47416.666666666664</v>
      </c>
      <c r="G57" s="189">
        <f t="shared" si="6"/>
        <v>5.6300788851213568</v>
      </c>
      <c r="H57" s="187">
        <v>43996.666666666664</v>
      </c>
      <c r="I57" s="117">
        <f t="shared" si="7"/>
        <v>7.773316160315176E-2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51614.333333333328</v>
      </c>
      <c r="F58" s="190">
        <v>129228.28571428571</v>
      </c>
      <c r="G58" s="44">
        <f t="shared" si="6"/>
        <v>1.5037286615659551</v>
      </c>
      <c r="H58" s="190">
        <v>116606.85714285714</v>
      </c>
      <c r="I58" s="44">
        <f t="shared" si="7"/>
        <v>0.10823916260744278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66663.333333333343</v>
      </c>
      <c r="F59" s="184">
        <v>121342.57142857143</v>
      </c>
      <c r="G59" s="48">
        <f t="shared" si="6"/>
        <v>0.82022958290771664</v>
      </c>
      <c r="H59" s="184">
        <v>108914</v>
      </c>
      <c r="I59" s="44">
        <f t="shared" si="7"/>
        <v>0.11411362569156798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487446</v>
      </c>
      <c r="F60" s="184">
        <v>926400</v>
      </c>
      <c r="G60" s="51">
        <f t="shared" si="6"/>
        <v>0.90051821124801512</v>
      </c>
      <c r="H60" s="184">
        <v>752000</v>
      </c>
      <c r="I60" s="51">
        <f t="shared" si="7"/>
        <v>0.23191489361702128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99798.67936507937</v>
      </c>
      <c r="F62" s="184">
        <v>259556</v>
      </c>
      <c r="G62" s="45">
        <f t="shared" ref="G62:G67" si="8">(F62-E62)/E62</f>
        <v>1.6007959388971775</v>
      </c>
      <c r="H62" s="184">
        <v>235214.75</v>
      </c>
      <c r="I62" s="44">
        <f t="shared" ref="I62:I67" si="9">(F62-H62)/H62</f>
        <v>0.10348521935805471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561745.14285714296</v>
      </c>
      <c r="F63" s="184">
        <v>1254312.5</v>
      </c>
      <c r="G63" s="48">
        <f t="shared" si="8"/>
        <v>1.232885350143532</v>
      </c>
      <c r="H63" s="184">
        <v>1115282.5</v>
      </c>
      <c r="I63" s="44">
        <f t="shared" si="9"/>
        <v>0.12465899895318003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247836.55</v>
      </c>
      <c r="F64" s="184">
        <v>494906.85714285716</v>
      </c>
      <c r="G64" s="48">
        <f t="shared" si="8"/>
        <v>0.99690827338767096</v>
      </c>
      <c r="H64" s="184">
        <v>501799.71428571426</v>
      </c>
      <c r="I64" s="84">
        <f t="shared" si="9"/>
        <v>-1.3736271557405576E-2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109674</v>
      </c>
      <c r="F65" s="184">
        <v>319274.5</v>
      </c>
      <c r="G65" s="48">
        <f t="shared" si="8"/>
        <v>1.9111229644218319</v>
      </c>
      <c r="H65" s="184">
        <v>293024.5</v>
      </c>
      <c r="I65" s="84">
        <f t="shared" si="9"/>
        <v>8.9582952961271153E-2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65742.857142857145</v>
      </c>
      <c r="F66" s="184">
        <v>127590.375</v>
      </c>
      <c r="G66" s="48">
        <f t="shared" si="8"/>
        <v>0.94074885919165574</v>
      </c>
      <c r="H66" s="184">
        <v>118449.22222222222</v>
      </c>
      <c r="I66" s="84">
        <f t="shared" si="9"/>
        <v>7.7173599001166021E-2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50796.436666666668</v>
      </c>
      <c r="F67" s="184">
        <v>120251.6</v>
      </c>
      <c r="G67" s="51">
        <f t="shared" si="8"/>
        <v>1.3673235347020076</v>
      </c>
      <c r="H67" s="184">
        <v>136239.5</v>
      </c>
      <c r="I67" s="85">
        <f t="shared" si="9"/>
        <v>-0.11735142891745781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65125.488888888889</v>
      </c>
      <c r="F69" s="190">
        <v>142141.14285714287</v>
      </c>
      <c r="G69" s="45">
        <f>(F69-E69)/E69</f>
        <v>1.1825731412112852</v>
      </c>
      <c r="H69" s="190">
        <v>125629.75</v>
      </c>
      <c r="I69" s="44">
        <f>(F69-H69)/H69</f>
        <v>0.13142900353732193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52099.17</v>
      </c>
      <c r="F70" s="184">
        <v>104024</v>
      </c>
      <c r="G70" s="48">
        <f>(F70-E70)/E70</f>
        <v>0.99665368949255817</v>
      </c>
      <c r="H70" s="184">
        <v>93843.6</v>
      </c>
      <c r="I70" s="44">
        <f>(F70-H70)/H70</f>
        <v>0.10848262428125087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23717.919999999998</v>
      </c>
      <c r="F71" s="184">
        <v>46423.833333333336</v>
      </c>
      <c r="G71" s="48">
        <f>(F71-E71)/E71</f>
        <v>0.95733155914740165</v>
      </c>
      <c r="H71" s="184">
        <v>40033</v>
      </c>
      <c r="I71" s="44">
        <f>(F71-H71)/H71</f>
        <v>0.15963913105021696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30421</v>
      </c>
      <c r="F72" s="184">
        <v>57557.5</v>
      </c>
      <c r="G72" s="48">
        <f>(F72-E72)/E72</f>
        <v>0.8920318201242563</v>
      </c>
      <c r="H72" s="184">
        <v>57557.5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23237.158333333333</v>
      </c>
      <c r="F73" s="193">
        <v>65347.875</v>
      </c>
      <c r="G73" s="48">
        <f>(F73-E73)/E73</f>
        <v>1.8122145600849788</v>
      </c>
      <c r="H73" s="193">
        <v>60407.25</v>
      </c>
      <c r="I73" s="59">
        <f>(F73-H73)/H73</f>
        <v>8.1788609810908464E-2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23046.6</v>
      </c>
      <c r="F75" s="181">
        <v>41932.6</v>
      </c>
      <c r="G75" s="44">
        <f t="shared" ref="G75:G81" si="10">(F75-E75)/E75</f>
        <v>0.81947011706715966</v>
      </c>
      <c r="H75" s="181">
        <v>36908.6</v>
      </c>
      <c r="I75" s="45">
        <f t="shared" ref="I75:I81" si="11">(F75-H75)/H75</f>
        <v>0.13612003706453238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21466.5</v>
      </c>
      <c r="F76" s="184">
        <v>51657</v>
      </c>
      <c r="G76" s="48">
        <f t="shared" si="10"/>
        <v>1.4064006708126615</v>
      </c>
      <c r="H76" s="184">
        <v>48880.75</v>
      </c>
      <c r="I76" s="44">
        <f t="shared" si="11"/>
        <v>5.6796387125811289E-2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11344.566666666668</v>
      </c>
      <c r="F77" s="184">
        <v>24543.833333333332</v>
      </c>
      <c r="G77" s="48">
        <f t="shared" si="10"/>
        <v>1.1634879545861894</v>
      </c>
      <c r="H77" s="184">
        <v>22677.166666666668</v>
      </c>
      <c r="I77" s="44">
        <f t="shared" si="11"/>
        <v>8.2314810051226164E-2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16147.111111111113</v>
      </c>
      <c r="F78" s="184">
        <v>41602.571428571428</v>
      </c>
      <c r="G78" s="48">
        <f t="shared" si="10"/>
        <v>1.5764714903054058</v>
      </c>
      <c r="H78" s="184">
        <v>40031</v>
      </c>
      <c r="I78" s="44">
        <f t="shared" si="11"/>
        <v>3.9258860097709965E-2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33768.204761904766</v>
      </c>
      <c r="F79" s="184">
        <v>66521.857142857145</v>
      </c>
      <c r="G79" s="48">
        <f t="shared" si="10"/>
        <v>0.96995539478317361</v>
      </c>
      <c r="H79" s="184">
        <v>58856.142857142855</v>
      </c>
      <c r="I79" s="44">
        <f t="shared" si="11"/>
        <v>0.13024493134592099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63100</v>
      </c>
      <c r="F80" s="184">
        <v>249000</v>
      </c>
      <c r="G80" s="48">
        <f t="shared" si="10"/>
        <v>2.9461172741679875</v>
      </c>
      <c r="H80" s="184">
        <v>174999</v>
      </c>
      <c r="I80" s="44">
        <f t="shared" si="11"/>
        <v>0.42286527351584868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44554.055555555555</v>
      </c>
      <c r="F81" s="187">
        <v>92052.555555555562</v>
      </c>
      <c r="G81" s="51">
        <f t="shared" si="10"/>
        <v>1.0660870129044246</v>
      </c>
      <c r="H81" s="187">
        <v>81997</v>
      </c>
      <c r="I81" s="56">
        <f t="shared" si="11"/>
        <v>0.12263321286822154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208</v>
      </c>
      <c r="F12" s="231" t="s">
        <v>225</v>
      </c>
      <c r="G12" s="223" t="s">
        <v>197</v>
      </c>
      <c r="H12" s="231" t="s">
        <v>220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14033.92</v>
      </c>
      <c r="F15" s="155">
        <v>33900</v>
      </c>
      <c r="G15" s="44">
        <f>(F15-E15)/E15</f>
        <v>1.4155759759211968</v>
      </c>
      <c r="H15" s="155">
        <v>27333.200000000001</v>
      </c>
      <c r="I15" s="118">
        <f>(F15-H15)/H15</f>
        <v>0.24024995243879235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25730.244444444445</v>
      </c>
      <c r="F16" s="155">
        <v>37000</v>
      </c>
      <c r="G16" s="48">
        <f t="shared" ref="G16:G39" si="0">(F16-E16)/E16</f>
        <v>0.43799644344182936</v>
      </c>
      <c r="H16" s="155">
        <v>36866.6</v>
      </c>
      <c r="I16" s="48">
        <f>(F16-H16)/H16</f>
        <v>3.6184513896047226E-3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19994.8</v>
      </c>
      <c r="F17" s="155">
        <v>42500</v>
      </c>
      <c r="G17" s="48">
        <f t="shared" si="0"/>
        <v>1.1255526436873589</v>
      </c>
      <c r="H17" s="155">
        <v>29600</v>
      </c>
      <c r="I17" s="48">
        <f t="shared" ref="I17:I29" si="1">(F17-H17)/H17</f>
        <v>0.4358108108108108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4308.4399999999996</v>
      </c>
      <c r="F18" s="155">
        <v>10900</v>
      </c>
      <c r="G18" s="48">
        <f t="shared" si="0"/>
        <v>1.5299180213720049</v>
      </c>
      <c r="H18" s="155">
        <v>9400</v>
      </c>
      <c r="I18" s="48">
        <f t="shared" si="1"/>
        <v>0.15957446808510639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42848.019047619047</v>
      </c>
      <c r="F19" s="155">
        <v>79633.2</v>
      </c>
      <c r="G19" s="48">
        <f t="shared" si="0"/>
        <v>0.85850365477806156</v>
      </c>
      <c r="H19" s="155">
        <v>61933.2</v>
      </c>
      <c r="I19" s="48">
        <f t="shared" si="1"/>
        <v>0.28579178857220361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18371.351111111111</v>
      </c>
      <c r="F20" s="155">
        <v>32400</v>
      </c>
      <c r="G20" s="48">
        <f t="shared" si="0"/>
        <v>0.76361552310675029</v>
      </c>
      <c r="H20" s="155">
        <v>32466.6</v>
      </c>
      <c r="I20" s="48">
        <f t="shared" si="1"/>
        <v>-2.0513389144535782E-3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11093.24</v>
      </c>
      <c r="F21" s="155">
        <v>23500</v>
      </c>
      <c r="G21" s="48">
        <f t="shared" si="0"/>
        <v>1.118407246214812</v>
      </c>
      <c r="H21" s="155">
        <v>20133.2</v>
      </c>
      <c r="I21" s="48">
        <f t="shared" si="1"/>
        <v>0.16722627302167559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2734.2799999999997</v>
      </c>
      <c r="F22" s="155">
        <v>7000</v>
      </c>
      <c r="G22" s="48">
        <f t="shared" si="0"/>
        <v>1.5600889448044826</v>
      </c>
      <c r="H22" s="155">
        <v>6500</v>
      </c>
      <c r="I22" s="48">
        <f t="shared" si="1"/>
        <v>7.6923076923076927E-2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5474.4333333333343</v>
      </c>
      <c r="F23" s="155">
        <v>8320</v>
      </c>
      <c r="G23" s="48">
        <f t="shared" si="0"/>
        <v>0.51979200282525406</v>
      </c>
      <c r="H23" s="155">
        <v>7166.6</v>
      </c>
      <c r="I23" s="48">
        <f t="shared" si="1"/>
        <v>0.16094103200960003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3971.875</v>
      </c>
      <c r="F24" s="155">
        <v>7800</v>
      </c>
      <c r="G24" s="48">
        <f t="shared" si="0"/>
        <v>0.96380802517702602</v>
      </c>
      <c r="H24" s="155">
        <v>6900</v>
      </c>
      <c r="I24" s="48">
        <f t="shared" si="1"/>
        <v>0.13043478260869565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3526.1644444444446</v>
      </c>
      <c r="F25" s="155">
        <v>7000</v>
      </c>
      <c r="G25" s="48">
        <f t="shared" si="0"/>
        <v>0.98515982742343888</v>
      </c>
      <c r="H25" s="155">
        <v>6500</v>
      </c>
      <c r="I25" s="48">
        <f t="shared" si="1"/>
        <v>7.6923076923076927E-2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10002.200000000001</v>
      </c>
      <c r="F26" s="155">
        <v>18400</v>
      </c>
      <c r="G26" s="48">
        <f t="shared" si="0"/>
        <v>0.8395952890364119</v>
      </c>
      <c r="H26" s="155">
        <v>15066.6</v>
      </c>
      <c r="I26" s="48">
        <f t="shared" si="1"/>
        <v>0.22124434178912294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3957.1749999999997</v>
      </c>
      <c r="F27" s="155">
        <v>6300</v>
      </c>
      <c r="G27" s="48">
        <f t="shared" si="0"/>
        <v>0.59204482996076757</v>
      </c>
      <c r="H27" s="155">
        <v>6400</v>
      </c>
      <c r="I27" s="48">
        <f t="shared" si="1"/>
        <v>-1.5625E-2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7639.3</v>
      </c>
      <c r="F28" s="155">
        <v>25200</v>
      </c>
      <c r="G28" s="48">
        <f t="shared" si="0"/>
        <v>2.2987315591742701</v>
      </c>
      <c r="H28" s="155">
        <v>22700</v>
      </c>
      <c r="I28" s="48">
        <f t="shared" si="1"/>
        <v>0.11013215859030837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16216.6</v>
      </c>
      <c r="F29" s="155">
        <v>27000</v>
      </c>
      <c r="G29" s="48">
        <f t="shared" si="0"/>
        <v>0.66496059593256285</v>
      </c>
      <c r="H29" s="155">
        <v>28166.6</v>
      </c>
      <c r="I29" s="48">
        <f t="shared" si="1"/>
        <v>-4.1417849509702932E-2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15024.18</v>
      </c>
      <c r="F30" s="158">
        <v>18500</v>
      </c>
      <c r="G30" s="51">
        <f t="shared" si="0"/>
        <v>0.23134839971299595</v>
      </c>
      <c r="H30" s="158">
        <v>16866.599999999999</v>
      </c>
      <c r="I30" s="51">
        <f>(F30-H30)/H30</f>
        <v>9.6842280009011988E-2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16754.222222222223</v>
      </c>
      <c r="F32" s="155">
        <v>29400</v>
      </c>
      <c r="G32" s="44">
        <f t="shared" si="0"/>
        <v>0.75478154760325755</v>
      </c>
      <c r="H32" s="155">
        <v>27300</v>
      </c>
      <c r="I32" s="45">
        <f>(F32-H32)/H32</f>
        <v>7.6923076923076927E-2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17409.191111111111</v>
      </c>
      <c r="F33" s="155">
        <v>29300</v>
      </c>
      <c r="G33" s="48">
        <f t="shared" si="0"/>
        <v>0.68301903362412908</v>
      </c>
      <c r="H33" s="155">
        <v>28000</v>
      </c>
      <c r="I33" s="48">
        <f>(F33-H33)/H33</f>
        <v>4.642857142857143E-2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9535.2999999999993</v>
      </c>
      <c r="F34" s="155">
        <v>26200</v>
      </c>
      <c r="G34" s="48">
        <f>(F34-E34)/E34</f>
        <v>1.7476849181462568</v>
      </c>
      <c r="H34" s="155">
        <v>25800</v>
      </c>
      <c r="I34" s="48">
        <f>(F34-H34)/H34</f>
        <v>1.5503875968992248E-2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8249</v>
      </c>
      <c r="F35" s="155">
        <v>18800</v>
      </c>
      <c r="G35" s="48">
        <f t="shared" si="0"/>
        <v>1.2790641289853315</v>
      </c>
      <c r="H35" s="155">
        <v>17933.2</v>
      </c>
      <c r="I35" s="48">
        <f>(F35-H35)/H35</f>
        <v>4.8334931858229388E-2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7630.88</v>
      </c>
      <c r="F36" s="155">
        <v>16500</v>
      </c>
      <c r="G36" s="55">
        <f t="shared" si="0"/>
        <v>1.1622669993500092</v>
      </c>
      <c r="H36" s="155">
        <v>17500</v>
      </c>
      <c r="I36" s="48">
        <f>(F36-H36)/H36</f>
        <v>-5.7142857142857141E-2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325343.88</v>
      </c>
      <c r="F38" s="156">
        <v>672000</v>
      </c>
      <c r="G38" s="45">
        <f t="shared" si="0"/>
        <v>1.0655068108242884</v>
      </c>
      <c r="H38" s="156">
        <v>597000</v>
      </c>
      <c r="I38" s="45">
        <f>(F38-H38)/H38</f>
        <v>0.12562814070351758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208191.43333333335</v>
      </c>
      <c r="F39" s="157">
        <v>557200</v>
      </c>
      <c r="G39" s="51">
        <f t="shared" si="0"/>
        <v>1.6763829379466941</v>
      </c>
      <c r="H39" s="157">
        <v>464000</v>
      </c>
      <c r="I39" s="51">
        <f>(F39-H39)/H39</f>
        <v>0.20086206896551725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226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1" t="s">
        <v>3</v>
      </c>
      <c r="B12" s="227"/>
      <c r="C12" s="229" t="s">
        <v>0</v>
      </c>
      <c r="D12" s="223" t="s">
        <v>224</v>
      </c>
      <c r="E12" s="231" t="s">
        <v>225</v>
      </c>
      <c r="F12" s="238" t="s">
        <v>186</v>
      </c>
      <c r="G12" s="223" t="s">
        <v>209</v>
      </c>
      <c r="H12" s="240" t="s">
        <v>227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35624.75</v>
      </c>
      <c r="E15" s="144">
        <v>33900</v>
      </c>
      <c r="F15" s="67">
        <f t="shared" ref="F15:F30" si="0">D15-E15</f>
        <v>1724.75</v>
      </c>
      <c r="G15" s="42">
        <v>14033.92</v>
      </c>
      <c r="H15" s="66">
        <f>AVERAGE(D15:E15)</f>
        <v>34762.375</v>
      </c>
      <c r="I15" s="69">
        <f>(H15-G15)/G15</f>
        <v>1.4770253072555637</v>
      </c>
    </row>
    <row r="16" spans="1:9" ht="16.5" customHeight="1">
      <c r="A16" s="37"/>
      <c r="B16" s="34" t="s">
        <v>5</v>
      </c>
      <c r="C16" s="15" t="s">
        <v>164</v>
      </c>
      <c r="D16" s="144">
        <v>39561</v>
      </c>
      <c r="E16" s="144">
        <v>37000</v>
      </c>
      <c r="F16" s="71">
        <f t="shared" si="0"/>
        <v>2561</v>
      </c>
      <c r="G16" s="46">
        <v>25730.244444444445</v>
      </c>
      <c r="H16" s="68">
        <f t="shared" ref="H16:H30" si="1">AVERAGE(D16:E16)</f>
        <v>38280.5</v>
      </c>
      <c r="I16" s="72">
        <f t="shared" ref="I16:I39" si="2">(H16-G16)/G16</f>
        <v>0.48776277981553917</v>
      </c>
    </row>
    <row r="17" spans="1:9" ht="16.5">
      <c r="A17" s="37"/>
      <c r="B17" s="34" t="s">
        <v>6</v>
      </c>
      <c r="C17" s="15" t="s">
        <v>165</v>
      </c>
      <c r="D17" s="144">
        <v>42994.222222222219</v>
      </c>
      <c r="E17" s="144">
        <v>42500</v>
      </c>
      <c r="F17" s="71">
        <f t="shared" si="0"/>
        <v>494.22222222221899</v>
      </c>
      <c r="G17" s="46">
        <v>19994.8</v>
      </c>
      <c r="H17" s="68">
        <f t="shared" si="1"/>
        <v>42747.111111111109</v>
      </c>
      <c r="I17" s="72">
        <f t="shared" si="2"/>
        <v>1.1379114125228116</v>
      </c>
    </row>
    <row r="18" spans="1:9" ht="16.5">
      <c r="A18" s="37"/>
      <c r="B18" s="34" t="s">
        <v>7</v>
      </c>
      <c r="C18" s="15" t="s">
        <v>166</v>
      </c>
      <c r="D18" s="144">
        <v>10749.777777777777</v>
      </c>
      <c r="E18" s="144">
        <v>10900</v>
      </c>
      <c r="F18" s="71">
        <f t="shared" si="0"/>
        <v>-150.22222222222263</v>
      </c>
      <c r="G18" s="46">
        <v>4308.4399999999996</v>
      </c>
      <c r="H18" s="68">
        <f t="shared" si="1"/>
        <v>10824.888888888889</v>
      </c>
      <c r="I18" s="72">
        <f t="shared" si="2"/>
        <v>1.5124845393898696</v>
      </c>
    </row>
    <row r="19" spans="1:9" ht="16.5">
      <c r="A19" s="37"/>
      <c r="B19" s="34" t="s">
        <v>8</v>
      </c>
      <c r="C19" s="15" t="s">
        <v>167</v>
      </c>
      <c r="D19" s="144">
        <v>108785.42857142857</v>
      </c>
      <c r="E19" s="144">
        <v>79633.2</v>
      </c>
      <c r="F19" s="71">
        <f t="shared" si="0"/>
        <v>29152.228571428568</v>
      </c>
      <c r="G19" s="46">
        <v>42848.019047619047</v>
      </c>
      <c r="H19" s="68">
        <f t="shared" si="1"/>
        <v>94209.314285714281</v>
      </c>
      <c r="I19" s="72">
        <f t="shared" si="2"/>
        <v>1.1986854090270773</v>
      </c>
    </row>
    <row r="20" spans="1:9" ht="16.5">
      <c r="A20" s="37"/>
      <c r="B20" s="34" t="s">
        <v>9</v>
      </c>
      <c r="C20" s="164" t="s">
        <v>168</v>
      </c>
      <c r="D20" s="144">
        <v>33666.444444444445</v>
      </c>
      <c r="E20" s="144">
        <v>32400</v>
      </c>
      <c r="F20" s="71">
        <f t="shared" si="0"/>
        <v>1266.4444444444453</v>
      </c>
      <c r="G20" s="46">
        <v>18371.351111111111</v>
      </c>
      <c r="H20" s="68">
        <f t="shared" si="1"/>
        <v>33033.222222222219</v>
      </c>
      <c r="I20" s="72">
        <f t="shared" si="2"/>
        <v>0.79808344102919648</v>
      </c>
    </row>
    <row r="21" spans="1:9" ht="16.5">
      <c r="A21" s="37"/>
      <c r="B21" s="34" t="s">
        <v>10</v>
      </c>
      <c r="C21" s="15" t="s">
        <v>169</v>
      </c>
      <c r="D21" s="144">
        <v>28333.111111111109</v>
      </c>
      <c r="E21" s="144">
        <v>23500</v>
      </c>
      <c r="F21" s="71">
        <f t="shared" si="0"/>
        <v>4833.1111111111095</v>
      </c>
      <c r="G21" s="46">
        <v>11093.24</v>
      </c>
      <c r="H21" s="68">
        <f t="shared" si="1"/>
        <v>25916.555555555555</v>
      </c>
      <c r="I21" s="72">
        <f t="shared" si="2"/>
        <v>1.3362476206730907</v>
      </c>
    </row>
    <row r="22" spans="1:9" ht="16.5">
      <c r="A22" s="37"/>
      <c r="B22" s="34" t="s">
        <v>11</v>
      </c>
      <c r="C22" s="15" t="s">
        <v>170</v>
      </c>
      <c r="D22" s="144">
        <v>6383.333333333333</v>
      </c>
      <c r="E22" s="144">
        <v>7000</v>
      </c>
      <c r="F22" s="71">
        <f t="shared" si="0"/>
        <v>-616.66666666666697</v>
      </c>
      <c r="G22" s="46">
        <v>2734.2799999999997</v>
      </c>
      <c r="H22" s="68">
        <f t="shared" si="1"/>
        <v>6691.6666666666661</v>
      </c>
      <c r="I22" s="72">
        <f t="shared" si="2"/>
        <v>1.4473231222357135</v>
      </c>
    </row>
    <row r="23" spans="1:9" ht="16.5">
      <c r="A23" s="37"/>
      <c r="B23" s="34" t="s">
        <v>12</v>
      </c>
      <c r="C23" s="15" t="s">
        <v>171</v>
      </c>
      <c r="D23" s="144">
        <v>8993.5</v>
      </c>
      <c r="E23" s="144">
        <v>8320</v>
      </c>
      <c r="F23" s="71">
        <f t="shared" si="0"/>
        <v>673.5</v>
      </c>
      <c r="G23" s="46">
        <v>5474.4333333333343</v>
      </c>
      <c r="H23" s="68">
        <f t="shared" si="1"/>
        <v>8656.75</v>
      </c>
      <c r="I23" s="72">
        <f t="shared" si="2"/>
        <v>0.5813052188049902</v>
      </c>
    </row>
    <row r="24" spans="1:9" ht="16.5">
      <c r="A24" s="37"/>
      <c r="B24" s="34" t="s">
        <v>13</v>
      </c>
      <c r="C24" s="15" t="s">
        <v>172</v>
      </c>
      <c r="D24" s="144">
        <v>8993.5</v>
      </c>
      <c r="E24" s="144">
        <v>7800</v>
      </c>
      <c r="F24" s="71">
        <f t="shared" si="0"/>
        <v>1193.5</v>
      </c>
      <c r="G24" s="46">
        <v>3971.875</v>
      </c>
      <c r="H24" s="68">
        <f t="shared" si="1"/>
        <v>8396.75</v>
      </c>
      <c r="I24" s="72">
        <f t="shared" si="2"/>
        <v>1.1140519276160503</v>
      </c>
    </row>
    <row r="25" spans="1:9" ht="16.5">
      <c r="A25" s="37"/>
      <c r="B25" s="34" t="s">
        <v>14</v>
      </c>
      <c r="C25" s="164" t="s">
        <v>173</v>
      </c>
      <c r="D25" s="144">
        <v>8438.6666666666661</v>
      </c>
      <c r="E25" s="144">
        <v>7000</v>
      </c>
      <c r="F25" s="71">
        <f t="shared" si="0"/>
        <v>1438.6666666666661</v>
      </c>
      <c r="G25" s="46">
        <v>3526.1644444444446</v>
      </c>
      <c r="H25" s="68">
        <f t="shared" si="1"/>
        <v>7719.333333333333</v>
      </c>
      <c r="I25" s="72">
        <f t="shared" si="2"/>
        <v>1.1891586325462855</v>
      </c>
    </row>
    <row r="26" spans="1:9" ht="16.5">
      <c r="A26" s="37"/>
      <c r="B26" s="34" t="s">
        <v>15</v>
      </c>
      <c r="C26" s="15" t="s">
        <v>174</v>
      </c>
      <c r="D26" s="144">
        <v>22187.25</v>
      </c>
      <c r="E26" s="144">
        <v>18400</v>
      </c>
      <c r="F26" s="71">
        <f t="shared" si="0"/>
        <v>3787.25</v>
      </c>
      <c r="G26" s="46">
        <v>10002.200000000001</v>
      </c>
      <c r="H26" s="68">
        <f t="shared" si="1"/>
        <v>20293.625</v>
      </c>
      <c r="I26" s="72">
        <f t="shared" si="2"/>
        <v>1.0289161384495409</v>
      </c>
    </row>
    <row r="27" spans="1:9" ht="16.5">
      <c r="A27" s="37"/>
      <c r="B27" s="34" t="s">
        <v>16</v>
      </c>
      <c r="C27" s="15" t="s">
        <v>175</v>
      </c>
      <c r="D27" s="144">
        <v>8993.5</v>
      </c>
      <c r="E27" s="144">
        <v>6300</v>
      </c>
      <c r="F27" s="71">
        <f t="shared" si="0"/>
        <v>2693.5</v>
      </c>
      <c r="G27" s="46">
        <v>3957.1749999999997</v>
      </c>
      <c r="H27" s="68">
        <f t="shared" si="1"/>
        <v>7646.75</v>
      </c>
      <c r="I27" s="72">
        <f t="shared" si="2"/>
        <v>0.93237600055595227</v>
      </c>
    </row>
    <row r="28" spans="1:9" ht="16.5">
      <c r="A28" s="37"/>
      <c r="B28" s="34" t="s">
        <v>17</v>
      </c>
      <c r="C28" s="15" t="s">
        <v>176</v>
      </c>
      <c r="D28" s="144">
        <v>28554.222222222223</v>
      </c>
      <c r="E28" s="144">
        <v>25200</v>
      </c>
      <c r="F28" s="71">
        <f t="shared" si="0"/>
        <v>3354.2222222222226</v>
      </c>
      <c r="G28" s="46">
        <v>7639.3</v>
      </c>
      <c r="H28" s="68">
        <f t="shared" si="1"/>
        <v>26877.111111111109</v>
      </c>
      <c r="I28" s="72">
        <f t="shared" si="2"/>
        <v>2.5182688349863351</v>
      </c>
    </row>
    <row r="29" spans="1:9" ht="16.5">
      <c r="A29" s="37"/>
      <c r="B29" s="34" t="s">
        <v>18</v>
      </c>
      <c r="C29" s="15" t="s">
        <v>177</v>
      </c>
      <c r="D29" s="144">
        <v>38343.75</v>
      </c>
      <c r="E29" s="144">
        <v>27000</v>
      </c>
      <c r="F29" s="71">
        <f t="shared" si="0"/>
        <v>11343.75</v>
      </c>
      <c r="G29" s="46">
        <v>16216.6</v>
      </c>
      <c r="H29" s="68">
        <f t="shared" si="1"/>
        <v>32671.875</v>
      </c>
      <c r="I29" s="72">
        <f t="shared" si="2"/>
        <v>1.0147179433420077</v>
      </c>
    </row>
    <row r="30" spans="1:9" ht="17.25" thickBot="1">
      <c r="A30" s="38"/>
      <c r="B30" s="36" t="s">
        <v>19</v>
      </c>
      <c r="C30" s="16" t="s">
        <v>178</v>
      </c>
      <c r="D30" s="155">
        <v>21494.222222222223</v>
      </c>
      <c r="E30" s="147">
        <v>18500</v>
      </c>
      <c r="F30" s="74">
        <f t="shared" si="0"/>
        <v>2994.2222222222226</v>
      </c>
      <c r="G30" s="49">
        <v>15024.18</v>
      </c>
      <c r="H30" s="100">
        <f t="shared" si="1"/>
        <v>19997.111111111109</v>
      </c>
      <c r="I30" s="75">
        <f t="shared" si="2"/>
        <v>0.33099517651619648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37166.444444444445</v>
      </c>
      <c r="E32" s="144">
        <v>29400</v>
      </c>
      <c r="F32" s="67">
        <f>D32-E32</f>
        <v>7766.4444444444453</v>
      </c>
      <c r="G32" s="54">
        <v>16754.222222222223</v>
      </c>
      <c r="H32" s="68">
        <f>AVERAGE(D32:E32)</f>
        <v>33283.222222222219</v>
      </c>
      <c r="I32" s="78">
        <f t="shared" si="2"/>
        <v>0.98655728572565438</v>
      </c>
    </row>
    <row r="33" spans="1:9" ht="16.5">
      <c r="A33" s="37"/>
      <c r="B33" s="34" t="s">
        <v>27</v>
      </c>
      <c r="C33" s="15" t="s">
        <v>180</v>
      </c>
      <c r="D33" s="47">
        <v>35874.75</v>
      </c>
      <c r="E33" s="144">
        <v>29300</v>
      </c>
      <c r="F33" s="79">
        <f>D33-E33</f>
        <v>6574.75</v>
      </c>
      <c r="G33" s="46">
        <v>17409.191111111111</v>
      </c>
      <c r="H33" s="68">
        <f>AVERAGE(D33:E33)</f>
        <v>32587.375</v>
      </c>
      <c r="I33" s="72">
        <f t="shared" si="2"/>
        <v>0.87184888671833116</v>
      </c>
    </row>
    <row r="34" spans="1:9" ht="16.5">
      <c r="A34" s="37"/>
      <c r="B34" s="39" t="s">
        <v>28</v>
      </c>
      <c r="C34" s="15" t="s">
        <v>181</v>
      </c>
      <c r="D34" s="47">
        <v>27428.571428571428</v>
      </c>
      <c r="E34" s="144">
        <v>26200</v>
      </c>
      <c r="F34" s="71">
        <f>D34-E34</f>
        <v>1228.5714285714275</v>
      </c>
      <c r="G34" s="46">
        <v>9535.2999999999993</v>
      </c>
      <c r="H34" s="68">
        <f>AVERAGE(D34:E34)</f>
        <v>26814.285714285714</v>
      </c>
      <c r="I34" s="72">
        <f t="shared" si="2"/>
        <v>1.8121071926720413</v>
      </c>
    </row>
    <row r="35" spans="1:9" ht="16.5">
      <c r="A35" s="37"/>
      <c r="B35" s="34" t="s">
        <v>29</v>
      </c>
      <c r="C35" s="15" t="s">
        <v>182</v>
      </c>
      <c r="D35" s="47">
        <v>22880</v>
      </c>
      <c r="E35" s="144">
        <v>18800</v>
      </c>
      <c r="F35" s="79">
        <f>D35-E35</f>
        <v>4080</v>
      </c>
      <c r="G35" s="46">
        <v>8249</v>
      </c>
      <c r="H35" s="68">
        <f>AVERAGE(D35:E35)</f>
        <v>20840</v>
      </c>
      <c r="I35" s="72">
        <f t="shared" si="2"/>
        <v>1.5263668323433144</v>
      </c>
    </row>
    <row r="36" spans="1:9" ht="17.25" thickBot="1">
      <c r="A36" s="38"/>
      <c r="B36" s="39" t="s">
        <v>30</v>
      </c>
      <c r="C36" s="15" t="s">
        <v>183</v>
      </c>
      <c r="D36" s="50">
        <v>19766.444444444445</v>
      </c>
      <c r="E36" s="144">
        <v>16500</v>
      </c>
      <c r="F36" s="71">
        <f>D36-E36</f>
        <v>3266.4444444444453</v>
      </c>
      <c r="G36" s="49">
        <v>7630.88</v>
      </c>
      <c r="H36" s="68">
        <f>AVERAGE(D36:E36)</f>
        <v>18133.222222222223</v>
      </c>
      <c r="I36" s="80">
        <f t="shared" si="2"/>
        <v>1.3762950304843244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768977.6</v>
      </c>
      <c r="E38" s="145">
        <v>672000</v>
      </c>
      <c r="F38" s="67">
        <f>D38-E38</f>
        <v>96977.599999999977</v>
      </c>
      <c r="G38" s="46">
        <v>325343.88</v>
      </c>
      <c r="H38" s="67">
        <f>AVERAGE(D38:E38)</f>
        <v>720488.8</v>
      </c>
      <c r="I38" s="78">
        <f t="shared" si="2"/>
        <v>1.2145454219086587</v>
      </c>
    </row>
    <row r="39" spans="1:9" ht="17.25" thickBot="1">
      <c r="A39" s="38"/>
      <c r="B39" s="36" t="s">
        <v>32</v>
      </c>
      <c r="C39" s="16" t="s">
        <v>185</v>
      </c>
      <c r="D39" s="57">
        <v>483441.33333333331</v>
      </c>
      <c r="E39" s="146">
        <v>557200</v>
      </c>
      <c r="F39" s="74">
        <f>D39-E39</f>
        <v>-73758.666666666686</v>
      </c>
      <c r="G39" s="46">
        <v>208191.43333333335</v>
      </c>
      <c r="H39" s="81">
        <f>AVERAGE(D39:E39)</f>
        <v>520320.66666666663</v>
      </c>
      <c r="I39" s="75">
        <f t="shared" si="2"/>
        <v>1.4992414833591452</v>
      </c>
    </row>
    <row r="40" spans="1:9" ht="15.75" customHeight="1" thickBot="1">
      <c r="A40" s="233"/>
      <c r="B40" s="234"/>
      <c r="C40" s="235"/>
      <c r="D40" s="83">
        <f>SUM(D15:D39)</f>
        <v>1847631.8222222223</v>
      </c>
      <c r="E40" s="83">
        <f>SUM(E15:E39)</f>
        <v>1734753.2</v>
      </c>
      <c r="F40" s="83">
        <f>SUM(F15:F39)</f>
        <v>112878.62222222215</v>
      </c>
      <c r="G40" s="83">
        <f>SUM(G15:G39)</f>
        <v>798040.12904761906</v>
      </c>
      <c r="H40" s="83">
        <f>AVERAGE(D40:E40)</f>
        <v>1791192.5111111111</v>
      </c>
      <c r="I40" s="75">
        <f>(H40-G40)/G40</f>
        <v>1.244489275556506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226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209</v>
      </c>
      <c r="F13" s="240" t="s">
        <v>227</v>
      </c>
      <c r="G13" s="223" t="s">
        <v>197</v>
      </c>
      <c r="H13" s="240" t="s">
        <v>221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14033.92</v>
      </c>
      <c r="F16" s="42">
        <v>34762.375</v>
      </c>
      <c r="G16" s="21">
        <f t="shared" ref="G16:G31" si="0">(F16-E16)/E16</f>
        <v>1.4770253072555637</v>
      </c>
      <c r="H16" s="181">
        <v>29360.37777777778</v>
      </c>
      <c r="I16" s="21">
        <f t="shared" ref="I16:I31" si="1">(F16-H16)/H16</f>
        <v>0.18398936359432244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25730.244444444445</v>
      </c>
      <c r="F17" s="46">
        <v>38280.5</v>
      </c>
      <c r="G17" s="21">
        <f t="shared" si="0"/>
        <v>0.48776277981553917</v>
      </c>
      <c r="H17" s="184">
        <v>40089.425000000003</v>
      </c>
      <c r="I17" s="21">
        <f t="shared" si="1"/>
        <v>-4.5122248573033978E-2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19994.8</v>
      </c>
      <c r="F18" s="46">
        <v>42747.111111111109</v>
      </c>
      <c r="G18" s="21">
        <f t="shared" si="0"/>
        <v>1.1379114125228116</v>
      </c>
      <c r="H18" s="184">
        <v>32049.888888888891</v>
      </c>
      <c r="I18" s="21">
        <f t="shared" si="1"/>
        <v>0.33376784110882673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4308.4399999999996</v>
      </c>
      <c r="F19" s="46">
        <v>10824.888888888889</v>
      </c>
      <c r="G19" s="21">
        <f t="shared" si="0"/>
        <v>1.5124845393898696</v>
      </c>
      <c r="H19" s="184">
        <v>9991.5555555555547</v>
      </c>
      <c r="I19" s="21">
        <f t="shared" si="1"/>
        <v>8.3403763177794646E-2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42848.019047619047</v>
      </c>
      <c r="F20" s="46">
        <v>94209.314285714281</v>
      </c>
      <c r="G20" s="21">
        <f t="shared" si="0"/>
        <v>1.1986854090270773</v>
      </c>
      <c r="H20" s="184">
        <v>75174.766666666663</v>
      </c>
      <c r="I20" s="21">
        <f t="shared" si="1"/>
        <v>0.25320394679040287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18371.351111111111</v>
      </c>
      <c r="F21" s="46">
        <v>33033.222222222219</v>
      </c>
      <c r="G21" s="21">
        <f t="shared" si="0"/>
        <v>0.79808344102919648</v>
      </c>
      <c r="H21" s="184">
        <v>35427.633333333331</v>
      </c>
      <c r="I21" s="21">
        <f t="shared" si="1"/>
        <v>-6.7585974162667165E-2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11093.24</v>
      </c>
      <c r="F22" s="46">
        <v>25916.555555555555</v>
      </c>
      <c r="G22" s="21">
        <f t="shared" si="0"/>
        <v>1.3362476206730907</v>
      </c>
      <c r="H22" s="184">
        <v>22427.044444444444</v>
      </c>
      <c r="I22" s="21">
        <f t="shared" si="1"/>
        <v>0.15559389110567895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2734.2799999999997</v>
      </c>
      <c r="F23" s="46">
        <v>6691.6666666666661</v>
      </c>
      <c r="G23" s="21">
        <f t="shared" si="0"/>
        <v>1.4473231222357135</v>
      </c>
      <c r="H23" s="184">
        <v>6580.4444444444443</v>
      </c>
      <c r="I23" s="21">
        <f t="shared" si="1"/>
        <v>1.6901931649331275E-2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5474.4333333333343</v>
      </c>
      <c r="F24" s="46">
        <v>8656.75</v>
      </c>
      <c r="G24" s="21">
        <f t="shared" si="0"/>
        <v>0.5813052188049902</v>
      </c>
      <c r="H24" s="184">
        <v>8361.2999999999993</v>
      </c>
      <c r="I24" s="21">
        <f t="shared" si="1"/>
        <v>3.5335414349443359E-2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3971.875</v>
      </c>
      <c r="F25" s="46">
        <v>8396.75</v>
      </c>
      <c r="G25" s="21">
        <f t="shared" si="0"/>
        <v>1.1140519276160503</v>
      </c>
      <c r="H25" s="184">
        <v>8540.5</v>
      </c>
      <c r="I25" s="21">
        <f t="shared" si="1"/>
        <v>-1.683156723845208E-2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3526.1644444444446</v>
      </c>
      <c r="F26" s="46">
        <v>7719.333333333333</v>
      </c>
      <c r="G26" s="21">
        <f t="shared" si="0"/>
        <v>1.1891586325462855</v>
      </c>
      <c r="H26" s="184">
        <v>7497.1111111111113</v>
      </c>
      <c r="I26" s="21">
        <f t="shared" si="1"/>
        <v>2.9641046921777207E-2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10002.200000000001</v>
      </c>
      <c r="F27" s="46">
        <v>20293.625</v>
      </c>
      <c r="G27" s="21">
        <f t="shared" si="0"/>
        <v>1.0289161384495409</v>
      </c>
      <c r="H27" s="184">
        <v>18205.05</v>
      </c>
      <c r="I27" s="21">
        <f t="shared" si="1"/>
        <v>0.11472503508641838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3957.1749999999997</v>
      </c>
      <c r="F28" s="46">
        <v>7646.75</v>
      </c>
      <c r="G28" s="21">
        <f t="shared" si="0"/>
        <v>0.93237600055595227</v>
      </c>
      <c r="H28" s="184">
        <v>7965.5</v>
      </c>
      <c r="I28" s="21">
        <f t="shared" si="1"/>
        <v>-4.0016320381645848E-2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7639.3</v>
      </c>
      <c r="F29" s="46">
        <v>26877.111111111109</v>
      </c>
      <c r="G29" s="21">
        <f t="shared" si="0"/>
        <v>2.5182688349863351</v>
      </c>
      <c r="H29" s="184">
        <v>24238.777777777777</v>
      </c>
      <c r="I29" s="21">
        <f t="shared" si="1"/>
        <v>0.10884762249655047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16216.6</v>
      </c>
      <c r="F30" s="46">
        <v>32671.875</v>
      </c>
      <c r="G30" s="21">
        <f t="shared" si="0"/>
        <v>1.0147179433420077</v>
      </c>
      <c r="H30" s="184">
        <v>31605.174999999999</v>
      </c>
      <c r="I30" s="21">
        <f t="shared" si="1"/>
        <v>3.3750801886083551E-2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15024.18</v>
      </c>
      <c r="F31" s="49">
        <v>19997.111111111109</v>
      </c>
      <c r="G31" s="23">
        <f t="shared" si="0"/>
        <v>0.33099517651619648</v>
      </c>
      <c r="H31" s="187">
        <v>18902.633333333331</v>
      </c>
      <c r="I31" s="23">
        <f t="shared" si="1"/>
        <v>5.7900809822499767E-2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16754.222222222223</v>
      </c>
      <c r="F33" s="54">
        <v>33283.222222222219</v>
      </c>
      <c r="G33" s="21">
        <f>(F33-E33)/E33</f>
        <v>0.98655728572565438</v>
      </c>
      <c r="H33" s="190">
        <v>30511</v>
      </c>
      <c r="I33" s="21">
        <f>(F33-H33)/H33</f>
        <v>9.085976278136472E-2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17409.191111111111</v>
      </c>
      <c r="F34" s="46">
        <v>32587.375</v>
      </c>
      <c r="G34" s="21">
        <f>(F34-E34)/E34</f>
        <v>0.87184888671833116</v>
      </c>
      <c r="H34" s="184">
        <v>30062.375</v>
      </c>
      <c r="I34" s="21">
        <f>(F34-H34)/H34</f>
        <v>8.3992033230907412E-2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9535.2999999999993</v>
      </c>
      <c r="F35" s="46">
        <v>26814.285714285714</v>
      </c>
      <c r="G35" s="21">
        <f>(F35-E35)/E35</f>
        <v>1.8121071926720413</v>
      </c>
      <c r="H35" s="184">
        <v>26614.285714285714</v>
      </c>
      <c r="I35" s="21">
        <f>(F35-H35)/H35</f>
        <v>7.5147611379495442E-3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8249</v>
      </c>
      <c r="F36" s="46">
        <v>20840</v>
      </c>
      <c r="G36" s="21">
        <f>(F36-E36)/E36</f>
        <v>1.5263668323433144</v>
      </c>
      <c r="H36" s="184">
        <v>23816.6</v>
      </c>
      <c r="I36" s="21">
        <f>(F36-H36)/H36</f>
        <v>-0.12498005592737833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7630.88</v>
      </c>
      <c r="F37" s="49">
        <v>18133.222222222223</v>
      </c>
      <c r="G37" s="23">
        <f>(F37-E37)/E37</f>
        <v>1.3762950304843244</v>
      </c>
      <c r="H37" s="187">
        <v>18222.111111111109</v>
      </c>
      <c r="I37" s="23">
        <f>(F37-H37)/H37</f>
        <v>-4.8780785248689435E-3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325343.88</v>
      </c>
      <c r="F39" s="46">
        <v>720488.8</v>
      </c>
      <c r="G39" s="21">
        <f t="shared" ref="G39:G44" si="2">(F39-E39)/E39</f>
        <v>1.2145454219086587</v>
      </c>
      <c r="H39" s="184">
        <v>648489.80000000005</v>
      </c>
      <c r="I39" s="21">
        <f t="shared" ref="I39:I44" si="3">(F39-H39)/H39</f>
        <v>0.1110256475892142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208191.43333333335</v>
      </c>
      <c r="F40" s="46">
        <v>520320.66666666663</v>
      </c>
      <c r="G40" s="21">
        <f t="shared" si="2"/>
        <v>1.4992414833591452</v>
      </c>
      <c r="H40" s="184">
        <v>442259.85714285716</v>
      </c>
      <c r="I40" s="21">
        <f t="shared" si="3"/>
        <v>0.17650439727473288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162457</v>
      </c>
      <c r="F41" s="57">
        <v>319369.59999999998</v>
      </c>
      <c r="G41" s="21">
        <f t="shared" si="2"/>
        <v>0.96587158448081634</v>
      </c>
      <c r="H41" s="192">
        <v>300273</v>
      </c>
      <c r="I41" s="21">
        <f t="shared" si="3"/>
        <v>6.3597459645056253E-2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67006.366666666669</v>
      </c>
      <c r="F42" s="47">
        <v>143384</v>
      </c>
      <c r="G42" s="21">
        <f t="shared" si="2"/>
        <v>1.1398563619078983</v>
      </c>
      <c r="H42" s="185">
        <v>126126.85714285714</v>
      </c>
      <c r="I42" s="21">
        <f t="shared" si="3"/>
        <v>0.13682369677694112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51183.333333333328</v>
      </c>
      <c r="F43" s="47">
        <v>149999.33333333334</v>
      </c>
      <c r="G43" s="21">
        <f t="shared" si="2"/>
        <v>1.9306284597850867</v>
      </c>
      <c r="H43" s="185">
        <v>118999.33333333333</v>
      </c>
      <c r="I43" s="21">
        <f t="shared" si="3"/>
        <v>0.26050566109614071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130392.57142857143</v>
      </c>
      <c r="F44" s="50">
        <v>323468.28571428574</v>
      </c>
      <c r="G44" s="31">
        <f t="shared" si="2"/>
        <v>1.48072633410317</v>
      </c>
      <c r="H44" s="188">
        <v>297546.33333333331</v>
      </c>
      <c r="I44" s="31">
        <f t="shared" si="3"/>
        <v>8.7119044925056247E-2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105069.18611111111</v>
      </c>
      <c r="F46" s="43">
        <v>205436.44444444444</v>
      </c>
      <c r="G46" s="21">
        <f t="shared" ref="G46:G51" si="4">(F46-E46)/E46</f>
        <v>0.95524922242373267</v>
      </c>
      <c r="H46" s="182">
        <v>194464.22222222222</v>
      </c>
      <c r="I46" s="21">
        <f t="shared" ref="I46:I51" si="5">(F46-H46)/H46</f>
        <v>5.6422832420473787E-2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64538.606666666667</v>
      </c>
      <c r="F47" s="47">
        <v>191291.8</v>
      </c>
      <c r="G47" s="21">
        <f t="shared" si="4"/>
        <v>1.9639902359218373</v>
      </c>
      <c r="H47" s="185">
        <v>167731.79999999999</v>
      </c>
      <c r="I47" s="21">
        <f t="shared" si="5"/>
        <v>0.14046233332021715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196798.48888888888</v>
      </c>
      <c r="F48" s="47">
        <v>527720.375</v>
      </c>
      <c r="G48" s="21">
        <f t="shared" si="4"/>
        <v>1.681526560389127</v>
      </c>
      <c r="H48" s="185">
        <v>485272.875</v>
      </c>
      <c r="I48" s="21">
        <f t="shared" si="5"/>
        <v>8.7471404619514331E-2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272556</v>
      </c>
      <c r="F49" s="47">
        <v>691449.28571428568</v>
      </c>
      <c r="G49" s="21">
        <f t="shared" si="4"/>
        <v>1.5369072253565714</v>
      </c>
      <c r="H49" s="185">
        <v>623479.0471428571</v>
      </c>
      <c r="I49" s="21">
        <f t="shared" si="5"/>
        <v>0.10901767891464463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22174.333333333336</v>
      </c>
      <c r="F50" s="47">
        <v>93747</v>
      </c>
      <c r="G50" s="21">
        <f t="shared" si="4"/>
        <v>3.2277257489890707</v>
      </c>
      <c r="H50" s="185">
        <v>57999</v>
      </c>
      <c r="I50" s="21">
        <f t="shared" si="5"/>
        <v>0.61635545440438633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266299.86666666664</v>
      </c>
      <c r="F51" s="50">
        <v>1053750</v>
      </c>
      <c r="G51" s="31">
        <f t="shared" si="4"/>
        <v>2.957005360873882</v>
      </c>
      <c r="H51" s="188">
        <v>865750</v>
      </c>
      <c r="I51" s="31">
        <f t="shared" si="5"/>
        <v>0.21715275772451631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48790.5</v>
      </c>
      <c r="F53" s="66">
        <v>86830</v>
      </c>
      <c r="G53" s="22">
        <f t="shared" ref="G53:G61" si="6">(F53-E53)/E53</f>
        <v>0.77964972689355505</v>
      </c>
      <c r="H53" s="143">
        <v>82160</v>
      </c>
      <c r="I53" s="22">
        <f t="shared" ref="I53:I61" si="7">(F53-H53)/H53</f>
        <v>5.684031158714703E-2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58108.25</v>
      </c>
      <c r="F54" s="70">
        <v>87548.333333333328</v>
      </c>
      <c r="G54" s="21">
        <f t="shared" si="6"/>
        <v>0.50664205742443336</v>
      </c>
      <c r="H54" s="196">
        <v>82815</v>
      </c>
      <c r="I54" s="21">
        <f t="shared" si="7"/>
        <v>5.7155507255126831E-2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40802.400000000001</v>
      </c>
      <c r="F55" s="70">
        <v>73505.600000000006</v>
      </c>
      <c r="G55" s="21">
        <f t="shared" si="6"/>
        <v>0.80150187243887627</v>
      </c>
      <c r="H55" s="196">
        <v>70315.600000000006</v>
      </c>
      <c r="I55" s="21">
        <f t="shared" si="7"/>
        <v>4.5366888713173174E-2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50794</v>
      </c>
      <c r="F56" s="70">
        <v>103786.25</v>
      </c>
      <c r="G56" s="21">
        <f t="shared" si="6"/>
        <v>1.0432777493404732</v>
      </c>
      <c r="H56" s="196">
        <v>97008.75</v>
      </c>
      <c r="I56" s="21">
        <f t="shared" si="7"/>
        <v>6.9864831780638348E-2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24795.05</v>
      </c>
      <c r="F57" s="98">
        <v>56418.333333333336</v>
      </c>
      <c r="G57" s="21">
        <f t="shared" si="6"/>
        <v>1.2753869555953039</v>
      </c>
      <c r="H57" s="201">
        <v>51815</v>
      </c>
      <c r="I57" s="21">
        <f t="shared" si="7"/>
        <v>8.8841712502814543E-2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7151.75</v>
      </c>
      <c r="F58" s="50">
        <v>47416.666666666664</v>
      </c>
      <c r="G58" s="29">
        <f t="shared" si="6"/>
        <v>5.6300788851213568</v>
      </c>
      <c r="H58" s="188">
        <v>43996.666666666664</v>
      </c>
      <c r="I58" s="29">
        <f t="shared" si="7"/>
        <v>7.773316160315176E-2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51614.333333333328</v>
      </c>
      <c r="F59" s="68">
        <v>129228.28571428571</v>
      </c>
      <c r="G59" s="21">
        <f t="shared" si="6"/>
        <v>1.5037286615659551</v>
      </c>
      <c r="H59" s="195">
        <v>116606.85714285714</v>
      </c>
      <c r="I59" s="21">
        <f t="shared" si="7"/>
        <v>0.10823916260744278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66663.333333333343</v>
      </c>
      <c r="F60" s="70">
        <v>121342.57142857143</v>
      </c>
      <c r="G60" s="21">
        <f t="shared" si="6"/>
        <v>0.82022958290771664</v>
      </c>
      <c r="H60" s="196">
        <v>108914</v>
      </c>
      <c r="I60" s="21">
        <f t="shared" si="7"/>
        <v>0.11411362569156798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487446</v>
      </c>
      <c r="F61" s="73">
        <v>926400</v>
      </c>
      <c r="G61" s="29">
        <f t="shared" si="6"/>
        <v>0.90051821124801512</v>
      </c>
      <c r="H61" s="197">
        <v>752000</v>
      </c>
      <c r="I61" s="29">
        <f t="shared" si="7"/>
        <v>0.23191489361702128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99798.67936507937</v>
      </c>
      <c r="F63" s="54">
        <v>259556</v>
      </c>
      <c r="G63" s="21">
        <f t="shared" ref="G63:G68" si="8">(F63-E63)/E63</f>
        <v>1.6007959388971775</v>
      </c>
      <c r="H63" s="190">
        <v>235214.75</v>
      </c>
      <c r="I63" s="21">
        <f t="shared" ref="I63:I74" si="9">(F63-H63)/H63</f>
        <v>0.10348521935805471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561745.14285714296</v>
      </c>
      <c r="F64" s="46">
        <v>1254312.5</v>
      </c>
      <c r="G64" s="21">
        <f t="shared" si="8"/>
        <v>1.232885350143532</v>
      </c>
      <c r="H64" s="184">
        <v>1115282.5</v>
      </c>
      <c r="I64" s="21">
        <f t="shared" si="9"/>
        <v>0.12465899895318003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247836.55</v>
      </c>
      <c r="F65" s="46">
        <v>494906.85714285716</v>
      </c>
      <c r="G65" s="21">
        <f t="shared" si="8"/>
        <v>0.99690827338767096</v>
      </c>
      <c r="H65" s="184">
        <v>501799.71428571426</v>
      </c>
      <c r="I65" s="21">
        <f t="shared" si="9"/>
        <v>-1.3736271557405576E-2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109674</v>
      </c>
      <c r="F66" s="46">
        <v>319274.5</v>
      </c>
      <c r="G66" s="21">
        <f t="shared" si="8"/>
        <v>1.9111229644218319</v>
      </c>
      <c r="H66" s="184">
        <v>293024.5</v>
      </c>
      <c r="I66" s="21">
        <f t="shared" si="9"/>
        <v>8.9582952961271153E-2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65742.857142857145</v>
      </c>
      <c r="F67" s="46">
        <v>127590.375</v>
      </c>
      <c r="G67" s="21">
        <f t="shared" si="8"/>
        <v>0.94074885919165574</v>
      </c>
      <c r="H67" s="184">
        <v>118449.22222222222</v>
      </c>
      <c r="I67" s="21">
        <f t="shared" si="9"/>
        <v>7.7173599001166021E-2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50796.436666666668</v>
      </c>
      <c r="F68" s="58">
        <v>120251.6</v>
      </c>
      <c r="G68" s="31">
        <f t="shared" si="8"/>
        <v>1.3673235347020076</v>
      </c>
      <c r="H68" s="193">
        <v>136239.5</v>
      </c>
      <c r="I68" s="31">
        <f t="shared" si="9"/>
        <v>-0.11735142891745781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65125.488888888889</v>
      </c>
      <c r="F70" s="43">
        <v>142141.14285714287</v>
      </c>
      <c r="G70" s="21">
        <f>(F70-E70)/E70</f>
        <v>1.1825731412112852</v>
      </c>
      <c r="H70" s="182">
        <v>125629.75</v>
      </c>
      <c r="I70" s="21">
        <f t="shared" si="9"/>
        <v>0.13142900353732193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52099.17</v>
      </c>
      <c r="F71" s="47">
        <v>104024</v>
      </c>
      <c r="G71" s="21">
        <f>(F71-E71)/E71</f>
        <v>0.99665368949255817</v>
      </c>
      <c r="H71" s="185">
        <v>93843.6</v>
      </c>
      <c r="I71" s="21">
        <f t="shared" si="9"/>
        <v>0.10848262428125087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23717.919999999998</v>
      </c>
      <c r="F72" s="47">
        <v>46423.833333333336</v>
      </c>
      <c r="G72" s="21">
        <f>(F72-E72)/E72</f>
        <v>0.95733155914740165</v>
      </c>
      <c r="H72" s="185">
        <v>40033</v>
      </c>
      <c r="I72" s="21">
        <f t="shared" si="9"/>
        <v>0.15963913105021696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30421</v>
      </c>
      <c r="F73" s="47">
        <v>57557.5</v>
      </c>
      <c r="G73" s="21">
        <f>(F73-E73)/E73</f>
        <v>0.8920318201242563</v>
      </c>
      <c r="H73" s="185">
        <v>57557.5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23237.158333333333</v>
      </c>
      <c r="F74" s="50">
        <v>65347.875</v>
      </c>
      <c r="G74" s="21">
        <f>(F74-E74)/E74</f>
        <v>1.8122145600849788</v>
      </c>
      <c r="H74" s="188">
        <v>60407.25</v>
      </c>
      <c r="I74" s="21">
        <f t="shared" si="9"/>
        <v>8.1788609810908464E-2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23046.6</v>
      </c>
      <c r="F76" s="43">
        <v>41932.6</v>
      </c>
      <c r="G76" s="22">
        <f t="shared" ref="G76:G82" si="10">(F76-E76)/E76</f>
        <v>0.81947011706715966</v>
      </c>
      <c r="H76" s="182">
        <v>36908.6</v>
      </c>
      <c r="I76" s="22">
        <f t="shared" ref="I76:I82" si="11">(F76-H76)/H76</f>
        <v>0.13612003706453238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21466.5</v>
      </c>
      <c r="F77" s="32">
        <v>51657</v>
      </c>
      <c r="G77" s="21">
        <f t="shared" si="10"/>
        <v>1.4064006708126615</v>
      </c>
      <c r="H77" s="176">
        <v>48880.75</v>
      </c>
      <c r="I77" s="21">
        <f t="shared" si="11"/>
        <v>5.6796387125811289E-2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11344.566666666668</v>
      </c>
      <c r="F78" s="47">
        <v>24543.833333333332</v>
      </c>
      <c r="G78" s="21">
        <f t="shared" si="10"/>
        <v>1.1634879545861894</v>
      </c>
      <c r="H78" s="185">
        <v>22677.166666666668</v>
      </c>
      <c r="I78" s="21">
        <f t="shared" si="11"/>
        <v>8.2314810051226164E-2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16147.111111111113</v>
      </c>
      <c r="F79" s="47">
        <v>41602.571428571428</v>
      </c>
      <c r="G79" s="21">
        <f t="shared" si="10"/>
        <v>1.5764714903054058</v>
      </c>
      <c r="H79" s="185">
        <v>40031</v>
      </c>
      <c r="I79" s="21">
        <f t="shared" si="11"/>
        <v>3.9258860097709965E-2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33768.204761904766</v>
      </c>
      <c r="F80" s="61">
        <v>66521.857142857145</v>
      </c>
      <c r="G80" s="21">
        <f t="shared" si="10"/>
        <v>0.96995539478317361</v>
      </c>
      <c r="H80" s="194">
        <v>58856.142857142855</v>
      </c>
      <c r="I80" s="21">
        <f t="shared" si="11"/>
        <v>0.13024493134592099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63100</v>
      </c>
      <c r="F81" s="61">
        <v>249000</v>
      </c>
      <c r="G81" s="21">
        <f t="shared" si="10"/>
        <v>2.9461172741679875</v>
      </c>
      <c r="H81" s="194">
        <v>174999</v>
      </c>
      <c r="I81" s="21">
        <f t="shared" si="11"/>
        <v>0.42286527351584868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44554.055555555555</v>
      </c>
      <c r="F82" s="50">
        <v>92052.555555555562</v>
      </c>
      <c r="G82" s="23">
        <f t="shared" si="10"/>
        <v>1.0660870129044246</v>
      </c>
      <c r="H82" s="188">
        <v>81997</v>
      </c>
      <c r="I82" s="23">
        <f t="shared" si="11"/>
        <v>0.12263321286822154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2" zoomScaleNormal="100" workbookViewId="0">
      <selection activeCell="E91" sqref="E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228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209</v>
      </c>
      <c r="F13" s="240" t="s">
        <v>227</v>
      </c>
      <c r="G13" s="223" t="s">
        <v>197</v>
      </c>
      <c r="H13" s="240" t="s">
        <v>221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9</v>
      </c>
      <c r="C16" s="163" t="s">
        <v>88</v>
      </c>
      <c r="D16" s="160" t="s">
        <v>161</v>
      </c>
      <c r="E16" s="181">
        <v>18371.351111111111</v>
      </c>
      <c r="F16" s="181">
        <v>33033.222222222219</v>
      </c>
      <c r="G16" s="169">
        <f>(F16-E16)/E16</f>
        <v>0.79808344102919648</v>
      </c>
      <c r="H16" s="181">
        <v>35427.633333333331</v>
      </c>
      <c r="I16" s="169">
        <f>(F16-H16)/H16</f>
        <v>-6.7585974162667165E-2</v>
      </c>
    </row>
    <row r="17" spans="1:9" ht="16.5">
      <c r="A17" s="130"/>
      <c r="B17" s="177" t="s">
        <v>5</v>
      </c>
      <c r="C17" s="164" t="s">
        <v>85</v>
      </c>
      <c r="D17" s="160" t="s">
        <v>161</v>
      </c>
      <c r="E17" s="184">
        <v>25730.244444444445</v>
      </c>
      <c r="F17" s="184">
        <v>38280.5</v>
      </c>
      <c r="G17" s="169">
        <f>(F17-E17)/E17</f>
        <v>0.48776277981553917</v>
      </c>
      <c r="H17" s="184">
        <v>40089.425000000003</v>
      </c>
      <c r="I17" s="169">
        <f>(F17-H17)/H17</f>
        <v>-4.5122248573033978E-2</v>
      </c>
    </row>
    <row r="18" spans="1:9" ht="16.5">
      <c r="A18" s="130"/>
      <c r="B18" s="177" t="s">
        <v>16</v>
      </c>
      <c r="C18" s="164" t="s">
        <v>96</v>
      </c>
      <c r="D18" s="160" t="s">
        <v>81</v>
      </c>
      <c r="E18" s="184">
        <v>3957.1749999999997</v>
      </c>
      <c r="F18" s="184">
        <v>7646.75</v>
      </c>
      <c r="G18" s="169">
        <f>(F18-E18)/E18</f>
        <v>0.93237600055595227</v>
      </c>
      <c r="H18" s="184">
        <v>7965.5</v>
      </c>
      <c r="I18" s="169">
        <f>(F18-H18)/H18</f>
        <v>-4.0016320381645848E-2</v>
      </c>
    </row>
    <row r="19" spans="1:9" ht="16.5">
      <c r="A19" s="130"/>
      <c r="B19" s="177" t="s">
        <v>13</v>
      </c>
      <c r="C19" s="164" t="s">
        <v>93</v>
      </c>
      <c r="D19" s="160" t="s">
        <v>81</v>
      </c>
      <c r="E19" s="184">
        <v>3971.875</v>
      </c>
      <c r="F19" s="184">
        <v>8396.75</v>
      </c>
      <c r="G19" s="169">
        <f>(F19-E19)/E19</f>
        <v>1.1140519276160503</v>
      </c>
      <c r="H19" s="184">
        <v>8540.5</v>
      </c>
      <c r="I19" s="169">
        <f>(F19-H19)/H19</f>
        <v>-1.683156723845208E-2</v>
      </c>
    </row>
    <row r="20" spans="1:9" ht="16.5">
      <c r="A20" s="130"/>
      <c r="B20" s="177" t="s">
        <v>11</v>
      </c>
      <c r="C20" s="164" t="s">
        <v>91</v>
      </c>
      <c r="D20" s="160" t="s">
        <v>81</v>
      </c>
      <c r="E20" s="184">
        <v>2734.2799999999997</v>
      </c>
      <c r="F20" s="184">
        <v>6691.6666666666661</v>
      </c>
      <c r="G20" s="169">
        <f>(F20-E20)/E20</f>
        <v>1.4473231222357135</v>
      </c>
      <c r="H20" s="184">
        <v>6580.4444444444443</v>
      </c>
      <c r="I20" s="169">
        <f>(F20-H20)/H20</f>
        <v>1.6901931649331275E-2</v>
      </c>
    </row>
    <row r="21" spans="1:9" ht="16.5">
      <c r="A21" s="130"/>
      <c r="B21" s="177" t="s">
        <v>14</v>
      </c>
      <c r="C21" s="164" t="s">
        <v>94</v>
      </c>
      <c r="D21" s="160" t="s">
        <v>81</v>
      </c>
      <c r="E21" s="184">
        <v>3526.1644444444446</v>
      </c>
      <c r="F21" s="184">
        <v>7719.333333333333</v>
      </c>
      <c r="G21" s="169">
        <f>(F21-E21)/E21</f>
        <v>1.1891586325462855</v>
      </c>
      <c r="H21" s="184">
        <v>7497.1111111111113</v>
      </c>
      <c r="I21" s="169">
        <f>(F21-H21)/H21</f>
        <v>2.9641046921777207E-2</v>
      </c>
    </row>
    <row r="22" spans="1:9" ht="16.5">
      <c r="A22" s="130"/>
      <c r="B22" s="177" t="s">
        <v>18</v>
      </c>
      <c r="C22" s="164" t="s">
        <v>98</v>
      </c>
      <c r="D22" s="160" t="s">
        <v>83</v>
      </c>
      <c r="E22" s="184">
        <v>16216.6</v>
      </c>
      <c r="F22" s="184">
        <v>32671.875</v>
      </c>
      <c r="G22" s="169">
        <f>(F22-E22)/E22</f>
        <v>1.0147179433420077</v>
      </c>
      <c r="H22" s="184">
        <v>31605.174999999999</v>
      </c>
      <c r="I22" s="169">
        <f>(F22-H22)/H22</f>
        <v>3.3750801886083551E-2</v>
      </c>
    </row>
    <row r="23" spans="1:9" ht="16.5">
      <c r="A23" s="130"/>
      <c r="B23" s="177" t="s">
        <v>12</v>
      </c>
      <c r="C23" s="164" t="s">
        <v>92</v>
      </c>
      <c r="D23" s="162" t="s">
        <v>81</v>
      </c>
      <c r="E23" s="184">
        <v>5474.4333333333343</v>
      </c>
      <c r="F23" s="184">
        <v>8656.75</v>
      </c>
      <c r="G23" s="169">
        <f>(F23-E23)/E23</f>
        <v>0.5813052188049902</v>
      </c>
      <c r="H23" s="184">
        <v>8361.2999999999993</v>
      </c>
      <c r="I23" s="169">
        <f>(F23-H23)/H23</f>
        <v>3.5335414349443359E-2</v>
      </c>
    </row>
    <row r="24" spans="1:9" ht="16.5">
      <c r="A24" s="130"/>
      <c r="B24" s="177" t="s">
        <v>19</v>
      </c>
      <c r="C24" s="164" t="s">
        <v>99</v>
      </c>
      <c r="D24" s="162" t="s">
        <v>161</v>
      </c>
      <c r="E24" s="184">
        <v>15024.18</v>
      </c>
      <c r="F24" s="184">
        <v>19997.111111111109</v>
      </c>
      <c r="G24" s="169">
        <f>(F24-E24)/E24</f>
        <v>0.33099517651619648</v>
      </c>
      <c r="H24" s="184">
        <v>18902.633333333331</v>
      </c>
      <c r="I24" s="169">
        <f>(F24-H24)/H24</f>
        <v>5.7900809822499767E-2</v>
      </c>
    </row>
    <row r="25" spans="1:9" ht="16.5">
      <c r="A25" s="130"/>
      <c r="B25" s="177" t="s">
        <v>7</v>
      </c>
      <c r="C25" s="164" t="s">
        <v>87</v>
      </c>
      <c r="D25" s="162" t="s">
        <v>161</v>
      </c>
      <c r="E25" s="184">
        <v>4308.4399999999996</v>
      </c>
      <c r="F25" s="184">
        <v>10824.888888888889</v>
      </c>
      <c r="G25" s="169">
        <f>(F25-E25)/E25</f>
        <v>1.5124845393898696</v>
      </c>
      <c r="H25" s="184">
        <v>9991.5555555555547</v>
      </c>
      <c r="I25" s="169">
        <f>(F25-H25)/H25</f>
        <v>8.3403763177794646E-2</v>
      </c>
    </row>
    <row r="26" spans="1:9" ht="16.5">
      <c r="A26" s="130"/>
      <c r="B26" s="177" t="s">
        <v>17</v>
      </c>
      <c r="C26" s="164" t="s">
        <v>97</v>
      </c>
      <c r="D26" s="162" t="s">
        <v>161</v>
      </c>
      <c r="E26" s="184">
        <v>7639.3</v>
      </c>
      <c r="F26" s="184">
        <v>26877.111111111109</v>
      </c>
      <c r="G26" s="169">
        <f>(F26-E26)/E26</f>
        <v>2.5182688349863351</v>
      </c>
      <c r="H26" s="184">
        <v>24238.777777777777</v>
      </c>
      <c r="I26" s="169">
        <f>(F26-H26)/H26</f>
        <v>0.10884762249655047</v>
      </c>
    </row>
    <row r="27" spans="1:9" ht="16.5">
      <c r="A27" s="130"/>
      <c r="B27" s="177" t="s">
        <v>15</v>
      </c>
      <c r="C27" s="164" t="s">
        <v>95</v>
      </c>
      <c r="D27" s="162" t="s">
        <v>82</v>
      </c>
      <c r="E27" s="184">
        <v>10002.200000000001</v>
      </c>
      <c r="F27" s="184">
        <v>20293.625</v>
      </c>
      <c r="G27" s="169">
        <f>(F27-E27)/E27</f>
        <v>1.0289161384495409</v>
      </c>
      <c r="H27" s="184">
        <v>18205.05</v>
      </c>
      <c r="I27" s="169">
        <f>(F27-H27)/H27</f>
        <v>0.11472503508641838</v>
      </c>
    </row>
    <row r="28" spans="1:9" ht="16.5">
      <c r="A28" s="130"/>
      <c r="B28" s="177" t="s">
        <v>10</v>
      </c>
      <c r="C28" s="164" t="s">
        <v>90</v>
      </c>
      <c r="D28" s="162" t="s">
        <v>161</v>
      </c>
      <c r="E28" s="184">
        <v>11093.24</v>
      </c>
      <c r="F28" s="184">
        <v>25916.555555555555</v>
      </c>
      <c r="G28" s="169">
        <f>(F28-E28)/E28</f>
        <v>1.3362476206730907</v>
      </c>
      <c r="H28" s="184">
        <v>22427.044444444444</v>
      </c>
      <c r="I28" s="169">
        <f>(F28-H28)/H28</f>
        <v>0.15559389110567895</v>
      </c>
    </row>
    <row r="29" spans="1:9" ht="17.25" thickBot="1">
      <c r="A29" s="131"/>
      <c r="B29" s="177" t="s">
        <v>4</v>
      </c>
      <c r="C29" s="164" t="s">
        <v>84</v>
      </c>
      <c r="D29" s="162" t="s">
        <v>161</v>
      </c>
      <c r="E29" s="184">
        <v>14033.92</v>
      </c>
      <c r="F29" s="184">
        <v>34762.375</v>
      </c>
      <c r="G29" s="169">
        <f>(F29-E29)/E29</f>
        <v>1.4770253072555637</v>
      </c>
      <c r="H29" s="184">
        <v>29360.37777777778</v>
      </c>
      <c r="I29" s="169">
        <f>(F29-H29)/H29</f>
        <v>0.18398936359432244</v>
      </c>
    </row>
    <row r="30" spans="1:9" ht="16.5">
      <c r="A30" s="37"/>
      <c r="B30" s="177" t="s">
        <v>8</v>
      </c>
      <c r="C30" s="164" t="s">
        <v>89</v>
      </c>
      <c r="D30" s="162" t="s">
        <v>161</v>
      </c>
      <c r="E30" s="184">
        <v>42848.019047619047</v>
      </c>
      <c r="F30" s="184">
        <v>94209.314285714281</v>
      </c>
      <c r="G30" s="169">
        <f>(F30-E30)/E30</f>
        <v>1.1986854090270773</v>
      </c>
      <c r="H30" s="184">
        <v>75174.766666666663</v>
      </c>
      <c r="I30" s="169">
        <f>(F30-H30)/H30</f>
        <v>0.25320394679040287</v>
      </c>
    </row>
    <row r="31" spans="1:9" ht="17.25" thickBot="1">
      <c r="A31" s="38"/>
      <c r="B31" s="178" t="s">
        <v>6</v>
      </c>
      <c r="C31" s="165" t="s">
        <v>86</v>
      </c>
      <c r="D31" s="161" t="s">
        <v>161</v>
      </c>
      <c r="E31" s="187">
        <v>19994.8</v>
      </c>
      <c r="F31" s="187">
        <v>42747.111111111109</v>
      </c>
      <c r="G31" s="171">
        <f>(F31-E31)/E31</f>
        <v>1.1379114125228116</v>
      </c>
      <c r="H31" s="187">
        <v>32049.888888888891</v>
      </c>
      <c r="I31" s="171">
        <f>(F31-H31)/H31</f>
        <v>0.33376784110882673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204926.22238095239</v>
      </c>
      <c r="F32" s="100">
        <f>SUM(F16:F31)</f>
        <v>418724.9392857143</v>
      </c>
      <c r="G32" s="101">
        <f t="shared" ref="G32" si="0">(F32-E32)/E32</f>
        <v>1.0432960429403504</v>
      </c>
      <c r="H32" s="100">
        <f>SUM(H16:H31)</f>
        <v>376417.18333333329</v>
      </c>
      <c r="I32" s="104">
        <f t="shared" ref="I32" si="1">(F32-H32)/H32</f>
        <v>0.11239592087090164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8249</v>
      </c>
      <c r="F34" s="190">
        <v>20840</v>
      </c>
      <c r="G34" s="169">
        <f>(F34-E34)/E34</f>
        <v>1.5263668323433144</v>
      </c>
      <c r="H34" s="190">
        <v>23816.6</v>
      </c>
      <c r="I34" s="169">
        <f>(F34-H34)/H34</f>
        <v>-0.12498005592737833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7630.88</v>
      </c>
      <c r="F35" s="184">
        <v>18133.222222222223</v>
      </c>
      <c r="G35" s="169">
        <f>(F35-E35)/E35</f>
        <v>1.3762950304843244</v>
      </c>
      <c r="H35" s="184">
        <v>18222.111111111109</v>
      </c>
      <c r="I35" s="169">
        <f>(F35-H35)/H35</f>
        <v>-4.8780785248689435E-3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9535.2999999999993</v>
      </c>
      <c r="F36" s="184">
        <v>26814.285714285714</v>
      </c>
      <c r="G36" s="169">
        <f>(F36-E36)/E36</f>
        <v>1.8121071926720413</v>
      </c>
      <c r="H36" s="184">
        <v>26614.285714285714</v>
      </c>
      <c r="I36" s="169">
        <f>(F36-H36)/H36</f>
        <v>7.5147611379495442E-3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17409.191111111111</v>
      </c>
      <c r="F37" s="184">
        <v>32587.375</v>
      </c>
      <c r="G37" s="169">
        <f>(F37-E37)/E37</f>
        <v>0.87184888671833116</v>
      </c>
      <c r="H37" s="184">
        <v>30062.375</v>
      </c>
      <c r="I37" s="169">
        <f>(F37-H37)/H37</f>
        <v>8.3992033230907412E-2</v>
      </c>
    </row>
    <row r="38" spans="1:9" ht="17.25" thickBot="1">
      <c r="A38" s="38"/>
      <c r="B38" s="179" t="s">
        <v>26</v>
      </c>
      <c r="C38" s="164" t="s">
        <v>100</v>
      </c>
      <c r="D38" s="172" t="s">
        <v>161</v>
      </c>
      <c r="E38" s="187">
        <v>16754.222222222223</v>
      </c>
      <c r="F38" s="187">
        <v>33283.222222222219</v>
      </c>
      <c r="G38" s="171">
        <f>(F38-E38)/E38</f>
        <v>0.98655728572565438</v>
      </c>
      <c r="H38" s="187">
        <v>30511</v>
      </c>
      <c r="I38" s="171">
        <f>(F38-H38)/H38</f>
        <v>9.085976278136472E-2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59578.593333333338</v>
      </c>
      <c r="F39" s="102">
        <f>SUM(F34:F38)</f>
        <v>131658.10515873015</v>
      </c>
      <c r="G39" s="103">
        <f t="shared" ref="G39" si="2">(F39-E39)/E39</f>
        <v>1.2098223169204869</v>
      </c>
      <c r="H39" s="102">
        <f>SUM(H34:H38)</f>
        <v>129226.37182539683</v>
      </c>
      <c r="I39" s="104">
        <f t="shared" ref="I39" si="3">(F39-H39)/H39</f>
        <v>1.8817624444482119E-2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162457</v>
      </c>
      <c r="F41" s="184">
        <v>319369.59999999998</v>
      </c>
      <c r="G41" s="169">
        <f>(F41-E41)/E41</f>
        <v>0.96587158448081634</v>
      </c>
      <c r="H41" s="184">
        <v>300273</v>
      </c>
      <c r="I41" s="169">
        <f>(F41-H41)/H41</f>
        <v>6.3597459645056253E-2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130392.57142857143</v>
      </c>
      <c r="F42" s="184">
        <v>323468.28571428574</v>
      </c>
      <c r="G42" s="169">
        <f>(F42-E42)/E42</f>
        <v>1.48072633410317</v>
      </c>
      <c r="H42" s="184">
        <v>297546.33333333331</v>
      </c>
      <c r="I42" s="169">
        <f>(F42-H42)/H42</f>
        <v>8.7119044925056247E-2</v>
      </c>
    </row>
    <row r="43" spans="1:9" ht="16.5">
      <c r="A43" s="37"/>
      <c r="B43" s="179" t="s">
        <v>31</v>
      </c>
      <c r="C43" s="164" t="s">
        <v>105</v>
      </c>
      <c r="D43" s="160" t="s">
        <v>161</v>
      </c>
      <c r="E43" s="185">
        <v>325343.88</v>
      </c>
      <c r="F43" s="192">
        <v>720488.8</v>
      </c>
      <c r="G43" s="169">
        <f>(F43-E43)/E43</f>
        <v>1.2145454219086587</v>
      </c>
      <c r="H43" s="192">
        <v>648489.80000000005</v>
      </c>
      <c r="I43" s="169">
        <f>(F43-H43)/H43</f>
        <v>0.1110256475892142</v>
      </c>
    </row>
    <row r="44" spans="1:9" ht="16.5">
      <c r="A44" s="37"/>
      <c r="B44" s="177" t="s">
        <v>34</v>
      </c>
      <c r="C44" s="164" t="s">
        <v>154</v>
      </c>
      <c r="D44" s="160" t="s">
        <v>161</v>
      </c>
      <c r="E44" s="185">
        <v>67006.366666666669</v>
      </c>
      <c r="F44" s="185">
        <v>143384</v>
      </c>
      <c r="G44" s="169">
        <f>(F44-E44)/E44</f>
        <v>1.1398563619078983</v>
      </c>
      <c r="H44" s="185">
        <v>126126.85714285714</v>
      </c>
      <c r="I44" s="169">
        <f>(F44-H44)/H44</f>
        <v>0.13682369677694112</v>
      </c>
    </row>
    <row r="45" spans="1:9" ht="16.5">
      <c r="A45" s="37"/>
      <c r="B45" s="177" t="s">
        <v>32</v>
      </c>
      <c r="C45" s="164" t="s">
        <v>106</v>
      </c>
      <c r="D45" s="160" t="s">
        <v>161</v>
      </c>
      <c r="E45" s="185">
        <v>208191.43333333335</v>
      </c>
      <c r="F45" s="185">
        <v>520320.66666666663</v>
      </c>
      <c r="G45" s="169">
        <f>(F45-E45)/E45</f>
        <v>1.4992414833591452</v>
      </c>
      <c r="H45" s="185">
        <v>442259.85714285716</v>
      </c>
      <c r="I45" s="169">
        <f>(F45-H45)/H45</f>
        <v>0.17650439727473288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51183.333333333328</v>
      </c>
      <c r="F46" s="188">
        <v>149999.33333333334</v>
      </c>
      <c r="G46" s="175">
        <f>(F46-E46)/E46</f>
        <v>1.9306284597850867</v>
      </c>
      <c r="H46" s="188">
        <v>118999.33333333333</v>
      </c>
      <c r="I46" s="175">
        <f>(F46-H46)/H46</f>
        <v>0.26050566109614071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944574.5847619049</v>
      </c>
      <c r="F47" s="83">
        <f>SUM(F41:F46)</f>
        <v>2177030.6857142858</v>
      </c>
      <c r="G47" s="103">
        <f t="shared" ref="G47" si="4">(F47-E47)/E47</f>
        <v>1.3047737265374773</v>
      </c>
      <c r="H47" s="102">
        <f>SUM(H41:H46)</f>
        <v>1933695.1809523806</v>
      </c>
      <c r="I47" s="104">
        <f t="shared" ref="I47" si="5">(F47-H47)/H47</f>
        <v>0.12583963964892231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45</v>
      </c>
      <c r="C49" s="164" t="s">
        <v>109</v>
      </c>
      <c r="D49" s="168" t="s">
        <v>108</v>
      </c>
      <c r="E49" s="182">
        <v>105069.18611111111</v>
      </c>
      <c r="F49" s="182">
        <v>205436.44444444444</v>
      </c>
      <c r="G49" s="169">
        <f>(F49-E49)/E49</f>
        <v>0.95524922242373267</v>
      </c>
      <c r="H49" s="182">
        <v>194464.22222222222</v>
      </c>
      <c r="I49" s="169">
        <f>(F49-H49)/H49</f>
        <v>5.6422832420473787E-2</v>
      </c>
    </row>
    <row r="50" spans="1:9" ht="16.5">
      <c r="A50" s="37"/>
      <c r="B50" s="177" t="s">
        <v>47</v>
      </c>
      <c r="C50" s="164" t="s">
        <v>113</v>
      </c>
      <c r="D50" s="162" t="s">
        <v>114</v>
      </c>
      <c r="E50" s="185">
        <v>196798.48888888888</v>
      </c>
      <c r="F50" s="185">
        <v>527720.375</v>
      </c>
      <c r="G50" s="169">
        <f>(F50-E50)/E50</f>
        <v>1.681526560389127</v>
      </c>
      <c r="H50" s="185">
        <v>485272.875</v>
      </c>
      <c r="I50" s="169">
        <f>(F50-H50)/H50</f>
        <v>8.7471404619514331E-2</v>
      </c>
    </row>
    <row r="51" spans="1:9" ht="16.5">
      <c r="A51" s="37"/>
      <c r="B51" s="177" t="s">
        <v>48</v>
      </c>
      <c r="C51" s="164" t="s">
        <v>157</v>
      </c>
      <c r="D51" s="160" t="s">
        <v>114</v>
      </c>
      <c r="E51" s="185">
        <v>272556</v>
      </c>
      <c r="F51" s="185">
        <v>691449.28571428568</v>
      </c>
      <c r="G51" s="169">
        <f>(F51-E51)/E51</f>
        <v>1.5369072253565714</v>
      </c>
      <c r="H51" s="185">
        <v>623479.0471428571</v>
      </c>
      <c r="I51" s="169">
        <f>(F51-H51)/H51</f>
        <v>0.10901767891464463</v>
      </c>
    </row>
    <row r="52" spans="1:9" ht="16.5">
      <c r="A52" s="37"/>
      <c r="B52" s="177" t="s">
        <v>46</v>
      </c>
      <c r="C52" s="164" t="s">
        <v>111</v>
      </c>
      <c r="D52" s="160" t="s">
        <v>110</v>
      </c>
      <c r="E52" s="185">
        <v>64538.606666666667</v>
      </c>
      <c r="F52" s="185">
        <v>191291.8</v>
      </c>
      <c r="G52" s="169">
        <f>(F52-E52)/E52</f>
        <v>1.9639902359218373</v>
      </c>
      <c r="H52" s="185">
        <v>167731.79999999999</v>
      </c>
      <c r="I52" s="169">
        <f>(F52-H52)/H52</f>
        <v>0.14046233332021715</v>
      </c>
    </row>
    <row r="53" spans="1:9" ht="16.5">
      <c r="A53" s="37"/>
      <c r="B53" s="177" t="s">
        <v>50</v>
      </c>
      <c r="C53" s="164" t="s">
        <v>159</v>
      </c>
      <c r="D53" s="162" t="s">
        <v>112</v>
      </c>
      <c r="E53" s="185">
        <v>266299.86666666664</v>
      </c>
      <c r="F53" s="185">
        <v>1053750</v>
      </c>
      <c r="G53" s="169">
        <f>(F53-E53)/E53</f>
        <v>2.957005360873882</v>
      </c>
      <c r="H53" s="185">
        <v>865750</v>
      </c>
      <c r="I53" s="169">
        <f>(F53-H53)/H53</f>
        <v>0.21715275772451631</v>
      </c>
    </row>
    <row r="54" spans="1:9" ht="16.5" customHeight="1" thickBot="1">
      <c r="A54" s="38"/>
      <c r="B54" s="177" t="s">
        <v>49</v>
      </c>
      <c r="C54" s="164" t="s">
        <v>158</v>
      </c>
      <c r="D54" s="161" t="s">
        <v>199</v>
      </c>
      <c r="E54" s="188">
        <v>22174.333333333336</v>
      </c>
      <c r="F54" s="188">
        <v>93747</v>
      </c>
      <c r="G54" s="175">
        <f>(F54-E54)/E54</f>
        <v>3.2277257489890707</v>
      </c>
      <c r="H54" s="188">
        <v>57999</v>
      </c>
      <c r="I54" s="175">
        <f>(F54-H54)/H54</f>
        <v>0.61635545440438633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927436.4816666668</v>
      </c>
      <c r="F55" s="83">
        <f>SUM(F49:F54)</f>
        <v>2763394.9051587302</v>
      </c>
      <c r="G55" s="103">
        <f t="shared" ref="G55" si="6">(F55-E55)/E55</f>
        <v>1.9796055684511358</v>
      </c>
      <c r="H55" s="83">
        <f>SUM(H49:H54)</f>
        <v>2394696.9443650795</v>
      </c>
      <c r="I55" s="104">
        <f t="shared" ref="I55" si="7">(F55-H55)/H55</f>
        <v>0.15396435096358543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40</v>
      </c>
      <c r="C57" s="167" t="s">
        <v>117</v>
      </c>
      <c r="D57" s="168" t="s">
        <v>114</v>
      </c>
      <c r="E57" s="182">
        <v>40802.400000000001</v>
      </c>
      <c r="F57" s="143">
        <v>73505.600000000006</v>
      </c>
      <c r="G57" s="170">
        <f>(F57-E57)/E57</f>
        <v>0.80150187243887627</v>
      </c>
      <c r="H57" s="143">
        <v>70315.600000000006</v>
      </c>
      <c r="I57" s="170">
        <f>(F57-H57)/H57</f>
        <v>4.5366888713173174E-2</v>
      </c>
    </row>
    <row r="58" spans="1:9" ht="16.5">
      <c r="A58" s="109"/>
      <c r="B58" s="199" t="s">
        <v>38</v>
      </c>
      <c r="C58" s="164" t="s">
        <v>115</v>
      </c>
      <c r="D58" s="160" t="s">
        <v>114</v>
      </c>
      <c r="E58" s="185">
        <v>48790.5</v>
      </c>
      <c r="F58" s="196">
        <v>86830</v>
      </c>
      <c r="G58" s="169">
        <f>(F58-E58)/E58</f>
        <v>0.77964972689355505</v>
      </c>
      <c r="H58" s="196">
        <v>82160</v>
      </c>
      <c r="I58" s="169">
        <f>(F58-H58)/H58</f>
        <v>5.684031158714703E-2</v>
      </c>
    </row>
    <row r="59" spans="1:9" ht="16.5">
      <c r="A59" s="109"/>
      <c r="B59" s="199" t="s">
        <v>39</v>
      </c>
      <c r="C59" s="164" t="s">
        <v>116</v>
      </c>
      <c r="D59" s="160" t="s">
        <v>114</v>
      </c>
      <c r="E59" s="185">
        <v>58108.25</v>
      </c>
      <c r="F59" s="196">
        <v>87548.333333333328</v>
      </c>
      <c r="G59" s="169">
        <f>(F59-E59)/E59</f>
        <v>0.50664205742443336</v>
      </c>
      <c r="H59" s="196">
        <v>82815</v>
      </c>
      <c r="I59" s="169">
        <f>(F59-H59)/H59</f>
        <v>5.7155507255126831E-2</v>
      </c>
    </row>
    <row r="60" spans="1:9" ht="16.5">
      <c r="A60" s="109"/>
      <c r="B60" s="199" t="s">
        <v>41</v>
      </c>
      <c r="C60" s="164" t="s">
        <v>118</v>
      </c>
      <c r="D60" s="160" t="s">
        <v>114</v>
      </c>
      <c r="E60" s="185">
        <v>50794</v>
      </c>
      <c r="F60" s="196">
        <v>103786.25</v>
      </c>
      <c r="G60" s="169">
        <f>(F60-E60)/E60</f>
        <v>1.0432777493404732</v>
      </c>
      <c r="H60" s="196">
        <v>97008.75</v>
      </c>
      <c r="I60" s="169">
        <f>(F60-H60)/H60</f>
        <v>6.9864831780638348E-2</v>
      </c>
    </row>
    <row r="61" spans="1:9" s="126" customFormat="1" ht="16.5">
      <c r="A61" s="148"/>
      <c r="B61" s="199" t="s">
        <v>43</v>
      </c>
      <c r="C61" s="164" t="s">
        <v>119</v>
      </c>
      <c r="D61" s="160" t="s">
        <v>114</v>
      </c>
      <c r="E61" s="185">
        <v>7151.75</v>
      </c>
      <c r="F61" s="194">
        <v>47416.666666666664</v>
      </c>
      <c r="G61" s="169">
        <f>(F61-E61)/E61</f>
        <v>5.6300788851213568</v>
      </c>
      <c r="H61" s="194">
        <v>43996.666666666664</v>
      </c>
      <c r="I61" s="169">
        <f>(F61-H61)/H61</f>
        <v>7.773316160315176E-2</v>
      </c>
    </row>
    <row r="62" spans="1:9" s="126" customFormat="1" ht="17.25" thickBot="1">
      <c r="A62" s="148"/>
      <c r="B62" s="200" t="s">
        <v>42</v>
      </c>
      <c r="C62" s="165" t="s">
        <v>198</v>
      </c>
      <c r="D62" s="161" t="s">
        <v>114</v>
      </c>
      <c r="E62" s="188">
        <v>24795.05</v>
      </c>
      <c r="F62" s="197">
        <v>56418.333333333336</v>
      </c>
      <c r="G62" s="174">
        <f>(F62-E62)/E62</f>
        <v>1.2753869555953039</v>
      </c>
      <c r="H62" s="197">
        <v>51815</v>
      </c>
      <c r="I62" s="174">
        <f>(F62-H62)/H62</f>
        <v>8.8841712502814543E-2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51614.333333333328</v>
      </c>
      <c r="F63" s="195">
        <v>129228.28571428571</v>
      </c>
      <c r="G63" s="169">
        <f>(F63-E63)/E63</f>
        <v>1.5037286615659551</v>
      </c>
      <c r="H63" s="195">
        <v>116606.85714285714</v>
      </c>
      <c r="I63" s="169">
        <f>(F63-H63)/H63</f>
        <v>0.10823916260744278</v>
      </c>
    </row>
    <row r="64" spans="1:9" s="126" customFormat="1" ht="16.5">
      <c r="A64" s="148"/>
      <c r="B64" s="199" t="s">
        <v>55</v>
      </c>
      <c r="C64" s="164" t="s">
        <v>122</v>
      </c>
      <c r="D64" s="162" t="s">
        <v>120</v>
      </c>
      <c r="E64" s="192">
        <v>66663.333333333343</v>
      </c>
      <c r="F64" s="196">
        <v>121342.57142857143</v>
      </c>
      <c r="G64" s="169">
        <f>(F64-E64)/E64</f>
        <v>0.82022958290771664</v>
      </c>
      <c r="H64" s="196">
        <v>108914</v>
      </c>
      <c r="I64" s="169">
        <f>(F64-H64)/H64</f>
        <v>0.11411362569156798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487446</v>
      </c>
      <c r="F65" s="197">
        <v>926400</v>
      </c>
      <c r="G65" s="174">
        <f>(F65-E65)/E65</f>
        <v>0.90051821124801512</v>
      </c>
      <c r="H65" s="197">
        <v>752000</v>
      </c>
      <c r="I65" s="174">
        <f>(F65-H65)/H65</f>
        <v>0.23191489361702128</v>
      </c>
    </row>
    <row r="66" spans="1:9" ht="15.75" customHeight="1" thickBot="1">
      <c r="A66" s="233" t="s">
        <v>192</v>
      </c>
      <c r="B66" s="244"/>
      <c r="C66" s="244"/>
      <c r="D66" s="245"/>
      <c r="E66" s="99">
        <f>SUM(E57:E65)</f>
        <v>836165.6166666667</v>
      </c>
      <c r="F66" s="99">
        <f>SUM(F57:F65)</f>
        <v>1632476.0404761904</v>
      </c>
      <c r="G66" s="101">
        <f t="shared" ref="G66" si="8">(F66-E66)/E66</f>
        <v>0.95233576690701083</v>
      </c>
      <c r="H66" s="99">
        <f>SUM(H57:H65)</f>
        <v>1405631.8738095239</v>
      </c>
      <c r="I66" s="152">
        <f t="shared" ref="I66" si="9">(F66-H66)/H66</f>
        <v>0.16138234404992299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64</v>
      </c>
      <c r="C68" s="164" t="s">
        <v>133</v>
      </c>
      <c r="D68" s="168" t="s">
        <v>127</v>
      </c>
      <c r="E68" s="182">
        <v>50796.436666666668</v>
      </c>
      <c r="F68" s="190">
        <v>120251.6</v>
      </c>
      <c r="G68" s="169">
        <f>(F68-E68)/E68</f>
        <v>1.3673235347020076</v>
      </c>
      <c r="H68" s="190">
        <v>136239.5</v>
      </c>
      <c r="I68" s="169">
        <f>(F68-H68)/H68</f>
        <v>-0.11735142891745781</v>
      </c>
    </row>
    <row r="69" spans="1:9" ht="16.5">
      <c r="A69" s="37"/>
      <c r="B69" s="177" t="s">
        <v>61</v>
      </c>
      <c r="C69" s="164" t="s">
        <v>130</v>
      </c>
      <c r="D69" s="162" t="s">
        <v>207</v>
      </c>
      <c r="E69" s="185">
        <v>247836.55</v>
      </c>
      <c r="F69" s="184">
        <v>494906.85714285716</v>
      </c>
      <c r="G69" s="169">
        <f>(F69-E69)/E69</f>
        <v>0.99690827338767096</v>
      </c>
      <c r="H69" s="184">
        <v>501799.71428571426</v>
      </c>
      <c r="I69" s="169">
        <f>(F69-H69)/H69</f>
        <v>-1.3736271557405576E-2</v>
      </c>
    </row>
    <row r="70" spans="1:9" ht="16.5">
      <c r="A70" s="37"/>
      <c r="B70" s="177" t="s">
        <v>63</v>
      </c>
      <c r="C70" s="164" t="s">
        <v>132</v>
      </c>
      <c r="D70" s="162" t="s">
        <v>126</v>
      </c>
      <c r="E70" s="185">
        <v>65742.857142857145</v>
      </c>
      <c r="F70" s="184">
        <v>127590.375</v>
      </c>
      <c r="G70" s="169">
        <f>(F70-E70)/E70</f>
        <v>0.94074885919165574</v>
      </c>
      <c r="H70" s="184">
        <v>118449.22222222222</v>
      </c>
      <c r="I70" s="169">
        <f>(F70-H70)/H70</f>
        <v>7.7173599001166021E-2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109674</v>
      </c>
      <c r="F71" s="184">
        <v>319274.5</v>
      </c>
      <c r="G71" s="169">
        <f>(F71-E71)/E71</f>
        <v>1.9111229644218319</v>
      </c>
      <c r="H71" s="184">
        <v>293024.5</v>
      </c>
      <c r="I71" s="169">
        <f>(F71-H71)/H71</f>
        <v>8.9582952961271153E-2</v>
      </c>
    </row>
    <row r="72" spans="1:9" ht="16.5">
      <c r="A72" s="37"/>
      <c r="B72" s="177" t="s">
        <v>59</v>
      </c>
      <c r="C72" s="164" t="s">
        <v>128</v>
      </c>
      <c r="D72" s="162" t="s">
        <v>124</v>
      </c>
      <c r="E72" s="185">
        <v>99798.67936507937</v>
      </c>
      <c r="F72" s="184">
        <v>259556</v>
      </c>
      <c r="G72" s="169">
        <f>(F72-E72)/E72</f>
        <v>1.6007959388971775</v>
      </c>
      <c r="H72" s="184">
        <v>235214.75</v>
      </c>
      <c r="I72" s="169">
        <f>(F72-H72)/H72</f>
        <v>0.10348521935805471</v>
      </c>
    </row>
    <row r="73" spans="1:9" ht="16.5" customHeight="1" thickBot="1">
      <c r="A73" s="37"/>
      <c r="B73" s="177" t="s">
        <v>60</v>
      </c>
      <c r="C73" s="164" t="s">
        <v>129</v>
      </c>
      <c r="D73" s="161" t="s">
        <v>206</v>
      </c>
      <c r="E73" s="188">
        <v>561745.14285714296</v>
      </c>
      <c r="F73" s="193">
        <v>1254312.5</v>
      </c>
      <c r="G73" s="175">
        <f>(F73-E73)/E73</f>
        <v>1.232885350143532</v>
      </c>
      <c r="H73" s="193">
        <v>1115282.5</v>
      </c>
      <c r="I73" s="175">
        <f>(F73-H73)/H73</f>
        <v>0.12465899895318003</v>
      </c>
    </row>
    <row r="74" spans="1:9" ht="15.75" customHeight="1" thickBot="1">
      <c r="A74" s="233" t="s">
        <v>205</v>
      </c>
      <c r="B74" s="234"/>
      <c r="C74" s="234"/>
      <c r="D74" s="235"/>
      <c r="E74" s="83">
        <f>SUM(E68:E73)</f>
        <v>1135593.6660317462</v>
      </c>
      <c r="F74" s="83">
        <f>SUM(F68:F73)</f>
        <v>2575891.8321428569</v>
      </c>
      <c r="G74" s="103">
        <f t="shared" ref="G74" si="10">(F74-E74)/E74</f>
        <v>1.2683217678944383</v>
      </c>
      <c r="H74" s="83">
        <f>SUM(H68:H73)</f>
        <v>2400010.1865079366</v>
      </c>
      <c r="I74" s="104">
        <f t="shared" ref="I74" si="11">(F74-H74)/H74</f>
        <v>7.3283707970769774E-2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30421</v>
      </c>
      <c r="F76" s="182">
        <v>57557.5</v>
      </c>
      <c r="G76" s="169">
        <f>(F76-E76)/E76</f>
        <v>0.8920318201242563</v>
      </c>
      <c r="H76" s="182">
        <v>57557.5</v>
      </c>
      <c r="I76" s="169">
        <f>(F76-H76)/H76</f>
        <v>0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23237.158333333333</v>
      </c>
      <c r="F77" s="185">
        <v>65347.875</v>
      </c>
      <c r="G77" s="169">
        <f>(F77-E77)/E77</f>
        <v>1.8122145600849788</v>
      </c>
      <c r="H77" s="185">
        <v>60407.25</v>
      </c>
      <c r="I77" s="169">
        <f>(F77-H77)/H77</f>
        <v>8.1788609810908464E-2</v>
      </c>
    </row>
    <row r="78" spans="1:9" ht="16.5">
      <c r="A78" s="37"/>
      <c r="B78" s="177" t="s">
        <v>67</v>
      </c>
      <c r="C78" s="164" t="s">
        <v>139</v>
      </c>
      <c r="D78" s="162" t="s">
        <v>135</v>
      </c>
      <c r="E78" s="185">
        <v>52099.17</v>
      </c>
      <c r="F78" s="185">
        <v>104024</v>
      </c>
      <c r="G78" s="169">
        <f>(F78-E78)/E78</f>
        <v>0.99665368949255817</v>
      </c>
      <c r="H78" s="185">
        <v>93843.6</v>
      </c>
      <c r="I78" s="169">
        <f>(F78-H78)/H78</f>
        <v>0.10848262428125087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65125.488888888889</v>
      </c>
      <c r="F79" s="185">
        <v>142141.14285714287</v>
      </c>
      <c r="G79" s="169">
        <f>(F79-E79)/E79</f>
        <v>1.1825731412112852</v>
      </c>
      <c r="H79" s="185">
        <v>125629.75</v>
      </c>
      <c r="I79" s="169">
        <f>(F79-H79)/H79</f>
        <v>0.13142900353732193</v>
      </c>
    </row>
    <row r="80" spans="1:9" ht="16.5" customHeight="1" thickBot="1">
      <c r="A80" s="38"/>
      <c r="B80" s="177" t="s">
        <v>69</v>
      </c>
      <c r="C80" s="164" t="s">
        <v>140</v>
      </c>
      <c r="D80" s="161" t="s">
        <v>136</v>
      </c>
      <c r="E80" s="188">
        <v>23717.919999999998</v>
      </c>
      <c r="F80" s="188">
        <v>46423.833333333336</v>
      </c>
      <c r="G80" s="169">
        <f>(F80-E80)/E80</f>
        <v>0.95733155914740165</v>
      </c>
      <c r="H80" s="188">
        <v>40033</v>
      </c>
      <c r="I80" s="169">
        <f>(F80-H80)/H80</f>
        <v>0.15963913105021696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194600.7372222222</v>
      </c>
      <c r="F81" s="83">
        <f>SUM(F76:F80)</f>
        <v>415494.35119047615</v>
      </c>
      <c r="G81" s="103">
        <f t="shared" ref="G81" si="12">(F81-E81)/E81</f>
        <v>1.1351119071866973</v>
      </c>
      <c r="H81" s="83">
        <f>SUM(H76:H80)</f>
        <v>377471.1</v>
      </c>
      <c r="I81" s="104">
        <f t="shared" ref="I81" si="13">(F81-H81)/H81</f>
        <v>0.10073155584752364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77</v>
      </c>
      <c r="C83" s="164" t="s">
        <v>146</v>
      </c>
      <c r="D83" s="168" t="s">
        <v>162</v>
      </c>
      <c r="E83" s="185">
        <v>16147.111111111113</v>
      </c>
      <c r="F83" s="182">
        <v>41602.571428571428</v>
      </c>
      <c r="G83" s="170">
        <f>(F83-E83)/E83</f>
        <v>1.5764714903054058</v>
      </c>
      <c r="H83" s="182">
        <v>40031</v>
      </c>
      <c r="I83" s="170">
        <f>(F83-H83)/H83</f>
        <v>3.9258860097709965E-2</v>
      </c>
    </row>
    <row r="84" spans="1:11" ht="16.5">
      <c r="A84" s="37"/>
      <c r="B84" s="177" t="s">
        <v>76</v>
      </c>
      <c r="C84" s="164" t="s">
        <v>143</v>
      </c>
      <c r="D84" s="160" t="s">
        <v>161</v>
      </c>
      <c r="E84" s="185">
        <v>21466.5</v>
      </c>
      <c r="F84" s="176">
        <v>51657</v>
      </c>
      <c r="G84" s="169">
        <f>(F84-E84)/E84</f>
        <v>1.4064006708126615</v>
      </c>
      <c r="H84" s="176">
        <v>48880.75</v>
      </c>
      <c r="I84" s="169">
        <f>(F84-H84)/H84</f>
        <v>5.6796387125811289E-2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11344.566666666668</v>
      </c>
      <c r="F85" s="185">
        <v>24543.833333333332</v>
      </c>
      <c r="G85" s="169">
        <f>(F85-E85)/E85</f>
        <v>1.1634879545861894</v>
      </c>
      <c r="H85" s="185">
        <v>22677.166666666668</v>
      </c>
      <c r="I85" s="169">
        <f>(F85-H85)/H85</f>
        <v>8.2314810051226164E-2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44554.055555555555</v>
      </c>
      <c r="F86" s="185">
        <v>92052.555555555562</v>
      </c>
      <c r="G86" s="169">
        <f>(F86-E86)/E86</f>
        <v>1.0660870129044246</v>
      </c>
      <c r="H86" s="185">
        <v>81997</v>
      </c>
      <c r="I86" s="169">
        <f>(F86-H86)/H86</f>
        <v>0.12263321286822154</v>
      </c>
    </row>
    <row r="87" spans="1:11" ht="16.5">
      <c r="A87" s="37"/>
      <c r="B87" s="177" t="s">
        <v>78</v>
      </c>
      <c r="C87" s="164" t="s">
        <v>149</v>
      </c>
      <c r="D87" s="173" t="s">
        <v>147</v>
      </c>
      <c r="E87" s="194">
        <v>33768.204761904766</v>
      </c>
      <c r="F87" s="194">
        <v>66521.857142857145</v>
      </c>
      <c r="G87" s="169">
        <f>(F87-E87)/E87</f>
        <v>0.96995539478317361</v>
      </c>
      <c r="H87" s="194">
        <v>58856.142857142855</v>
      </c>
      <c r="I87" s="169">
        <f>(F87-H87)/H87</f>
        <v>0.13024493134592099</v>
      </c>
    </row>
    <row r="88" spans="1:11" ht="16.5">
      <c r="A88" s="37"/>
      <c r="B88" s="177" t="s">
        <v>74</v>
      </c>
      <c r="C88" s="164" t="s">
        <v>144</v>
      </c>
      <c r="D88" s="173" t="s">
        <v>142</v>
      </c>
      <c r="E88" s="194">
        <v>23046.6</v>
      </c>
      <c r="F88" s="194">
        <v>41932.6</v>
      </c>
      <c r="G88" s="169">
        <f>(F88-E88)/E88</f>
        <v>0.81947011706715966</v>
      </c>
      <c r="H88" s="194">
        <v>36908.6</v>
      </c>
      <c r="I88" s="169">
        <f>(F88-H88)/H88</f>
        <v>0.13612003706453238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63100</v>
      </c>
      <c r="F89" s="188">
        <v>249000</v>
      </c>
      <c r="G89" s="171">
        <f>(F89-E89)/E89</f>
        <v>2.9461172741679875</v>
      </c>
      <c r="H89" s="188">
        <v>174999</v>
      </c>
      <c r="I89" s="171">
        <f>(F89-H89)/H89</f>
        <v>0.42286527351584868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213427.03809523809</v>
      </c>
      <c r="F90" s="83">
        <f>SUM(F83:F89)</f>
        <v>567310.41746031749</v>
      </c>
      <c r="G90" s="111">
        <f t="shared" ref="G90:G91" si="14">(F90-E90)/E90</f>
        <v>1.6581000351378399</v>
      </c>
      <c r="H90" s="83">
        <f>SUM(H83:H89)</f>
        <v>464349.6595238095</v>
      </c>
      <c r="I90" s="104">
        <f t="shared" ref="I90:I91" si="15">(F90-H90)/H90</f>
        <v>0.22173109385305512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4516302.9401587304</v>
      </c>
      <c r="F91" s="99">
        <f>SUM(F32,F39,F47,F55,F66,F74,F81,F90)</f>
        <v>10681981.2765873</v>
      </c>
      <c r="G91" s="101">
        <f t="shared" si="14"/>
        <v>1.3652047743750046</v>
      </c>
      <c r="H91" s="99">
        <f>SUM(H32,H39,H47,H55,H66,H74,H81,H90)</f>
        <v>9481498.5003174599</v>
      </c>
      <c r="I91" s="112">
        <f t="shared" si="15"/>
        <v>0.12661319054468506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210</v>
      </c>
      <c r="B9" s="26"/>
      <c r="C9" s="26"/>
      <c r="D9" s="26"/>
      <c r="E9" s="218"/>
      <c r="F9" s="218"/>
    </row>
    <row r="10" spans="1:12" ht="18">
      <c r="A10" s="2" t="s">
        <v>211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212</v>
      </c>
      <c r="E13" s="223" t="s">
        <v>213</v>
      </c>
      <c r="F13" s="223" t="s">
        <v>214</v>
      </c>
      <c r="G13" s="223" t="s">
        <v>215</v>
      </c>
      <c r="H13" s="223" t="s">
        <v>216</v>
      </c>
      <c r="I13" s="223" t="s">
        <v>217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36000</v>
      </c>
      <c r="E16" s="208">
        <v>30000</v>
      </c>
      <c r="F16" s="208">
        <v>32500</v>
      </c>
      <c r="G16" s="155">
        <v>41000</v>
      </c>
      <c r="H16" s="155">
        <v>30000</v>
      </c>
      <c r="I16" s="155">
        <f>AVERAGE(D16:H16)</f>
        <v>33900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35000</v>
      </c>
      <c r="E17" s="202">
        <v>45000</v>
      </c>
      <c r="F17" s="202">
        <v>40000</v>
      </c>
      <c r="G17" s="125">
        <v>35000</v>
      </c>
      <c r="H17" s="125">
        <v>30000</v>
      </c>
      <c r="I17" s="155">
        <f t="shared" ref="I17:I40" si="0">AVERAGE(D17:H17)</f>
        <v>37000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35000</v>
      </c>
      <c r="E18" s="211">
        <v>45000</v>
      </c>
      <c r="F18" s="202">
        <v>40000</v>
      </c>
      <c r="G18" s="125">
        <v>42500</v>
      </c>
      <c r="H18" s="125">
        <v>50000</v>
      </c>
      <c r="I18" s="155">
        <f t="shared" si="0"/>
        <v>42500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8000</v>
      </c>
      <c r="E19" s="202">
        <v>12000</v>
      </c>
      <c r="F19" s="202">
        <v>9500</v>
      </c>
      <c r="G19" s="125">
        <v>15000</v>
      </c>
      <c r="H19" s="125">
        <v>10000</v>
      </c>
      <c r="I19" s="155">
        <f t="shared" si="0"/>
        <v>10900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119000</v>
      </c>
      <c r="E20" s="202">
        <v>95000</v>
      </c>
      <c r="F20" s="211">
        <v>45000</v>
      </c>
      <c r="G20" s="125">
        <v>92500</v>
      </c>
      <c r="H20" s="125">
        <v>46666</v>
      </c>
      <c r="I20" s="155">
        <f t="shared" si="0"/>
        <v>79633.2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22000</v>
      </c>
      <c r="E21" s="202">
        <v>40000</v>
      </c>
      <c r="F21" s="202">
        <v>40000</v>
      </c>
      <c r="G21" s="125">
        <v>35000</v>
      </c>
      <c r="H21" s="125">
        <v>25000</v>
      </c>
      <c r="I21" s="155">
        <f t="shared" si="0"/>
        <v>32400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25000</v>
      </c>
      <c r="E22" s="202">
        <v>25000</v>
      </c>
      <c r="F22" s="202">
        <v>22500</v>
      </c>
      <c r="G22" s="125">
        <v>25000</v>
      </c>
      <c r="H22" s="125">
        <v>20000</v>
      </c>
      <c r="I22" s="155">
        <f t="shared" si="0"/>
        <v>23500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3500</v>
      </c>
      <c r="E23" s="202">
        <v>8000</v>
      </c>
      <c r="F23" s="211">
        <v>8500</v>
      </c>
      <c r="G23" s="125">
        <v>10000</v>
      </c>
      <c r="H23" s="125">
        <v>5000</v>
      </c>
      <c r="I23" s="155">
        <f t="shared" si="0"/>
        <v>7000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5000</v>
      </c>
      <c r="E24" s="202">
        <v>8000</v>
      </c>
      <c r="F24" s="202">
        <v>10000</v>
      </c>
      <c r="G24" s="125">
        <v>10000</v>
      </c>
      <c r="H24" s="125">
        <v>8600</v>
      </c>
      <c r="I24" s="155">
        <f t="shared" si="0"/>
        <v>8320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5000</v>
      </c>
      <c r="E25" s="202">
        <v>8000</v>
      </c>
      <c r="F25" s="202">
        <v>10000</v>
      </c>
      <c r="G25" s="125">
        <v>11000</v>
      </c>
      <c r="H25" s="125">
        <v>5000</v>
      </c>
      <c r="I25" s="155">
        <f t="shared" si="0"/>
        <v>7800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3500</v>
      </c>
      <c r="E26" s="202">
        <v>8000</v>
      </c>
      <c r="F26" s="202">
        <v>9000</v>
      </c>
      <c r="G26" s="125">
        <v>9500</v>
      </c>
      <c r="H26" s="125">
        <v>5000</v>
      </c>
      <c r="I26" s="155">
        <f t="shared" si="0"/>
        <v>7000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12000</v>
      </c>
      <c r="E27" s="202">
        <v>20000</v>
      </c>
      <c r="F27" s="202">
        <v>22500</v>
      </c>
      <c r="G27" s="125">
        <v>22500</v>
      </c>
      <c r="H27" s="125">
        <v>15000</v>
      </c>
      <c r="I27" s="155">
        <f t="shared" si="0"/>
        <v>18400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5000</v>
      </c>
      <c r="E28" s="202">
        <v>6000</v>
      </c>
      <c r="F28" s="202">
        <v>8500</v>
      </c>
      <c r="G28" s="125">
        <v>7000</v>
      </c>
      <c r="H28" s="125">
        <v>5000</v>
      </c>
      <c r="I28" s="155">
        <f t="shared" si="0"/>
        <v>6300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25000</v>
      </c>
      <c r="E29" s="211">
        <v>20000</v>
      </c>
      <c r="F29" s="202">
        <v>21000</v>
      </c>
      <c r="G29" s="125">
        <v>35000</v>
      </c>
      <c r="H29" s="125">
        <v>25000</v>
      </c>
      <c r="I29" s="155">
        <f t="shared" si="0"/>
        <v>25200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41000</v>
      </c>
      <c r="E30" s="202">
        <v>40000</v>
      </c>
      <c r="F30" s="202">
        <v>24000</v>
      </c>
      <c r="G30" s="125">
        <v>15000</v>
      </c>
      <c r="H30" s="125">
        <v>15000</v>
      </c>
      <c r="I30" s="155">
        <f t="shared" si="0"/>
        <v>27000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15000</v>
      </c>
      <c r="E31" s="203">
        <v>25000</v>
      </c>
      <c r="F31" s="203">
        <v>18500</v>
      </c>
      <c r="G31" s="158">
        <v>18000</v>
      </c>
      <c r="H31" s="158">
        <v>16000</v>
      </c>
      <c r="I31" s="155">
        <f t="shared" si="0"/>
        <v>18500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22000</v>
      </c>
      <c r="E33" s="208">
        <v>35000</v>
      </c>
      <c r="F33" s="208">
        <v>28500</v>
      </c>
      <c r="G33" s="155">
        <v>38500</v>
      </c>
      <c r="H33" s="155">
        <v>23000</v>
      </c>
      <c r="I33" s="155">
        <f t="shared" si="0"/>
        <v>29400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22000</v>
      </c>
      <c r="E34" s="202">
        <v>35000</v>
      </c>
      <c r="F34" s="202">
        <v>26000</v>
      </c>
      <c r="G34" s="125">
        <v>38500</v>
      </c>
      <c r="H34" s="125">
        <v>25000</v>
      </c>
      <c r="I34" s="155">
        <f t="shared" si="0"/>
        <v>29300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25000</v>
      </c>
      <c r="E35" s="202">
        <v>25000</v>
      </c>
      <c r="F35" s="202">
        <v>27500</v>
      </c>
      <c r="G35" s="125">
        <v>27500</v>
      </c>
      <c r="H35" s="125">
        <v>26000</v>
      </c>
      <c r="I35" s="155">
        <f t="shared" si="0"/>
        <v>26200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12000</v>
      </c>
      <c r="E36" s="202">
        <v>28000</v>
      </c>
      <c r="F36" s="202">
        <v>16500</v>
      </c>
      <c r="G36" s="125">
        <v>23500</v>
      </c>
      <c r="H36" s="125">
        <v>14000</v>
      </c>
      <c r="I36" s="155">
        <f t="shared" si="0"/>
        <v>18800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15000</v>
      </c>
      <c r="E37" s="202">
        <v>20000</v>
      </c>
      <c r="F37" s="202">
        <v>22500</v>
      </c>
      <c r="G37" s="125">
        <v>15000</v>
      </c>
      <c r="H37" s="125">
        <v>10000</v>
      </c>
      <c r="I37" s="155">
        <f t="shared" si="0"/>
        <v>16500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218</v>
      </c>
      <c r="D39" s="181">
        <v>680000</v>
      </c>
      <c r="E39" s="181">
        <v>580000</v>
      </c>
      <c r="F39" s="181">
        <v>800000</v>
      </c>
      <c r="G39" s="217">
        <v>650000</v>
      </c>
      <c r="H39" s="217">
        <v>650000</v>
      </c>
      <c r="I39" s="155">
        <f t="shared" si="0"/>
        <v>672000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550000</v>
      </c>
      <c r="E40" s="187">
        <v>500000</v>
      </c>
      <c r="F40" s="187">
        <v>630000</v>
      </c>
      <c r="G40" s="157">
        <v>550000</v>
      </c>
      <c r="H40" s="157">
        <v>556000</v>
      </c>
      <c r="I40" s="155">
        <f t="shared" si="0"/>
        <v>557200</v>
      </c>
      <c r="K40" s="215"/>
      <c r="L40" s="209"/>
    </row>
    <row r="41" spans="1:12">
      <c r="D41" s="90">
        <f>SUM(D16:D40)</f>
        <v>1721000</v>
      </c>
      <c r="E41" s="90">
        <f t="shared" ref="E41:H41" si="1">SUM(E16:E40)</f>
        <v>1658000</v>
      </c>
      <c r="F41" s="90">
        <f t="shared" si="1"/>
        <v>1912500</v>
      </c>
      <c r="G41" s="90">
        <f t="shared" si="1"/>
        <v>1767000</v>
      </c>
      <c r="H41" s="90">
        <f t="shared" si="1"/>
        <v>1615266</v>
      </c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30-01-2023</vt:lpstr>
      <vt:lpstr>By Order</vt:lpstr>
      <vt:lpstr>All Stores</vt:lpstr>
      <vt:lpstr>'30-01-2023'!Print_Titles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2023-02-02T12:00:44Z</cp:lastPrinted>
  <dcterms:created xsi:type="dcterms:W3CDTF">2010-10-20T06:23:14Z</dcterms:created>
  <dcterms:modified xsi:type="dcterms:W3CDTF">2023-02-02T12:00:51Z</dcterms:modified>
</cp:coreProperties>
</file>